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 Faizan\Pictures\"/>
    </mc:Choice>
  </mc:AlternateContent>
  <xr:revisionPtr revIDLastSave="0" documentId="13_ncr:1_{24C42A20-5816-48CF-ABC5-746349FB0372}" xr6:coauthVersionLast="36" xr6:coauthVersionMax="36" xr10:uidLastSave="{00000000-0000-0000-0000-000000000000}"/>
  <bookViews>
    <workbookView xWindow="0" yWindow="0" windowWidth="23040" windowHeight="9060" firstSheet="1" activeTab="5" xr2:uid="{00000000-000D-0000-FFFF-FFFF00000000}"/>
  </bookViews>
  <sheets>
    <sheet name="Raw Data - Original" sheetId="1" r:id="rId1"/>
    <sheet name="Raw Data - Working" sheetId="10" r:id="rId2"/>
    <sheet name="Data Dictionary" sheetId="2" r:id="rId3"/>
    <sheet name="Notes" sheetId="3" r:id="rId4"/>
    <sheet name="Initial Pivots" sheetId="12" r:id="rId5"/>
    <sheet name="Analysis" sheetId="13" r:id="rId6"/>
    <sheet name="Imported Crude Oil " sheetId="15" r:id="rId7"/>
  </sheets>
  <definedNames>
    <definedName name="_xlnm._FilterDatabase" localSheetId="6" hidden="1">'Imported Crude Oil '!$A$2:$C$2</definedName>
    <definedName name="_xlnm._FilterDatabase" localSheetId="0" hidden="1">'Raw Data - Original'!$A$1:$AD$373</definedName>
    <definedName name="_xlnm._FilterDatabase" localSheetId="1" hidden="1">'Raw Data - Working'!$A$1:$AG$376</definedName>
    <definedName name="_xlchart.v1.0" hidden="1">Analysis!$B$38:$B$43</definedName>
    <definedName name="_xlchart.v1.1" hidden="1">Analysis!$E$37</definedName>
    <definedName name="_xlchart.v1.10" hidden="1">Analysis!$E$246:$E$252</definedName>
    <definedName name="_xlchart.v1.11" hidden="1">Analysis!$E$246:$E$253</definedName>
    <definedName name="_xlchart.v1.12" hidden="1">Analysis!$B$246:$B$252</definedName>
    <definedName name="_xlchart.v1.13" hidden="1">Analysis!$E$246:$E$252</definedName>
    <definedName name="_xlchart.v1.14" hidden="1">Analysis!$E$246:$E$253</definedName>
    <definedName name="_xlchart.v1.15" hidden="1">Analysis!$B$246:$B$252</definedName>
    <definedName name="_xlchart.v1.16" hidden="1">Analysis!$E$246:$E$252</definedName>
    <definedName name="_xlchart.v1.17" hidden="1">Analysis!$E$246:$E$253</definedName>
    <definedName name="_xlchart.v1.18" hidden="1">Analysis!$B$246:$B$252</definedName>
    <definedName name="_xlchart.v1.19" hidden="1">Analysis!$E$246:$E$252</definedName>
    <definedName name="_xlchart.v1.2" hidden="1">Analysis!$E$38:$E$43</definedName>
    <definedName name="_xlchart.v1.20" hidden="1">Analysis!$E$246:$E$253</definedName>
    <definedName name="_xlchart.v1.21" hidden="1">Analysis!$B$245</definedName>
    <definedName name="_xlchart.v1.22" hidden="1">Analysis!$B$245:$B$252</definedName>
    <definedName name="_xlchart.v1.23" hidden="1">Analysis!$B$246:$B$252</definedName>
    <definedName name="_xlchart.v1.24" hidden="1">Analysis!$E$245</definedName>
    <definedName name="_xlchart.v1.25" hidden="1">Analysis!$E$246:$E$252</definedName>
    <definedName name="_xlchart.v1.26" hidden="1">Analysis!$B$245</definedName>
    <definedName name="_xlchart.v1.27" hidden="1">Analysis!$B$245:$B$252</definedName>
    <definedName name="_xlchart.v1.28" hidden="1">Analysis!$B$246:$B$252</definedName>
    <definedName name="_xlchart.v1.29" hidden="1">Analysis!$E$245</definedName>
    <definedName name="_xlchart.v1.3" hidden="1">Analysis!$B$79:$B$90</definedName>
    <definedName name="_xlchart.v1.30" hidden="1">Analysis!$E$245:$E$252</definedName>
    <definedName name="_xlchart.v1.31" hidden="1">Analysis!$E$246:$E$251</definedName>
    <definedName name="_xlchart.v1.32" hidden="1">Analysis!$E$246:$E$252</definedName>
    <definedName name="_xlchart.v1.4" hidden="1">Analysis!$D$78</definedName>
    <definedName name="_xlchart.v1.5" hidden="1">Analysis!$D$79:$D$90</definedName>
    <definedName name="_xlchart.v1.6" hidden="1">Analysis!$B$140:$B$152</definedName>
    <definedName name="_xlchart.v1.7" hidden="1">Analysis!$C$139</definedName>
    <definedName name="_xlchart.v1.8" hidden="1">Analysis!$C$140:$C$152</definedName>
    <definedName name="_xlchart.v1.9" hidden="1">Analysis!$B$246:$B$252</definedName>
    <definedName name="Fashion">#REF!,#REF!</definedName>
    <definedName name="Food">#REF!</definedName>
    <definedName name="Grains">'Raw Data - Working'!$D$1,'Raw Data - Working'!$K$1</definedName>
    <definedName name="Household">#REF!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D247" i="13" l="1"/>
  <c r="D248" i="13"/>
  <c r="D249" i="13"/>
  <c r="D250" i="13"/>
  <c r="D251" i="13"/>
  <c r="D246" i="13"/>
  <c r="C246" i="13"/>
  <c r="C247" i="13"/>
  <c r="C248" i="13"/>
  <c r="C249" i="13"/>
  <c r="C250" i="13"/>
  <c r="C251" i="13"/>
  <c r="C252" i="13"/>
  <c r="E390" i="13"/>
  <c r="E391" i="13"/>
  <c r="E392" i="13"/>
  <c r="E393" i="13"/>
  <c r="E394" i="13"/>
  <c r="E395" i="13"/>
  <c r="E396" i="13"/>
  <c r="E397" i="13"/>
  <c r="E398" i="13"/>
  <c r="E399" i="13"/>
  <c r="E400" i="13"/>
  <c r="F390" i="13"/>
  <c r="F391" i="13"/>
  <c r="F392" i="13"/>
  <c r="F393" i="13"/>
  <c r="F394" i="13"/>
  <c r="F395" i="13"/>
  <c r="F396" i="13"/>
  <c r="F397" i="13"/>
  <c r="F398" i="13"/>
  <c r="F399" i="13"/>
  <c r="E246" i="13" l="1"/>
  <c r="E247" i="13"/>
  <c r="E251" i="13"/>
  <c r="E250" i="13"/>
  <c r="E249" i="13"/>
  <c r="E248" i="13"/>
  <c r="E351" i="13"/>
  <c r="E352" i="13" s="1"/>
  <c r="F351" i="13"/>
  <c r="F352" i="13" s="1"/>
  <c r="G351" i="13"/>
  <c r="G352" i="13" s="1"/>
  <c r="H351" i="13"/>
  <c r="H352" i="13" s="1"/>
  <c r="I351" i="13"/>
  <c r="I352" i="13" s="1"/>
  <c r="J351" i="13"/>
  <c r="J352" i="13" s="1"/>
  <c r="K351" i="13"/>
  <c r="K352" i="13" s="1"/>
  <c r="L351" i="13"/>
  <c r="L352" i="13" s="1"/>
  <c r="D351" i="13"/>
  <c r="D352" i="13" s="1"/>
  <c r="C351" i="13"/>
  <c r="C352" i="13" s="1"/>
  <c r="G390" i="13" l="1"/>
  <c r="G391" i="13"/>
  <c r="G392" i="13"/>
  <c r="G393" i="13"/>
  <c r="G394" i="13"/>
  <c r="G395" i="13"/>
  <c r="G396" i="13"/>
  <c r="G398" i="13"/>
  <c r="G397" i="13"/>
  <c r="G399" i="13"/>
  <c r="D38" i="13" l="1"/>
  <c r="D39" i="13"/>
  <c r="D41" i="13"/>
  <c r="D42" i="13"/>
  <c r="D43" i="13"/>
  <c r="C38" i="13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R227" i="10"/>
  <c r="S227" i="10"/>
  <c r="T227" i="10"/>
  <c r="U227" i="10"/>
  <c r="X227" i="10"/>
  <c r="Y227" i="10"/>
  <c r="AA227" i="10"/>
  <c r="AB227" i="10"/>
  <c r="AC227" i="10"/>
  <c r="AD227" i="10"/>
  <c r="AE227" i="10"/>
  <c r="AF227" i="10"/>
  <c r="AG227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R228" i="10"/>
  <c r="S228" i="10"/>
  <c r="T228" i="10"/>
  <c r="U228" i="10"/>
  <c r="W228" i="10"/>
  <c r="X228" i="10"/>
  <c r="Y228" i="10"/>
  <c r="AA228" i="10"/>
  <c r="AB228" i="10"/>
  <c r="AC228" i="10"/>
  <c r="AD228" i="10"/>
  <c r="AE228" i="10"/>
  <c r="AF228" i="10"/>
  <c r="AG228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R229" i="10"/>
  <c r="S229" i="10"/>
  <c r="T229" i="10"/>
  <c r="U229" i="10"/>
  <c r="W229" i="10"/>
  <c r="X229" i="10"/>
  <c r="Y229" i="10"/>
  <c r="AA229" i="10"/>
  <c r="AB229" i="10"/>
  <c r="AC229" i="10"/>
  <c r="AD229" i="10"/>
  <c r="AE229" i="10"/>
  <c r="AF229" i="10"/>
  <c r="AG229" i="10"/>
  <c r="C40" i="13" s="1"/>
  <c r="D228" i="10"/>
  <c r="D229" i="10"/>
  <c r="D227" i="10"/>
  <c r="C39" i="13"/>
  <c r="C41" i="13"/>
  <c r="C42" i="13"/>
  <c r="C43" i="13"/>
  <c r="C17" i="13"/>
  <c r="C16" i="13"/>
  <c r="C15" i="13"/>
  <c r="C14" i="13"/>
  <c r="C13" i="13"/>
  <c r="C12" i="13"/>
  <c r="C9" i="13"/>
  <c r="E38" i="13" l="1"/>
  <c r="E43" i="13"/>
  <c r="E42" i="13"/>
  <c r="E41" i="13"/>
  <c r="E39" i="13"/>
  <c r="C228" i="13" l="1"/>
  <c r="C229" i="13"/>
  <c r="C230" i="13"/>
  <c r="C227" i="13"/>
  <c r="G195" i="13"/>
  <c r="G196" i="13"/>
  <c r="G197" i="13"/>
  <c r="G198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C132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C126" i="13"/>
  <c r="C127" i="13"/>
  <c r="C128" i="13"/>
  <c r="C129" i="13"/>
  <c r="C130" i="13"/>
  <c r="C131" i="13"/>
  <c r="C125" i="13"/>
  <c r="Z3" i="10"/>
  <c r="Z4" i="10"/>
  <c r="Z6" i="10"/>
  <c r="Z7" i="10"/>
  <c r="Z9" i="10"/>
  <c r="Z10" i="10"/>
  <c r="Z12" i="10"/>
  <c r="Z13" i="10"/>
  <c r="Z15" i="10"/>
  <c r="Z16" i="10"/>
  <c r="Z18" i="10"/>
  <c r="Z19" i="10"/>
  <c r="Z21" i="10"/>
  <c r="Z22" i="10"/>
  <c r="Z24" i="10"/>
  <c r="Z25" i="10"/>
  <c r="Z27" i="10"/>
  <c r="Z28" i="10"/>
  <c r="Z30" i="10"/>
  <c r="Z31" i="10"/>
  <c r="Z33" i="10"/>
  <c r="Z34" i="10"/>
  <c r="Z36" i="10"/>
  <c r="Z37" i="10"/>
  <c r="Z39" i="10"/>
  <c r="Z40" i="10"/>
  <c r="Z42" i="10"/>
  <c r="Z43" i="10"/>
  <c r="Z45" i="10"/>
  <c r="Z46" i="10"/>
  <c r="Z48" i="10"/>
  <c r="Z49" i="10"/>
  <c r="Z51" i="10"/>
  <c r="Z52" i="10"/>
  <c r="Z54" i="10"/>
  <c r="Z55" i="10"/>
  <c r="Z57" i="10"/>
  <c r="Z58" i="10"/>
  <c r="Z60" i="10"/>
  <c r="Z61" i="10"/>
  <c r="Z63" i="10"/>
  <c r="Z64" i="10"/>
  <c r="Z66" i="10"/>
  <c r="Z67" i="10"/>
  <c r="Z69" i="10"/>
  <c r="Z70" i="10"/>
  <c r="Z72" i="10"/>
  <c r="Z73" i="10"/>
  <c r="Z75" i="10"/>
  <c r="Z76" i="10"/>
  <c r="Z78" i="10"/>
  <c r="Z79" i="10"/>
  <c r="Z81" i="10"/>
  <c r="Z82" i="10"/>
  <c r="Z84" i="10"/>
  <c r="Z85" i="10"/>
  <c r="Z87" i="10"/>
  <c r="Z88" i="10"/>
  <c r="Z90" i="10"/>
  <c r="Z91" i="10"/>
  <c r="Z93" i="10"/>
  <c r="Z94" i="10"/>
  <c r="Z96" i="10"/>
  <c r="Z97" i="10"/>
  <c r="Z99" i="10"/>
  <c r="Z100" i="10"/>
  <c r="Z102" i="10"/>
  <c r="Z103" i="10"/>
  <c r="Z105" i="10"/>
  <c r="Z106" i="10"/>
  <c r="Z108" i="10"/>
  <c r="Z109" i="10"/>
  <c r="Z111" i="10"/>
  <c r="Z112" i="10"/>
  <c r="Z114" i="10"/>
  <c r="Z115" i="10"/>
  <c r="Z117" i="10"/>
  <c r="Z118" i="10"/>
  <c r="Z120" i="10"/>
  <c r="Z121" i="10"/>
  <c r="Z123" i="10"/>
  <c r="Z124" i="10"/>
  <c r="Z126" i="10"/>
  <c r="Z127" i="10"/>
  <c r="Z129" i="10"/>
  <c r="Z130" i="10"/>
  <c r="Z132" i="10"/>
  <c r="Z133" i="10"/>
  <c r="Z135" i="10"/>
  <c r="Z136" i="10"/>
  <c r="Z138" i="10"/>
  <c r="Z139" i="10"/>
  <c r="Z141" i="10"/>
  <c r="Z142" i="10"/>
  <c r="Z144" i="10"/>
  <c r="Z145" i="10"/>
  <c r="Z147" i="10"/>
  <c r="Z148" i="10"/>
  <c r="Z150" i="10"/>
  <c r="Z151" i="10"/>
  <c r="Z153" i="10"/>
  <c r="Z154" i="10"/>
  <c r="Z156" i="10"/>
  <c r="Z157" i="10"/>
  <c r="Z159" i="10"/>
  <c r="Z160" i="10"/>
  <c r="Z162" i="10"/>
  <c r="Z163" i="10"/>
  <c r="Z165" i="10"/>
  <c r="Z166" i="10"/>
  <c r="Z168" i="10"/>
  <c r="Z169" i="10"/>
  <c r="Z171" i="10"/>
  <c r="Z172" i="10"/>
  <c r="Z174" i="10"/>
  <c r="Z175" i="10"/>
  <c r="Z177" i="10"/>
  <c r="Z178" i="10"/>
  <c r="Z180" i="10"/>
  <c r="Z181" i="10"/>
  <c r="Z183" i="10"/>
  <c r="Z184" i="10"/>
  <c r="Z186" i="10"/>
  <c r="Z187" i="10"/>
  <c r="Z189" i="10"/>
  <c r="Z190" i="10"/>
  <c r="Z192" i="10"/>
  <c r="Z193" i="10"/>
  <c r="Z195" i="10"/>
  <c r="Z196" i="10"/>
  <c r="Z198" i="10"/>
  <c r="Z199" i="10"/>
  <c r="Z201" i="10"/>
  <c r="Z202" i="10"/>
  <c r="Z204" i="10"/>
  <c r="Z205" i="10"/>
  <c r="Z207" i="10"/>
  <c r="Z208" i="10"/>
  <c r="Z210" i="10"/>
  <c r="Z211" i="10"/>
  <c r="Z213" i="10"/>
  <c r="Z214" i="10"/>
  <c r="Z216" i="10"/>
  <c r="Z217" i="10"/>
  <c r="Z219" i="10"/>
  <c r="Z220" i="10"/>
  <c r="Z222" i="10"/>
  <c r="Z223" i="10"/>
  <c r="Z225" i="10"/>
  <c r="Z226" i="10"/>
  <c r="Z231" i="10"/>
  <c r="Z232" i="10"/>
  <c r="Z234" i="10"/>
  <c r="Z235" i="10"/>
  <c r="Z237" i="10"/>
  <c r="Z238" i="10"/>
  <c r="Z240" i="10"/>
  <c r="Z241" i="10"/>
  <c r="Z243" i="10"/>
  <c r="Z244" i="10"/>
  <c r="Z246" i="10"/>
  <c r="Z247" i="10"/>
  <c r="Z249" i="10"/>
  <c r="Z250" i="10"/>
  <c r="Z252" i="10"/>
  <c r="Z253" i="10"/>
  <c r="Z255" i="10"/>
  <c r="Z256" i="10"/>
  <c r="Z258" i="10"/>
  <c r="Z259" i="10"/>
  <c r="Z261" i="10"/>
  <c r="Z262" i="10"/>
  <c r="Z264" i="10"/>
  <c r="Z265" i="10"/>
  <c r="Z270" i="10"/>
  <c r="Z271" i="10"/>
  <c r="Z273" i="10"/>
  <c r="Z274" i="10"/>
  <c r="Z276" i="10"/>
  <c r="Z277" i="10"/>
  <c r="Z279" i="10"/>
  <c r="Z280" i="10"/>
  <c r="Z282" i="10"/>
  <c r="Z283" i="10"/>
  <c r="Z285" i="10"/>
  <c r="Z286" i="10"/>
  <c r="Z288" i="10"/>
  <c r="Z289" i="10"/>
  <c r="Z291" i="10"/>
  <c r="Z292" i="10"/>
  <c r="Z294" i="10"/>
  <c r="Z295" i="10"/>
  <c r="Z297" i="10"/>
  <c r="Z298" i="10"/>
  <c r="Z300" i="10"/>
  <c r="Z301" i="10"/>
  <c r="Z303" i="10"/>
  <c r="Z304" i="10"/>
  <c r="Z306" i="10"/>
  <c r="Z307" i="10"/>
  <c r="Z309" i="10"/>
  <c r="Z310" i="10"/>
  <c r="Z312" i="10"/>
  <c r="Z313" i="10"/>
  <c r="Z315" i="10"/>
  <c r="Z316" i="10"/>
  <c r="Z318" i="10"/>
  <c r="Z319" i="10"/>
  <c r="Z321" i="10"/>
  <c r="Z322" i="10"/>
  <c r="Z324" i="10"/>
  <c r="Z325" i="10"/>
  <c r="Z327" i="10"/>
  <c r="Z328" i="10"/>
  <c r="Z330" i="10"/>
  <c r="Z331" i="10"/>
  <c r="Z333" i="10"/>
  <c r="Z334" i="10"/>
  <c r="Z336" i="10"/>
  <c r="Z337" i="10"/>
  <c r="Z339" i="10"/>
  <c r="Z340" i="10"/>
  <c r="Z342" i="10"/>
  <c r="Z343" i="10"/>
  <c r="Z345" i="10"/>
  <c r="Z346" i="10"/>
  <c r="Z348" i="10"/>
  <c r="Z349" i="10"/>
  <c r="Z351" i="10"/>
  <c r="Z352" i="10"/>
  <c r="Z354" i="10"/>
  <c r="Z355" i="10"/>
  <c r="Z357" i="10"/>
  <c r="Z358" i="10"/>
  <c r="Z360" i="10"/>
  <c r="Z361" i="10"/>
  <c r="Z363" i="10"/>
  <c r="Z364" i="10"/>
  <c r="Z366" i="10"/>
  <c r="Z367" i="10"/>
  <c r="Z369" i="10"/>
  <c r="Z370" i="10"/>
  <c r="Z372" i="10"/>
  <c r="Z373" i="10"/>
  <c r="Z375" i="10"/>
  <c r="Z376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7" i="10" s="1"/>
  <c r="V225" i="10"/>
  <c r="V226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C10" i="13" s="1"/>
  <c r="V375" i="10"/>
  <c r="V376" i="10"/>
  <c r="V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C79" i="13" s="1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2" i="10"/>
  <c r="C83" i="13" l="1"/>
  <c r="C84" i="13"/>
  <c r="C80" i="13"/>
  <c r="C82" i="13"/>
  <c r="C81" i="13"/>
  <c r="C85" i="13"/>
  <c r="Q229" i="10"/>
  <c r="Z228" i="10"/>
  <c r="Q228" i="10"/>
  <c r="V229" i="10"/>
  <c r="Z229" i="10"/>
  <c r="Q227" i="10"/>
  <c r="V228" i="10"/>
  <c r="C198" i="13"/>
  <c r="C197" i="13"/>
  <c r="C196" i="13"/>
  <c r="C195" i="13"/>
  <c r="C8" i="13"/>
  <c r="D229" i="13"/>
  <c r="H197" i="13"/>
  <c r="D230" i="13"/>
  <c r="H198" i="13"/>
  <c r="D228" i="13"/>
  <c r="H196" i="13"/>
  <c r="P129" i="13"/>
  <c r="P126" i="13"/>
  <c r="P134" i="13"/>
  <c r="P131" i="13"/>
  <c r="P128" i="13"/>
  <c r="P130" i="13"/>
  <c r="P136" i="13"/>
  <c r="P125" i="13"/>
  <c r="P133" i="13"/>
  <c r="C89" i="13"/>
  <c r="P127" i="13"/>
  <c r="P135" i="13"/>
  <c r="C86" i="13"/>
  <c r="C88" i="13"/>
  <c r="P132" i="13"/>
  <c r="C87" i="13"/>
  <c r="C90" i="13"/>
  <c r="D198" i="13" l="1"/>
  <c r="D196" i="13"/>
  <c r="D197" i="13"/>
  <c r="D90" i="13"/>
  <c r="D86" i="13"/>
  <c r="D87" i="13"/>
  <c r="D83" i="13"/>
  <c r="D81" i="13"/>
  <c r="D84" i="13"/>
  <c r="D88" i="13"/>
  <c r="D80" i="13"/>
  <c r="D82" i="13"/>
  <c r="D85" i="13"/>
  <c r="D89" i="13"/>
  <c r="E268" i="10" l="1"/>
  <c r="E267" i="10"/>
  <c r="E266" i="10"/>
  <c r="D268" i="10"/>
  <c r="D267" i="10"/>
  <c r="D266" i="10"/>
  <c r="AG268" i="10"/>
  <c r="D40" i="13" s="1"/>
  <c r="E40" i="13" s="1"/>
  <c r="AF268" i="10"/>
  <c r="AE268" i="10"/>
  <c r="AD268" i="10"/>
  <c r="AC268" i="10"/>
  <c r="AB268" i="10"/>
  <c r="AG267" i="10"/>
  <c r="AF267" i="10"/>
  <c r="AE267" i="10"/>
  <c r="AD267" i="10"/>
  <c r="AC267" i="10"/>
  <c r="AB267" i="10"/>
  <c r="AG266" i="10"/>
  <c r="AF266" i="10"/>
  <c r="AE266" i="10"/>
  <c r="AD266" i="10"/>
  <c r="AC266" i="10"/>
  <c r="AB266" i="10"/>
  <c r="Y266" i="10"/>
  <c r="AA266" i="10"/>
  <c r="Y267" i="10"/>
  <c r="AA267" i="10"/>
  <c r="Y268" i="10"/>
  <c r="AA268" i="10"/>
  <c r="G266" i="10"/>
  <c r="H266" i="10"/>
  <c r="I266" i="10"/>
  <c r="J266" i="10"/>
  <c r="K266" i="10"/>
  <c r="L266" i="10"/>
  <c r="M266" i="10"/>
  <c r="N266" i="10"/>
  <c r="O266" i="10"/>
  <c r="P266" i="10"/>
  <c r="R266" i="10"/>
  <c r="S266" i="10"/>
  <c r="T266" i="10"/>
  <c r="U266" i="10"/>
  <c r="X266" i="10"/>
  <c r="G267" i="10"/>
  <c r="H267" i="10"/>
  <c r="I267" i="10"/>
  <c r="J267" i="10"/>
  <c r="K267" i="10"/>
  <c r="L267" i="10"/>
  <c r="M267" i="10"/>
  <c r="N267" i="10"/>
  <c r="O267" i="10"/>
  <c r="P267" i="10"/>
  <c r="R267" i="10"/>
  <c r="S267" i="10"/>
  <c r="T267" i="10"/>
  <c r="U267" i="10"/>
  <c r="W267" i="10"/>
  <c r="X267" i="10"/>
  <c r="G268" i="10"/>
  <c r="H268" i="10"/>
  <c r="I268" i="10"/>
  <c r="J268" i="10"/>
  <c r="K268" i="10"/>
  <c r="L268" i="10"/>
  <c r="M268" i="10"/>
  <c r="N268" i="10"/>
  <c r="O268" i="10"/>
  <c r="P268" i="10"/>
  <c r="R268" i="10"/>
  <c r="S268" i="10"/>
  <c r="T268" i="10"/>
  <c r="U268" i="10"/>
  <c r="W268" i="10"/>
  <c r="X268" i="10"/>
  <c r="F266" i="10"/>
  <c r="F267" i="10"/>
  <c r="F268" i="10"/>
  <c r="W374" i="10"/>
  <c r="Z374" i="10" s="1"/>
  <c r="C11" i="13" s="1"/>
  <c r="W371" i="10"/>
  <c r="Z371" i="10" s="1"/>
  <c r="W368" i="10"/>
  <c r="Z368" i="10" s="1"/>
  <c r="W365" i="10"/>
  <c r="Z365" i="10" s="1"/>
  <c r="W362" i="10"/>
  <c r="Z362" i="10" s="1"/>
  <c r="W359" i="10"/>
  <c r="Z359" i="10" s="1"/>
  <c r="W356" i="10"/>
  <c r="Z356" i="10" s="1"/>
  <c r="W353" i="10"/>
  <c r="Z353" i="10" s="1"/>
  <c r="W350" i="10"/>
  <c r="Z350" i="10" s="1"/>
  <c r="W347" i="10"/>
  <c r="Z347" i="10" s="1"/>
  <c r="W344" i="10"/>
  <c r="Z344" i="10" s="1"/>
  <c r="W341" i="10"/>
  <c r="Z341" i="10" s="1"/>
  <c r="W338" i="10"/>
  <c r="Z338" i="10" s="1"/>
  <c r="W335" i="10"/>
  <c r="Z335" i="10" s="1"/>
  <c r="W332" i="10"/>
  <c r="Z332" i="10" s="1"/>
  <c r="W329" i="10"/>
  <c r="Z329" i="10" s="1"/>
  <c r="W326" i="10"/>
  <c r="Z326" i="10" s="1"/>
  <c r="W323" i="10"/>
  <c r="Z323" i="10" s="1"/>
  <c r="W320" i="10"/>
  <c r="Z320" i="10" s="1"/>
  <c r="W317" i="10"/>
  <c r="Z317" i="10" s="1"/>
  <c r="W314" i="10"/>
  <c r="Z314" i="10" s="1"/>
  <c r="W311" i="10"/>
  <c r="Z311" i="10" s="1"/>
  <c r="W308" i="10"/>
  <c r="Z308" i="10" s="1"/>
  <c r="W305" i="10"/>
  <c r="Z305" i="10" s="1"/>
  <c r="W302" i="10"/>
  <c r="Z302" i="10" s="1"/>
  <c r="W299" i="10"/>
  <c r="Z299" i="10" s="1"/>
  <c r="W296" i="10"/>
  <c r="Z296" i="10" s="1"/>
  <c r="W293" i="10"/>
  <c r="Z293" i="10" s="1"/>
  <c r="W290" i="10"/>
  <c r="Z290" i="10" s="1"/>
  <c r="W287" i="10"/>
  <c r="Z287" i="10" s="1"/>
  <c r="W284" i="10"/>
  <c r="Z284" i="10" s="1"/>
  <c r="W281" i="10"/>
  <c r="Z281" i="10" s="1"/>
  <c r="W278" i="10"/>
  <c r="Z278" i="10" s="1"/>
  <c r="W275" i="10"/>
  <c r="Z275" i="10" s="1"/>
  <c r="W272" i="10"/>
  <c r="Z272" i="10" s="1"/>
  <c r="W269" i="10"/>
  <c r="Z269" i="10" s="1"/>
  <c r="W263" i="10"/>
  <c r="W260" i="10"/>
  <c r="Z260" i="10" s="1"/>
  <c r="E197" i="13" s="1"/>
  <c r="W257" i="10"/>
  <c r="Z257" i="10" s="1"/>
  <c r="E196" i="13" s="1"/>
  <c r="W254" i="10"/>
  <c r="Z254" i="10" s="1"/>
  <c r="E195" i="13" s="1"/>
  <c r="W251" i="10"/>
  <c r="Z251" i="10" s="1"/>
  <c r="W248" i="10"/>
  <c r="Z248" i="10" s="1"/>
  <c r="W245" i="10"/>
  <c r="Z245" i="10" s="1"/>
  <c r="W242" i="10"/>
  <c r="Z242" i="10" s="1"/>
  <c r="W239" i="10"/>
  <c r="Z239" i="10" s="1"/>
  <c r="W236" i="10"/>
  <c r="Z236" i="10" s="1"/>
  <c r="W233" i="10"/>
  <c r="Z233" i="10" s="1"/>
  <c r="W230" i="10"/>
  <c r="Z230" i="10" s="1"/>
  <c r="W224" i="10"/>
  <c r="W221" i="10"/>
  <c r="Z221" i="10" s="1"/>
  <c r="W218" i="10"/>
  <c r="Z218" i="10" s="1"/>
  <c r="W215" i="10"/>
  <c r="Z215" i="10" s="1"/>
  <c r="W212" i="10"/>
  <c r="Z212" i="10" s="1"/>
  <c r="W209" i="10"/>
  <c r="Z209" i="10" s="1"/>
  <c r="W206" i="10"/>
  <c r="Z206" i="10" s="1"/>
  <c r="W203" i="10"/>
  <c r="Z203" i="10" s="1"/>
  <c r="W200" i="10"/>
  <c r="Z200" i="10" s="1"/>
  <c r="W197" i="10"/>
  <c r="Z197" i="10" s="1"/>
  <c r="W194" i="10"/>
  <c r="Z194" i="10" s="1"/>
  <c r="W191" i="10"/>
  <c r="Z191" i="10" s="1"/>
  <c r="W188" i="10"/>
  <c r="Z188" i="10" s="1"/>
  <c r="W185" i="10"/>
  <c r="Z185" i="10" s="1"/>
  <c r="W182" i="10"/>
  <c r="Z182" i="10" s="1"/>
  <c r="W179" i="10"/>
  <c r="Z179" i="10" s="1"/>
  <c r="W176" i="10"/>
  <c r="Z176" i="10" s="1"/>
  <c r="W173" i="10"/>
  <c r="Z173" i="10" s="1"/>
  <c r="W170" i="10"/>
  <c r="Z170" i="10" s="1"/>
  <c r="W167" i="10"/>
  <c r="Z167" i="10" s="1"/>
  <c r="W164" i="10"/>
  <c r="Z164" i="10" s="1"/>
  <c r="W161" i="10"/>
  <c r="Z161" i="10" s="1"/>
  <c r="W158" i="10"/>
  <c r="Z158" i="10" s="1"/>
  <c r="W155" i="10"/>
  <c r="Z155" i="10" s="1"/>
  <c r="W152" i="10"/>
  <c r="Z152" i="10" s="1"/>
  <c r="W149" i="10"/>
  <c r="Z149" i="10" s="1"/>
  <c r="W146" i="10"/>
  <c r="Z146" i="10" s="1"/>
  <c r="W143" i="10"/>
  <c r="Z143" i="10" s="1"/>
  <c r="W140" i="10"/>
  <c r="Z140" i="10" s="1"/>
  <c r="W137" i="10"/>
  <c r="Z137" i="10" s="1"/>
  <c r="W134" i="10"/>
  <c r="Z134" i="10" s="1"/>
  <c r="W131" i="10"/>
  <c r="Z131" i="10" s="1"/>
  <c r="W128" i="10"/>
  <c r="Z128" i="10" s="1"/>
  <c r="W125" i="10"/>
  <c r="Z125" i="10" s="1"/>
  <c r="W122" i="10"/>
  <c r="Z122" i="10" s="1"/>
  <c r="W119" i="10"/>
  <c r="Z119" i="10" s="1"/>
  <c r="W116" i="10"/>
  <c r="Z116" i="10" s="1"/>
  <c r="W113" i="10"/>
  <c r="Z113" i="10" s="1"/>
  <c r="W110" i="10"/>
  <c r="Z110" i="10" s="1"/>
  <c r="W107" i="10"/>
  <c r="Z107" i="10" s="1"/>
  <c r="W104" i="10"/>
  <c r="Z104" i="10" s="1"/>
  <c r="W101" i="10"/>
  <c r="Z101" i="10" s="1"/>
  <c r="W98" i="10"/>
  <c r="Z98" i="10" s="1"/>
  <c r="W95" i="10"/>
  <c r="Z95" i="10" s="1"/>
  <c r="W92" i="10"/>
  <c r="Z92" i="10" s="1"/>
  <c r="W89" i="10"/>
  <c r="Z89" i="10" s="1"/>
  <c r="W86" i="10"/>
  <c r="Z86" i="10" s="1"/>
  <c r="W83" i="10"/>
  <c r="Z83" i="10" s="1"/>
  <c r="W80" i="10"/>
  <c r="Z80" i="10" s="1"/>
  <c r="W77" i="10"/>
  <c r="Z77" i="10" s="1"/>
  <c r="W74" i="10"/>
  <c r="Z74" i="10" s="1"/>
  <c r="W71" i="10"/>
  <c r="Z71" i="10" s="1"/>
  <c r="W68" i="10"/>
  <c r="Z68" i="10" s="1"/>
  <c r="W65" i="10"/>
  <c r="Z65" i="10" s="1"/>
  <c r="W62" i="10"/>
  <c r="Z62" i="10" s="1"/>
  <c r="W59" i="10"/>
  <c r="Z59" i="10" s="1"/>
  <c r="W56" i="10"/>
  <c r="Z56" i="10" s="1"/>
  <c r="W53" i="10"/>
  <c r="Z53" i="10" s="1"/>
  <c r="W50" i="10"/>
  <c r="Z50" i="10" s="1"/>
  <c r="W47" i="10"/>
  <c r="Z47" i="10" s="1"/>
  <c r="W44" i="10"/>
  <c r="Z44" i="10" s="1"/>
  <c r="W41" i="10"/>
  <c r="Z41" i="10" s="1"/>
  <c r="W38" i="10"/>
  <c r="Z38" i="10" s="1"/>
  <c r="W35" i="10"/>
  <c r="Z35" i="10" s="1"/>
  <c r="W32" i="10"/>
  <c r="Z32" i="10" s="1"/>
  <c r="W29" i="10"/>
  <c r="Z29" i="10" s="1"/>
  <c r="W26" i="10"/>
  <c r="Z26" i="10" s="1"/>
  <c r="W23" i="10"/>
  <c r="Z23" i="10" s="1"/>
  <c r="W20" i="10"/>
  <c r="Z20" i="10" s="1"/>
  <c r="W17" i="10"/>
  <c r="Z17" i="10" s="1"/>
  <c r="W14" i="10"/>
  <c r="Z14" i="10" s="1"/>
  <c r="W11" i="10"/>
  <c r="Z11" i="10" s="1"/>
  <c r="W8" i="10"/>
  <c r="Z8" i="10" s="1"/>
  <c r="W5" i="10"/>
  <c r="Z5" i="10" s="1"/>
  <c r="W2" i="10"/>
  <c r="Z2" i="10" s="1"/>
  <c r="Z224" i="10" l="1"/>
  <c r="Z227" i="10" s="1"/>
  <c r="W227" i="10"/>
  <c r="F196" i="13"/>
  <c r="F197" i="13"/>
  <c r="C231" i="13"/>
  <c r="D231" i="13" s="1"/>
  <c r="G199" i="13"/>
  <c r="H199" i="13" s="1"/>
  <c r="V266" i="10"/>
  <c r="Z268" i="10"/>
  <c r="Z267" i="10"/>
  <c r="W266" i="10"/>
  <c r="Z266" i="10" s="1"/>
  <c r="Z263" i="10"/>
  <c r="V267" i="10"/>
  <c r="Q266" i="10"/>
  <c r="C199" i="13" s="1"/>
  <c r="D199" i="13" s="1"/>
  <c r="V268" i="10"/>
  <c r="Q267" i="10"/>
  <c r="Q268" i="10"/>
  <c r="E199" i="13" l="1"/>
  <c r="E198" i="13"/>
  <c r="F198" i="13" s="1"/>
  <c r="F199" i="13" l="1"/>
</calcChain>
</file>

<file path=xl/sharedStrings.xml><?xml version="1.0" encoding="utf-8"?>
<sst xmlns="http://schemas.openxmlformats.org/spreadsheetml/2006/main" count="2285" uniqueCount="178">
  <si>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</si>
  <si>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</si>
  <si>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</si>
  <si>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</si>
  <si>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</si>
  <si>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</si>
  <si>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</si>
  <si>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</si>
  <si>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</si>
  <si>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</si>
  <si>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</si>
  <si>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</si>
  <si>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</si>
  <si>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</si>
  <si>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</si>
  <si>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</si>
  <si>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</si>
  <si>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</si>
  <si>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</si>
  <si>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</si>
  <si>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</si>
  <si>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</si>
  <si>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</si>
  <si>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</si>
  <si>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</si>
  <si>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</si>
  <si>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</si>
  <si>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</si>
  <si>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</si>
  <si>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</si>
  <si>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</si>
  <si>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</si>
  <si>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</si>
  <si>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</si>
  <si>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</si>
  <si>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</si>
  <si>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</si>
  <si>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</si>
  <si>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</si>
  <si>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</si>
  <si>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</si>
  <si>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</si>
  <si>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</si>
  <si>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</si>
  <si>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</si>
  <si>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</si>
  <si>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</si>
  <si>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</si>
  <si>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</si>
  <si>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Column Name</t>
  </si>
  <si>
    <t>Description</t>
  </si>
  <si>
    <t>Sector of the Country (Rural/ Urban/ Urban + Rural)</t>
  </si>
  <si>
    <t>Data Type</t>
  </si>
  <si>
    <t>Text</t>
  </si>
  <si>
    <t>Number</t>
  </si>
  <si>
    <t xml:space="preserve">Years Considered </t>
  </si>
  <si>
    <t>Column D to AC</t>
  </si>
  <si>
    <t>General Index</t>
  </si>
  <si>
    <t>Overalll Inflation for a given month with all the categories combined</t>
  </si>
  <si>
    <t xml:space="preserve">Month over month distribution of inflation </t>
  </si>
  <si>
    <t>List of consumer price index values of different goods and services</t>
  </si>
  <si>
    <t>Understanding the data</t>
  </si>
  <si>
    <t>Sample Size</t>
  </si>
  <si>
    <t>Total Rows</t>
  </si>
  <si>
    <t>Total Columns</t>
  </si>
  <si>
    <t>No issue</t>
  </si>
  <si>
    <t>Looks Fine</t>
  </si>
  <si>
    <t xml:space="preserve">      -</t>
  </si>
  <si>
    <t>No issue; Years considered 2013-2023</t>
  </si>
  <si>
    <t>Eggs</t>
  </si>
  <si>
    <t>Observation</t>
  </si>
  <si>
    <t>1)</t>
  </si>
  <si>
    <t>2)</t>
  </si>
  <si>
    <t>Data Cleaning</t>
  </si>
  <si>
    <t>Some blank rows (May 2020)</t>
  </si>
  <si>
    <t>Some blank rows (April &amp; May 2020)</t>
  </si>
  <si>
    <t>Lots of blank rows across different months and years</t>
  </si>
  <si>
    <t>For blank rows in April 2020 across different goods and services; Applied the concept of Moving Average (Sector-wise)</t>
  </si>
  <si>
    <t>For blank rows in May 2020 across different goods and services; Calculated the median of the former and the next month CPI (Sector-wise)</t>
  </si>
  <si>
    <t>3)</t>
  </si>
  <si>
    <t>For the Housing Column; Observed a repititive trend in data distribution and filled the blank rows using cell reference and a helper column.</t>
  </si>
  <si>
    <t>Assumptions</t>
  </si>
  <si>
    <t>*Since, the lockdown was for a specific time period. Therefore, the range used for calculating the median in May 2020 is confined to the previous and the next month.</t>
  </si>
  <si>
    <t>Grand Total</t>
  </si>
  <si>
    <t>Row Labels</t>
  </si>
  <si>
    <t>Max of General index</t>
  </si>
  <si>
    <t>Min of General index</t>
  </si>
  <si>
    <t>Count of Month</t>
  </si>
  <si>
    <t>Count of Sector</t>
  </si>
  <si>
    <t>Count of General index</t>
  </si>
  <si>
    <t>Initial Pivots to detect Data Discrepencies:</t>
  </si>
  <si>
    <t>Obesrvation:</t>
  </si>
  <si>
    <t>Category</t>
  </si>
  <si>
    <t>Inflation Rate</t>
  </si>
  <si>
    <t>Food</t>
  </si>
  <si>
    <t>Fashion</t>
  </si>
  <si>
    <t>Household &amp; Energy</t>
  </si>
  <si>
    <t>CPI of Food Bucket</t>
  </si>
  <si>
    <t>MONTH</t>
  </si>
  <si>
    <t>Months (2020)</t>
  </si>
  <si>
    <t>Healthcare</t>
  </si>
  <si>
    <t>Inflation Rate(Food)</t>
  </si>
  <si>
    <t>Inflation Rate(Household &amp; Energy)</t>
  </si>
  <si>
    <t>Inflation Rate(Healthcare)</t>
  </si>
  <si>
    <t>CPI (General)</t>
  </si>
  <si>
    <t xml:space="preserve">Year </t>
  </si>
  <si>
    <t>CPI (Start)</t>
  </si>
  <si>
    <t>CPI (End)</t>
  </si>
  <si>
    <t>Annual Inflation Rate</t>
  </si>
  <si>
    <t>CPI Contribution</t>
  </si>
  <si>
    <r>
      <rPr>
        <b/>
        <sz val="12"/>
        <color theme="1"/>
        <rFont val="Calibri"/>
        <family val="2"/>
        <scheme val="minor"/>
      </rPr>
      <t>Remarks:</t>
    </r>
    <r>
      <rPr>
        <sz val="12"/>
        <color theme="1"/>
        <rFont val="Calibri"/>
        <family val="2"/>
        <scheme val="minor"/>
      </rPr>
      <t xml:space="preserve">    </t>
    </r>
  </si>
  <si>
    <t>Food, Fashion, Household &amp; Energy are the top 3 contributors towards the CPI basket for May 2023.</t>
  </si>
  <si>
    <t>CPI General (Start)</t>
  </si>
  <si>
    <t>CPI General (End)</t>
  </si>
  <si>
    <t>Remarks:</t>
  </si>
  <si>
    <t>Reasons:</t>
  </si>
  <si>
    <r>
      <t>COVID-19 Disruptions</t>
    </r>
    <r>
      <rPr>
        <i/>
        <sz val="12"/>
        <color theme="1"/>
        <rFont val="Calibri"/>
        <family val="2"/>
        <scheme val="minor"/>
      </rPr>
      <t>: The pandemic caused supply chain breakdowns, labor shortages, and logistical challenges, leading to increased prices for goods and services.</t>
    </r>
  </si>
  <si>
    <r>
      <t>Rising Global Commodity Prices</t>
    </r>
    <r>
      <rPr>
        <i/>
        <sz val="12"/>
        <color theme="1"/>
        <rFont val="Calibri"/>
        <family val="2"/>
        <scheme val="minor"/>
      </rPr>
      <t>: Surging crude oil, edible oil, and metal prices due to global shortages and higher demand significantly impacted inflation.</t>
    </r>
  </si>
  <si>
    <r>
      <t>Base Effect</t>
    </r>
    <r>
      <rPr>
        <i/>
        <sz val="12"/>
        <color theme="1"/>
        <rFont val="Calibri"/>
        <family val="2"/>
        <scheme val="minor"/>
      </rPr>
      <t>: Lower inflation in 2020 created a statistical effect that made 2021 inflation appear unusually high in comparison.</t>
    </r>
  </si>
  <si>
    <r>
      <t>Increased Consumer Demand</t>
    </r>
    <r>
      <rPr>
        <i/>
        <sz val="12"/>
        <color theme="1"/>
        <rFont val="Calibri"/>
        <family val="2"/>
        <scheme val="minor"/>
      </rPr>
      <t>: Post-lockdown recovery and pent-up demand outpaced supply, driving prices higher.</t>
    </r>
  </si>
  <si>
    <t>Monthly Inflation Rate</t>
  </si>
  <si>
    <t>Contribution of different broader categories towards CPI basket: (May 2023)</t>
  </si>
  <si>
    <t>Trend of Y-o-Y increase in CPI (Rural + Urban) inflation starting 2017 for the entire basket of products combined.</t>
  </si>
  <si>
    <t>Price trends in the broader Food bucket (June 2022-May 2023)</t>
  </si>
  <si>
    <t>4)</t>
  </si>
  <si>
    <t>Sum</t>
  </si>
  <si>
    <t>5)</t>
  </si>
  <si>
    <t>Impact of COVID-19 Pandemic &amp; Lockdown on Inflation Rates.</t>
  </si>
  <si>
    <r>
      <t>Food Inflation</t>
    </r>
    <r>
      <rPr>
        <i/>
        <sz val="12"/>
        <color theme="1"/>
        <rFont val="Calibri"/>
        <family val="2"/>
        <scheme val="minor"/>
      </rPr>
      <t>: Declined during the lockdown months (February and March) due to restricted supply chains but peaked sharply in April as demand surged and supply disruptions intensified.</t>
    </r>
  </si>
  <si>
    <r>
      <t>Household &amp; Energy Inflation</t>
    </r>
    <r>
      <rPr>
        <i/>
        <sz val="12"/>
        <color theme="1"/>
        <rFont val="Calibri"/>
        <family val="2"/>
        <scheme val="minor"/>
      </rPr>
      <t>: Showed moderate fluctuations, with a decline during the lockdown in March, slight recovery in April, and stabilization in May.</t>
    </r>
  </si>
  <si>
    <r>
      <t>Healthcare Inflation</t>
    </r>
    <r>
      <rPr>
        <i/>
        <sz val="12"/>
        <color theme="1"/>
        <rFont val="Calibri"/>
        <family val="2"/>
        <scheme val="minor"/>
      </rPr>
      <t>: Remained steady during the lockdown but rose sharply in April and May, driven by increased demand for medical services and pandemic-related healthcare needs.</t>
    </r>
  </si>
  <si>
    <t>A surge in Inflation rate is observed post lockdown, in the month of May for the general CPI due to high demand and disrupted supply chain</t>
  </si>
  <si>
    <t>6)</t>
  </si>
  <si>
    <t>Data entry issue for the month of March; No data for April 2019</t>
  </si>
  <si>
    <r>
      <t>One column(</t>
    </r>
    <r>
      <rPr>
        <b/>
        <sz val="11"/>
        <color rgb="FFFF3B3B"/>
        <rFont val="Calibri"/>
        <family val="2"/>
        <scheme val="minor"/>
      </rPr>
      <t>Housing</t>
    </r>
    <r>
      <rPr>
        <b/>
        <sz val="11"/>
        <color theme="1"/>
        <rFont val="Calibri"/>
        <family val="2"/>
        <scheme val="minor"/>
      </rPr>
      <t xml:space="preserve">) has </t>
    </r>
    <r>
      <rPr>
        <b/>
        <sz val="11"/>
        <color rgb="FFFF3B3B"/>
        <rFont val="Calibri"/>
        <family val="2"/>
        <scheme val="minor"/>
      </rPr>
      <t>lots of blank rows</t>
    </r>
    <r>
      <rPr>
        <b/>
        <sz val="11"/>
        <color theme="1"/>
        <rFont val="Calibri"/>
        <family val="2"/>
        <scheme val="minor"/>
      </rPr>
      <t xml:space="preserve"> across different months and years.</t>
    </r>
  </si>
  <si>
    <r>
      <t>Most of the columns have blank rows for</t>
    </r>
    <r>
      <rPr>
        <b/>
        <sz val="11"/>
        <color rgb="FFFF3B3B"/>
        <rFont val="Calibri"/>
        <family val="2"/>
        <scheme val="minor"/>
      </rPr>
      <t xml:space="preserve"> April &amp; May 2020</t>
    </r>
    <r>
      <rPr>
        <b/>
        <sz val="11"/>
        <color theme="1"/>
        <rFont val="Calibri"/>
        <family val="2"/>
        <scheme val="minor"/>
      </rPr>
      <t>.</t>
    </r>
  </si>
  <si>
    <t>No data for April 2019.</t>
  </si>
  <si>
    <t>Added data for April 2019  for all the three sectors by calculating median of the previous and the next month.</t>
  </si>
  <si>
    <t>*The CPI of the majority of the goods and services is assumed to increase proportionally after the lockdown period due to disruption in supply chain, panic buying and other factors.</t>
  </si>
  <si>
    <t>General Trend:</t>
  </si>
  <si>
    <r>
      <t>1. High Inflation in 2013</t>
    </r>
    <r>
      <rPr>
        <i/>
        <sz val="12"/>
        <color theme="1"/>
        <rFont val="Calibri"/>
        <family val="2"/>
        <scheme val="minor"/>
      </rPr>
      <t>: Inflation was at its peak (8.6%), driven by high food and fuel prices and structural issues in the economy.</t>
    </r>
  </si>
  <si>
    <r>
      <t>2. Decline from 2014 to 2018</t>
    </r>
    <r>
      <rPr>
        <i/>
        <sz val="12"/>
        <color theme="1"/>
        <rFont val="Calibri"/>
        <family val="2"/>
        <scheme val="minor"/>
      </rPr>
      <t>: Inflation dropped significantly, reaching a low of 2.2% in 2018, thanks to favorable global oil prices, improved monetary policies, and better supply chain management.</t>
    </r>
  </si>
  <si>
    <r>
      <t>3. Uptick in 2019–2020</t>
    </r>
    <r>
      <rPr>
        <i/>
        <sz val="12"/>
        <color theme="1"/>
        <rFont val="Calibri"/>
        <family val="2"/>
        <scheme val="minor"/>
      </rPr>
      <t>: Inflation rose sharply to 6.8% in 2019 and 4.3% in 2020, influenced by global uncertainties and supply chain disruptions due to the COVID-19 pandemic.</t>
    </r>
  </si>
  <si>
    <r>
      <t>4. Sustained Increase Post-Pandemic</t>
    </r>
    <r>
      <rPr>
        <i/>
        <sz val="12"/>
        <color theme="1"/>
        <rFont val="Calibri"/>
        <family val="2"/>
        <scheme val="minor"/>
      </rPr>
      <t>: Inflation grew to 5.6% in 2021 and 6.9% in 2022, driven by rising global commodity prices, supply chain bottlenecks, and geopolitical tensions like the Russia-Ukraine conflict.</t>
    </r>
  </si>
  <si>
    <t>emphasizing the combined impact of domestic and global factors on India's economy.</t>
  </si>
  <si>
    <t>Category Contributor</t>
  </si>
  <si>
    <r>
      <t>Spices (16%)</t>
    </r>
    <r>
      <rPr>
        <i/>
        <sz val="12"/>
        <color theme="1"/>
        <rFont val="Calibri"/>
        <family val="2"/>
        <scheme val="minor"/>
      </rPr>
      <t xml:space="preserve"> experienced the highest inflation.</t>
    </r>
  </si>
  <si>
    <r>
      <t>Vegetables (-12%)</t>
    </r>
    <r>
      <rPr>
        <i/>
        <sz val="12"/>
        <color theme="1"/>
        <rFont val="Calibri"/>
        <family val="2"/>
        <scheme val="minor"/>
      </rPr>
      <t xml:space="preserve"> had the lowest inflation (deflation)</t>
    </r>
    <r>
      <rPr>
        <b/>
        <i/>
        <sz val="12"/>
        <color theme="1"/>
        <rFont val="Calibri"/>
        <family val="2"/>
        <scheme val="minor"/>
      </rPr>
      <t>.</t>
    </r>
  </si>
  <si>
    <t>Price (USD/barrel)</t>
  </si>
  <si>
    <r>
      <t>Data is</t>
    </r>
    <r>
      <rPr>
        <b/>
        <i/>
        <sz val="12"/>
        <color rgb="FFFF0000"/>
        <rFont val="Calibri"/>
        <family val="2"/>
        <scheme val="minor"/>
      </rPr>
      <t xml:space="preserve"> uniformly distributed</t>
    </r>
    <r>
      <rPr>
        <b/>
        <i/>
        <sz val="12"/>
        <color theme="1"/>
        <rFont val="Calibri"/>
        <family val="2"/>
        <scheme val="minor"/>
      </rPr>
      <t xml:space="preserve"> across years, months and sectors. No discrepency detected.</t>
    </r>
  </si>
  <si>
    <t xml:space="preserve">*Data Source:  </t>
  </si>
  <si>
    <t>https://ppac.gov.in/prices/international-prices-of-crude-oil</t>
  </si>
  <si>
    <t>Value of Crude Oil Imported</t>
  </si>
  <si>
    <t>*Value of Crude Oil Imported is in Crores(INR).</t>
  </si>
  <si>
    <t>Pan, tobacco &amp; Intoxicants</t>
  </si>
  <si>
    <t>Corelation</t>
  </si>
  <si>
    <t>Strength</t>
  </si>
  <si>
    <t xml:space="preserve"> indicating a noticeable but not very strong relationship.</t>
  </si>
  <si>
    <t>Imported Crude Oil Price Fluctuations (April 2021-March 2023)</t>
  </si>
  <si>
    <t>From April 2021 to mid-2022, there is a general rise in both the value of crude oil imports and the price per barrel, likely indicating higher demand and increased global crude oil prices.</t>
  </si>
  <si>
    <t>After mid-2022, crude oil prices and the value of imports gradually decline, showing a decrease in either quantity imported, price per barrel, or both.</t>
  </si>
  <si>
    <t>Effect of Crude Oil price fluctuations on India's Inflation</t>
  </si>
  <si>
    <t>7)</t>
  </si>
  <si>
    <t xml:space="preserve">The chart highlights a shift from high inflation in 2013 to a period of stabilization (2015–2018) and subsequent increase in inflation in recent years, </t>
  </si>
  <si>
    <r>
      <t>Broader Category '</t>
    </r>
    <r>
      <rPr>
        <i/>
        <sz val="12"/>
        <color rgb="FFFF0000"/>
        <rFont val="Calibri"/>
        <family val="2"/>
        <scheme val="minor"/>
      </rPr>
      <t>Food</t>
    </r>
    <r>
      <rPr>
        <i/>
        <sz val="12"/>
        <color theme="1"/>
        <rFont val="Calibri"/>
        <family val="2"/>
        <scheme val="minor"/>
      </rPr>
      <t xml:space="preserve">' has the highest contribution(50%) towards the CPI basket for May 2023. </t>
    </r>
  </si>
  <si>
    <r>
      <rPr>
        <i/>
        <sz val="12"/>
        <color rgb="FFFF0000"/>
        <rFont val="Calibri"/>
        <family val="2"/>
        <scheme val="minor"/>
      </rPr>
      <t>2021</t>
    </r>
    <r>
      <rPr>
        <i/>
        <sz val="12"/>
        <color theme="1"/>
        <rFont val="Calibri"/>
        <family val="2"/>
        <scheme val="minor"/>
      </rPr>
      <t xml:space="preserve"> is the year with the highest Annual Inflation Rate (8.8%) in the Rural+Urban sector.</t>
    </r>
  </si>
  <si>
    <r>
      <rPr>
        <i/>
        <sz val="12"/>
        <color rgb="FFFF0000"/>
        <rFont val="Calibri"/>
        <family val="2"/>
        <scheme val="minor"/>
      </rPr>
      <t>May 2023</t>
    </r>
    <r>
      <rPr>
        <i/>
        <sz val="12"/>
        <color theme="1"/>
        <rFont val="Calibri"/>
        <family val="2"/>
        <scheme val="minor"/>
      </rPr>
      <t xml:space="preserve"> is the month with the highest Inflation Rate (0.74%) for Food bucket.</t>
    </r>
  </si>
  <si>
    <r>
      <rPr>
        <i/>
        <sz val="12"/>
        <color rgb="FFFF0000"/>
        <rFont val="Calibri"/>
        <family val="2"/>
        <scheme val="minor"/>
      </rPr>
      <t>December 2022</t>
    </r>
    <r>
      <rPr>
        <i/>
        <sz val="12"/>
        <color theme="1"/>
        <rFont val="Calibri"/>
        <family val="2"/>
        <scheme val="minor"/>
      </rPr>
      <t xml:space="preserve"> is the month with the lowest Inflation Rate (-0.62%) for Food bucket.</t>
    </r>
  </si>
  <si>
    <t>Individual Category contributor within Food bucket.(June2022 -May 2023)</t>
  </si>
  <si>
    <r>
      <rPr>
        <i/>
        <sz val="12"/>
        <color rgb="FFFF0000"/>
        <rFont val="Calibri"/>
        <family val="2"/>
        <scheme val="minor"/>
      </rPr>
      <t>Meat &amp; Fish</t>
    </r>
    <r>
      <rPr>
        <i/>
        <sz val="12"/>
        <color theme="1"/>
        <rFont val="Calibri"/>
        <family val="2"/>
        <scheme val="minor"/>
      </rPr>
      <t xml:space="preserve"> is the biggest individual category contributor in the Food bucket from June 2022 to May 2023.</t>
    </r>
  </si>
  <si>
    <r>
      <rPr>
        <i/>
        <sz val="12"/>
        <color rgb="FFFF0000"/>
        <rFont val="Calibri"/>
        <family val="2"/>
        <scheme val="minor"/>
      </rPr>
      <t>May 2023</t>
    </r>
    <r>
      <rPr>
        <i/>
        <sz val="12"/>
        <color theme="1"/>
        <rFont val="Calibri"/>
        <family val="2"/>
        <scheme val="minor"/>
      </rPr>
      <t xml:space="preserve"> has the highest CPI for Food bucket.</t>
    </r>
  </si>
  <si>
    <r>
      <t>Strong Correlation</t>
    </r>
    <r>
      <rPr>
        <i/>
        <sz val="12"/>
        <color theme="1"/>
        <rFont val="Calibri"/>
        <family val="2"/>
        <scheme val="minor"/>
      </rPr>
      <t>: Only "</t>
    </r>
    <r>
      <rPr>
        <i/>
        <sz val="12"/>
        <color rgb="FFFF0000"/>
        <rFont val="Calibri"/>
        <family val="2"/>
        <scheme val="minor"/>
      </rPr>
      <t>Transport and Communication</t>
    </r>
    <r>
      <rPr>
        <i/>
        <sz val="12"/>
        <color theme="1"/>
        <rFont val="Calibri"/>
        <family val="2"/>
        <scheme val="minor"/>
      </rPr>
      <t xml:space="preserve">" exhibits a </t>
    </r>
    <r>
      <rPr>
        <b/>
        <i/>
        <sz val="12"/>
        <color theme="1"/>
        <rFont val="Calibri"/>
        <family val="2"/>
        <scheme val="minor"/>
      </rPr>
      <t>strong</t>
    </r>
    <r>
      <rPr>
        <i/>
        <sz val="12"/>
        <color theme="1"/>
        <rFont val="Calibri"/>
        <family val="2"/>
        <scheme val="minor"/>
      </rPr>
      <t xml:space="preserve"> correlation (&gt;0.7).</t>
    </r>
  </si>
  <si>
    <r>
      <t>Moderate Correlation</t>
    </r>
    <r>
      <rPr>
        <i/>
        <sz val="12"/>
        <color theme="1"/>
        <rFont val="Calibri"/>
        <family val="2"/>
        <scheme val="minor"/>
      </rPr>
      <t>: Categories such as "</t>
    </r>
    <r>
      <rPr>
        <i/>
        <sz val="12"/>
        <color rgb="FFFF0000"/>
        <rFont val="Calibri"/>
        <family val="2"/>
        <scheme val="minor"/>
      </rPr>
      <t>Food," "Fashion," "Household &amp; Energy," "Recreation and Amusement," and "Miscellaneous</t>
    </r>
    <r>
      <rPr>
        <i/>
        <sz val="12"/>
        <color theme="1"/>
        <rFont val="Calibri"/>
        <family val="2"/>
        <scheme val="minor"/>
      </rPr>
      <t xml:space="preserve">" show </t>
    </r>
    <r>
      <rPr>
        <b/>
        <i/>
        <sz val="12"/>
        <color theme="1"/>
        <rFont val="Calibri"/>
        <family val="2"/>
        <scheme val="minor"/>
      </rPr>
      <t>moderate</t>
    </r>
    <r>
      <rPr>
        <i/>
        <sz val="12"/>
        <color theme="1"/>
        <rFont val="Calibri"/>
        <family val="2"/>
        <scheme val="minor"/>
      </rPr>
      <t xml:space="preserve"> correlations, relationship.</t>
    </r>
  </si>
  <si>
    <r>
      <t>Weak Correlation</t>
    </r>
    <r>
      <rPr>
        <i/>
        <sz val="12"/>
        <color theme="1"/>
        <rFont val="Calibri"/>
        <family val="2"/>
        <scheme val="minor"/>
      </rPr>
      <t>: Categories like "</t>
    </r>
    <r>
      <rPr>
        <i/>
        <sz val="12"/>
        <color rgb="FFFF0000"/>
        <rFont val="Calibri"/>
        <family val="2"/>
        <scheme val="minor"/>
      </rPr>
      <t>Pan, Tobacco &amp; Intoxicants," "Health," "Education," and "Personal Care and Effects</t>
    </r>
    <r>
      <rPr>
        <i/>
        <sz val="12"/>
        <color theme="1"/>
        <rFont val="Calibri"/>
        <family val="2"/>
        <scheme val="minor"/>
      </rPr>
      <t xml:space="preserve">" exhibit </t>
    </r>
    <r>
      <rPr>
        <b/>
        <i/>
        <sz val="12"/>
        <color theme="1"/>
        <rFont val="Calibri"/>
        <family val="2"/>
        <scheme val="minor"/>
      </rPr>
      <t>weak</t>
    </r>
    <r>
      <rPr>
        <i/>
        <sz val="12"/>
        <color theme="1"/>
        <rFont val="Calibri"/>
        <family val="2"/>
        <scheme val="minor"/>
      </rPr>
      <t xml:space="preserve"> correlations, suggesting a minimal relationship.</t>
    </r>
  </si>
  <si>
    <r>
      <t xml:space="preserve">The </t>
    </r>
    <r>
      <rPr>
        <i/>
        <sz val="12"/>
        <color rgb="FFFF0000"/>
        <rFont val="Calibri"/>
        <family val="2"/>
        <scheme val="minor"/>
      </rPr>
      <t>peak in crude oil prices is seen around March 2022</t>
    </r>
    <r>
      <rPr>
        <i/>
        <sz val="12"/>
        <color theme="1"/>
        <rFont val="Calibri"/>
        <family val="2"/>
        <scheme val="minor"/>
      </rPr>
      <t>, corresponding with the highest import value.</t>
    </r>
  </si>
  <si>
    <t>Annual Inflation Rate with all the Sectors combined (2013 - 2022)</t>
  </si>
  <si>
    <t>Pan, Tobacco &amp; Intoxicants</t>
  </si>
  <si>
    <t>While essential goods saw temporary price increases during the lockdown, the overall inflation in 2020 moderated compared to 2019, driven by low crude oil prices, subdued demand, and a favorable base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</si>
</sst>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3B3B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b/>
      <i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C1BB"/>
        <bgColor indexed="64"/>
      </patternFill>
    </fill>
    <fill>
      <patternFill patternType="solid">
        <fgColor rgb="FFF7D98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7" fillId="0" borderId="0"/>
    <xf numFmtId="0" fontId="28" fillId="0" borderId="0"/>
    <xf numFmtId="0" fontId="30" fillId="0" borderId="0" applyNumberFormat="0" applyFill="0" applyBorder="0" applyAlignment="0" applyProtection="0"/>
  </cellStyleXfs>
  <cellXfs count="108">
    <xf numFmtId="0" fontId="0" fillId="0" borderId="0" xfId="0"/>
    <xf numFmtId="0" fontId="0" fillId="33" borderId="0" xfId="0" applyFill="1"/>
    <xf numFmtId="0" fontId="16" fillId="0" borderId="0" xfId="0" applyFont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19" fillId="35" borderId="0" xfId="0" applyFont="1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20" fillId="0" borderId="0" xfId="0" applyFont="1"/>
    <xf numFmtId="0" fontId="0" fillId="0" borderId="0" xfId="0" applyAlignment="1">
      <alignment wrapText="1"/>
    </xf>
    <xf numFmtId="0" fontId="0" fillId="36" borderId="0" xfId="0" applyFill="1"/>
    <xf numFmtId="0" fontId="0" fillId="37" borderId="0" xfId="0" applyFill="1"/>
    <xf numFmtId="0" fontId="17" fillId="38" borderId="0" xfId="0" applyFont="1" applyFill="1" applyAlignment="1">
      <alignment wrapText="1"/>
    </xf>
    <xf numFmtId="0" fontId="20" fillId="35" borderId="0" xfId="0" applyFont="1" applyFill="1"/>
    <xf numFmtId="164" fontId="0" fillId="0" borderId="0" xfId="0" applyNumberFormat="1"/>
    <xf numFmtId="164" fontId="0" fillId="33" borderId="0" xfId="0" applyNumberFormat="1" applyFill="1"/>
    <xf numFmtId="0" fontId="16" fillId="3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2" fillId="33" borderId="0" xfId="0" applyFont="1" applyFill="1"/>
    <xf numFmtId="0" fontId="0" fillId="0" borderId="10" xfId="0" applyBorder="1"/>
    <xf numFmtId="0" fontId="16" fillId="35" borderId="10" xfId="0" applyFont="1" applyFill="1" applyBorder="1"/>
    <xf numFmtId="164" fontId="0" fillId="0" borderId="10" xfId="0" applyNumberFormat="1" applyBorder="1"/>
    <xf numFmtId="0" fontId="0" fillId="0" borderId="0" xfId="0" applyBorder="1"/>
    <xf numFmtId="0" fontId="16" fillId="34" borderId="0" xfId="0" applyFont="1" applyFill="1" applyBorder="1"/>
    <xf numFmtId="0" fontId="0" fillId="40" borderId="0" xfId="0" applyFill="1"/>
    <xf numFmtId="0" fontId="18" fillId="0" borderId="10" xfId="0" applyFont="1" applyBorder="1"/>
    <xf numFmtId="165" fontId="0" fillId="0" borderId="10" xfId="42" applyNumberFormat="1" applyFont="1" applyBorder="1"/>
    <xf numFmtId="0" fontId="0" fillId="0" borderId="10" xfId="0" applyBorder="1" applyAlignment="1">
      <alignment horizontal="left"/>
    </xf>
    <xf numFmtId="0" fontId="23" fillId="0" borderId="0" xfId="0" applyFont="1"/>
    <xf numFmtId="0" fontId="23" fillId="35" borderId="11" xfId="0" applyFont="1" applyFill="1" applyBorder="1"/>
    <xf numFmtId="0" fontId="23" fillId="35" borderId="12" xfId="0" applyFont="1" applyFill="1" applyBorder="1"/>
    <xf numFmtId="0" fontId="0" fillId="35" borderId="12" xfId="0" applyFill="1" applyBorder="1"/>
    <xf numFmtId="0" fontId="0" fillId="35" borderId="13" xfId="0" applyFill="1" applyBorder="1"/>
    <xf numFmtId="0" fontId="25" fillId="0" borderId="14" xfId="0" applyFont="1" applyBorder="1"/>
    <xf numFmtId="0" fontId="25" fillId="0" borderId="0" xfId="0" applyFont="1" applyBorder="1"/>
    <xf numFmtId="0" fontId="0" fillId="0" borderId="15" xfId="0" applyBorder="1"/>
    <xf numFmtId="0" fontId="25" fillId="0" borderId="16" xfId="0" applyFont="1" applyBorder="1"/>
    <xf numFmtId="0" fontId="25" fillId="0" borderId="17" xfId="0" applyFont="1" applyBorder="1"/>
    <xf numFmtId="0" fontId="0" fillId="0" borderId="17" xfId="0" applyBorder="1"/>
    <xf numFmtId="0" fontId="0" fillId="0" borderId="18" xfId="0" applyBorder="1"/>
    <xf numFmtId="0" fontId="24" fillId="0" borderId="14" xfId="0" applyFont="1" applyBorder="1"/>
    <xf numFmtId="0" fontId="20" fillId="0" borderId="14" xfId="0" applyFont="1" applyBorder="1"/>
    <xf numFmtId="0" fontId="25" fillId="0" borderId="0" xfId="0" applyFont="1" applyBorder="1" applyAlignment="1"/>
    <xf numFmtId="0" fontId="0" fillId="0" borderId="15" xfId="0" applyBorder="1" applyAlignment="1"/>
    <xf numFmtId="0" fontId="20" fillId="0" borderId="16" xfId="0" applyFont="1" applyBorder="1"/>
    <xf numFmtId="0" fontId="24" fillId="35" borderId="11" xfId="0" applyFont="1" applyFill="1" applyBorder="1"/>
    <xf numFmtId="0" fontId="14" fillId="41" borderId="0" xfId="0" applyFont="1" applyFill="1" applyBorder="1"/>
    <xf numFmtId="0" fontId="14" fillId="41" borderId="0" xfId="0" applyFont="1" applyFill="1"/>
    <xf numFmtId="0" fontId="0" fillId="41" borderId="0" xfId="0" applyFill="1"/>
    <xf numFmtId="164" fontId="0" fillId="0" borderId="0" xfId="0" applyNumberFormat="1" applyBorder="1"/>
    <xf numFmtId="165" fontId="0" fillId="0" borderId="0" xfId="42" applyNumberFormat="1" applyFont="1" applyBorder="1"/>
    <xf numFmtId="10" fontId="0" fillId="0" borderId="10" xfId="42" applyNumberFormat="1" applyFont="1" applyBorder="1"/>
    <xf numFmtId="0" fontId="16" fillId="0" borderId="0" xfId="0" applyFont="1" applyBorder="1"/>
    <xf numFmtId="0" fontId="24" fillId="35" borderId="12" xfId="0" applyFont="1" applyFill="1" applyBorder="1"/>
    <xf numFmtId="0" fontId="24" fillId="35" borderId="13" xfId="0" applyFont="1" applyFill="1" applyBorder="1"/>
    <xf numFmtId="0" fontId="18" fillId="0" borderId="0" xfId="0" applyFont="1" applyBorder="1"/>
    <xf numFmtId="0" fontId="0" fillId="35" borderId="10" xfId="0" applyFill="1" applyBorder="1"/>
    <xf numFmtId="0" fontId="24" fillId="39" borderId="0" xfId="0" applyFont="1" applyFill="1"/>
    <xf numFmtId="0" fontId="24" fillId="34" borderId="0" xfId="0" applyFont="1" applyFill="1"/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24" fillId="39" borderId="0" xfId="0" applyFont="1" applyFill="1" applyAlignment="1">
      <alignment horizontal="right"/>
    </xf>
    <xf numFmtId="0" fontId="24" fillId="0" borderId="0" xfId="0" applyFont="1"/>
    <xf numFmtId="0" fontId="24" fillId="39" borderId="11" xfId="0" applyFont="1" applyFill="1" applyBorder="1" applyAlignment="1">
      <alignment vertical="center"/>
    </xf>
    <xf numFmtId="0" fontId="23" fillId="39" borderId="12" xfId="0" applyFont="1" applyFill="1" applyBorder="1"/>
    <xf numFmtId="0" fontId="23" fillId="39" borderId="13" xfId="0" applyFont="1" applyFill="1" applyBorder="1"/>
    <xf numFmtId="0" fontId="23" fillId="34" borderId="0" xfId="0" applyFont="1" applyFill="1"/>
    <xf numFmtId="0" fontId="20" fillId="0" borderId="0" xfId="0" applyFont="1" applyBorder="1"/>
    <xf numFmtId="0" fontId="20" fillId="0" borderId="15" xfId="0" applyFont="1" applyBorder="1"/>
    <xf numFmtId="0" fontId="20" fillId="0" borderId="17" xfId="0" applyFont="1" applyBorder="1"/>
    <xf numFmtId="9" fontId="0" fillId="0" borderId="0" xfId="42" applyFont="1"/>
    <xf numFmtId="9" fontId="0" fillId="0" borderId="10" xfId="42" applyFont="1" applyBorder="1"/>
    <xf numFmtId="0" fontId="26" fillId="0" borderId="0" xfId="0" applyFont="1"/>
    <xf numFmtId="0" fontId="24" fillId="34" borderId="0" xfId="0" applyFont="1" applyFill="1" applyBorder="1"/>
    <xf numFmtId="0" fontId="26" fillId="0" borderId="18" xfId="0" applyFont="1" applyBorder="1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/>
    <xf numFmtId="17" fontId="0" fillId="0" borderId="10" xfId="0" applyNumberFormat="1" applyBorder="1" applyAlignment="1">
      <alignment vertical="center" wrapText="1"/>
    </xf>
    <xf numFmtId="2" fontId="0" fillId="0" borderId="10" xfId="0" applyNumberFormat="1" applyBorder="1"/>
    <xf numFmtId="0" fontId="0" fillId="0" borderId="10" xfId="0" applyBorder="1" applyAlignment="1">
      <alignment vertical="center" wrapText="1"/>
    </xf>
    <xf numFmtId="0" fontId="30" fillId="0" borderId="0" xfId="45"/>
    <xf numFmtId="0" fontId="31" fillId="0" borderId="0" xfId="45" applyFont="1"/>
    <xf numFmtId="0" fontId="16" fillId="33" borderId="10" xfId="0" applyFont="1" applyFill="1" applyBorder="1" applyAlignment="1">
      <alignment horizontal="center"/>
    </xf>
    <xf numFmtId="0" fontId="16" fillId="42" borderId="10" xfId="0" applyFont="1" applyFill="1" applyBorder="1"/>
    <xf numFmtId="0" fontId="16" fillId="0" borderId="10" xfId="0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33" fillId="0" borderId="15" xfId="0" applyFont="1" applyBorder="1"/>
    <xf numFmtId="0" fontId="33" fillId="0" borderId="18" xfId="0" applyFont="1" applyBorder="1"/>
    <xf numFmtId="0" fontId="0" fillId="0" borderId="0" xfId="0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5" fillId="0" borderId="0" xfId="0" applyFont="1" applyBorder="1" applyAlignment="1">
      <alignment horizontal="left" vertical="center" indent="1"/>
    </xf>
    <xf numFmtId="0" fontId="25" fillId="41" borderId="0" xfId="0" applyFont="1" applyFill="1" applyBorder="1"/>
    <xf numFmtId="0" fontId="0" fillId="41" borderId="0" xfId="0" applyFill="1" applyBorder="1"/>
    <xf numFmtId="0" fontId="16" fillId="39" borderId="0" xfId="0" applyFont="1" applyFill="1"/>
    <xf numFmtId="0" fontId="24" fillId="0" borderId="0" xfId="0" applyFont="1" applyFill="1"/>
    <xf numFmtId="0" fontId="16" fillId="0" borderId="0" xfId="0" applyFont="1" applyFill="1"/>
    <xf numFmtId="0" fontId="32" fillId="35" borderId="11" xfId="0" applyFont="1" applyFill="1" applyBorder="1"/>
    <xf numFmtId="0" fontId="33" fillId="35" borderId="12" xfId="0" applyFont="1" applyFill="1" applyBorder="1"/>
    <xf numFmtId="0" fontId="33" fillId="35" borderId="13" xfId="0" applyFont="1" applyFill="1" applyBorder="1"/>
    <xf numFmtId="0" fontId="24" fillId="39" borderId="0" xfId="0" applyFont="1" applyFill="1" applyBorder="1"/>
    <xf numFmtId="0" fontId="0" fillId="39" borderId="0" xfId="0" applyFill="1"/>
    <xf numFmtId="0" fontId="23" fillId="39" borderId="0" xfId="0" applyFont="1" applyFill="1"/>
    <xf numFmtId="0" fontId="0" fillId="0" borderId="10" xfId="0" applyBorder="1" applyAlignment="1">
      <alignment horizontal="righ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3 5" xfId="43" xr:uid="{DAE18D26-D9B9-4D14-99AF-CE95BED8E5F0}"/>
    <cellStyle name="Normal 259" xfId="44" xr:uid="{8E9FEB9C-B41E-4127-B8DF-48F154CCA950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5757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5757"/>
        </patternFill>
      </fill>
    </dxf>
  </dxfs>
  <tableStyles count="0" defaultTableStyle="TableStyleMedium2" defaultPivotStyle="PivotStyleLight16"/>
  <colors>
    <mruColors>
      <color rgb="FFFF5757"/>
      <color rgb="FFFFCCCC"/>
      <color rgb="FFFF3B3B"/>
      <color rgb="FFFDC1BB"/>
      <color rgb="FFF7D9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Analysis!$C$7</c:f>
              <c:strCache>
                <c:ptCount val="1"/>
                <c:pt idx="0">
                  <c:v>CPI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AB-4C0E-9C22-E1D45C04B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AB-4C0E-9C22-E1D45C04BA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AB-4C0E-9C22-E1D45C04BA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AB-4C0E-9C22-E1D45C04BA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AB-4C0E-9C22-E1D45C04BA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AB-4C0E-9C22-E1D45C04BA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AB-4C0E-9C22-E1D45C04BA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AB-4C0E-9C22-E1D45C04BA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AB-4C0E-9C22-E1D45C04BA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AB-4C0E-9C22-E1D45C04BA9F}"/>
              </c:ext>
            </c:extLst>
          </c:dPt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BAB-4C0E-9C22-E1D45C04BA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Analysis!$B$8:$B$17</c:f>
              <c:strCache>
                <c:ptCount val="10"/>
                <c:pt idx="0">
                  <c:v>Food</c:v>
                </c:pt>
                <c:pt idx="1">
                  <c:v>Pan, tobacco and intoxicants</c:v>
                </c:pt>
                <c:pt idx="2">
                  <c:v>Fashion</c:v>
                </c:pt>
                <c:pt idx="3">
                  <c:v>Household &amp; Energy</c:v>
                </c:pt>
                <c:pt idx="4">
                  <c:v>Health</c:v>
                </c:pt>
                <c:pt idx="5">
                  <c:v>Transport and communication</c:v>
                </c:pt>
                <c:pt idx="6">
                  <c:v>Recreation and amusement</c:v>
                </c:pt>
                <c:pt idx="7">
                  <c:v>Education</c:v>
                </c:pt>
                <c:pt idx="8">
                  <c:v>Personal care and effects</c:v>
                </c:pt>
                <c:pt idx="9">
                  <c:v>Miscellaneous</c:v>
                </c:pt>
              </c:strCache>
            </c:strRef>
          </c:cat>
          <c:val>
            <c:numRef>
              <c:f>Analysis!$C$8:$C$17</c:f>
              <c:numCache>
                <c:formatCode>General</c:formatCode>
                <c:ptCount val="10"/>
                <c:pt idx="0">
                  <c:v>6932.7000000000007</c:v>
                </c:pt>
                <c:pt idx="1">
                  <c:v>605.1</c:v>
                </c:pt>
                <c:pt idx="2">
                  <c:v>1651.8000000000002</c:v>
                </c:pt>
                <c:pt idx="3">
                  <c:v>1600.6</c:v>
                </c:pt>
                <c:pt idx="4">
                  <c:v>555.70000000000005</c:v>
                </c:pt>
                <c:pt idx="5">
                  <c:v>494.90000000000003</c:v>
                </c:pt>
                <c:pt idx="6">
                  <c:v>514.20000000000005</c:v>
                </c:pt>
                <c:pt idx="7">
                  <c:v>532.20000000000005</c:v>
                </c:pt>
                <c:pt idx="8">
                  <c:v>555.70000000000005</c:v>
                </c:pt>
                <c:pt idx="9">
                  <c:v>526.79999999999995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C-4FD9-A2F2-102E9140E6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Analysis!$B$351</c:f>
              <c:strCache>
                <c:ptCount val="1"/>
                <c:pt idx="0">
                  <c:v>Corelation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03F-42E9-9986-31BCE368496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3F-42E9-9986-31BCE3684968}"/>
              </c:ext>
            </c:extLst>
          </c:dPt>
          <c:cat>
            <c:strRef>
              <c:f>Analysis!$C$350:$L$350</c:f>
              <c:strCache>
                <c:ptCount val="10"/>
                <c:pt idx="0">
                  <c:v>Food</c:v>
                </c:pt>
                <c:pt idx="1">
                  <c:v>Pan, Tobacco &amp; Intoxicants</c:v>
                </c:pt>
                <c:pt idx="2">
                  <c:v>Fashion</c:v>
                </c:pt>
                <c:pt idx="3">
                  <c:v>Household &amp; Energy</c:v>
                </c:pt>
                <c:pt idx="4">
                  <c:v>Health</c:v>
                </c:pt>
                <c:pt idx="5">
                  <c:v>Transport and communication</c:v>
                </c:pt>
                <c:pt idx="6">
                  <c:v>Recreation and amusement</c:v>
                </c:pt>
                <c:pt idx="7">
                  <c:v>Education</c:v>
                </c:pt>
                <c:pt idx="8">
                  <c:v>Personal care and effects</c:v>
                </c:pt>
                <c:pt idx="9">
                  <c:v>Miscellaneous</c:v>
                </c:pt>
              </c:strCache>
            </c:strRef>
          </c:cat>
          <c:val>
            <c:numRef>
              <c:f>Analysis!$C$351:$L$351</c:f>
              <c:numCache>
                <c:formatCode>0.00</c:formatCode>
                <c:ptCount val="10"/>
                <c:pt idx="0">
                  <c:v>0.65895598234403829</c:v>
                </c:pt>
                <c:pt idx="1">
                  <c:v>0.4515910164602811</c:v>
                </c:pt>
                <c:pt idx="2">
                  <c:v>0.63713011505962325</c:v>
                </c:pt>
                <c:pt idx="3">
                  <c:v>0.62374021179899442</c:v>
                </c:pt>
                <c:pt idx="4">
                  <c:v>0.56022594412506066</c:v>
                </c:pt>
                <c:pt idx="5">
                  <c:v>0.74967897819550744</c:v>
                </c:pt>
                <c:pt idx="6">
                  <c:v>0.68895126190039002</c:v>
                </c:pt>
                <c:pt idx="7">
                  <c:v>0.55198237154365881</c:v>
                </c:pt>
                <c:pt idx="8">
                  <c:v>0.55335886940322387</c:v>
                </c:pt>
                <c:pt idx="9">
                  <c:v>0.63709069524946726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6-4397-93C0-30DBABC6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70320"/>
        <c:axId val="835088896"/>
      </c:radarChart>
      <c:catAx>
        <c:axId val="10592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88896"/>
        <c:crosses val="autoZero"/>
        <c:auto val="1"/>
        <c:lblAlgn val="ctr"/>
        <c:lblOffset val="100"/>
        <c:noMultiLvlLbl val="0"/>
      </c:catAx>
      <c:valAx>
        <c:axId val="8350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Analysis!$B$351</c:f>
              <c:strCache>
                <c:ptCount val="1"/>
                <c:pt idx="0">
                  <c:v>Corelation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1CA-48E8-88C4-90CB6E932D78}"/>
                </c:ext>
              </c:extLst>
            </c:dLbl>
            <c:dLbl>
              <c:idx val="5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1CA-48E8-88C4-90CB6E932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Analysis!$C$350:$L$350</c:f>
              <c:strCache>
                <c:ptCount val="10"/>
                <c:pt idx="0">
                  <c:v>Food</c:v>
                </c:pt>
                <c:pt idx="1">
                  <c:v>Pan, Tobacco &amp; Intoxicants</c:v>
                </c:pt>
                <c:pt idx="2">
                  <c:v>Fashion</c:v>
                </c:pt>
                <c:pt idx="3">
                  <c:v>Household &amp; Energy</c:v>
                </c:pt>
                <c:pt idx="4">
                  <c:v>Health</c:v>
                </c:pt>
                <c:pt idx="5">
                  <c:v>Transport and communication</c:v>
                </c:pt>
                <c:pt idx="6">
                  <c:v>Recreation and amusement</c:v>
                </c:pt>
                <c:pt idx="7">
                  <c:v>Education</c:v>
                </c:pt>
                <c:pt idx="8">
                  <c:v>Personal care and effects</c:v>
                </c:pt>
                <c:pt idx="9">
                  <c:v>Miscellaneous</c:v>
                </c:pt>
              </c:strCache>
            </c:strRef>
          </c:cat>
          <c:val>
            <c:numRef>
              <c:f>Analysis!$C$351:$L$351</c:f>
              <c:numCache>
                <c:formatCode>0.00</c:formatCode>
                <c:ptCount val="10"/>
                <c:pt idx="0">
                  <c:v>0.65895598234403829</c:v>
                </c:pt>
                <c:pt idx="1">
                  <c:v>0.4515910164602811</c:v>
                </c:pt>
                <c:pt idx="2">
                  <c:v>0.63713011505962325</c:v>
                </c:pt>
                <c:pt idx="3">
                  <c:v>0.62374021179899442</c:v>
                </c:pt>
                <c:pt idx="4">
                  <c:v>0.56022594412506066</c:v>
                </c:pt>
                <c:pt idx="5">
                  <c:v>0.74967897819550744</c:v>
                </c:pt>
                <c:pt idx="6">
                  <c:v>0.68895126190039002</c:v>
                </c:pt>
                <c:pt idx="7">
                  <c:v>0.55198237154365881</c:v>
                </c:pt>
                <c:pt idx="8">
                  <c:v>0.55335886940322387</c:v>
                </c:pt>
                <c:pt idx="9">
                  <c:v>0.63709069524946726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4-4A04-8F0A-1342ADA652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359760"/>
        <c:axId val="1429529776"/>
      </c:lineChart>
      <c:catAx>
        <c:axId val="12273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29776"/>
        <c:crosses val="autoZero"/>
        <c:auto val="1"/>
        <c:lblAlgn val="ctr"/>
        <c:lblOffset val="100"/>
        <c:noMultiLvlLbl val="0"/>
      </c:catAx>
      <c:valAx>
        <c:axId val="1429529776"/>
        <c:scaling>
          <c:orientation val="minMax"/>
          <c:max val="0.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Annual</a:t>
            </a:r>
            <a:r>
              <a:rPr lang="en-US" sz="1600" b="1" baseline="0">
                <a:solidFill>
                  <a:schemeClr val="tx1"/>
                </a:solidFill>
              </a:rPr>
              <a:t> 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Analysis!$B$246:$B$252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Analysis!$E$246:$E$252</c:f>
              <c:numCache>
                <c:formatCode>0.0%</c:formatCode>
                <c:ptCount val="7"/>
                <c:pt idx="0">
                  <c:v>4.7119078104993536E-2</c:v>
                </c:pt>
                <c:pt idx="1">
                  <c:v>2.2422617596880443E-2</c:v>
                </c:pt>
                <c:pt idx="2">
                  <c:v>6.8322981366459673E-2</c:v>
                </c:pt>
                <c:pt idx="3">
                  <c:v>4.3304463690872624E-2</c:v>
                </c:pt>
                <c:pt idx="4">
                  <c:v>5.6167867740567916E-2</c:v>
                </c:pt>
                <c:pt idx="5">
                  <c:v>6.9201367934017377E-2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0-4F27-9E2E-7F4BF178E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875727"/>
        <c:axId val="814393071"/>
      </c:lineChart>
      <c:catAx>
        <c:axId val="66387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93071"/>
        <c:crosses val="autoZero"/>
        <c:auto val="1"/>
        <c:lblAlgn val="ctr"/>
        <c:lblOffset val="100"/>
        <c:noMultiLvlLbl val="0"/>
      </c:catAx>
      <c:valAx>
        <c:axId val="8143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555555555555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Analysis!$E$37</c:f>
              <c:strCache>
                <c:ptCount val="1"/>
                <c:pt idx="0">
                  <c:v>Annual Inflation Rate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4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5F3-4924-88FE-4439B6871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Analysis!$B$38:$B$43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Analysis!$E$38:$E$43</c:f>
              <c:numCache>
                <c:formatCode>0.0%</c:formatCode>
                <c:ptCount val="6"/>
                <c:pt idx="0">
                  <c:v>5.1106025934401354E-2</c:v>
                </c:pt>
                <c:pt idx="1">
                  <c:v>3.5740335521517182E-2</c:v>
                </c:pt>
                <c:pt idx="2">
                  <c:v>6.1437677053824448E-2</c:v>
                </c:pt>
                <c:pt idx="3">
                  <c:v>8.4150050692801751E-2</c:v>
                </c:pt>
                <c:pt idx="4">
                  <c:v>8.8086185044359805E-2</c:v>
                </c:pt>
                <c:pt idx="5">
                  <c:v>5.2910052910052914E-2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3-4924-88FE-4439B68718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6511648"/>
        <c:axId val="119125456"/>
      </c:scatterChart>
      <c:valAx>
        <c:axId val="2565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456"/>
        <c:crosses val="autoZero"/>
        <c:crossBetween val="midCat"/>
      </c:valAx>
      <c:valAx>
        <c:axId val="1191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Analysis!$D$78</c:f>
              <c:strCache>
                <c:ptCount val="1"/>
                <c:pt idx="0">
                  <c:v>Monthly Inflation Rate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6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95E-4212-8C34-042A26FFAABD}"/>
                </c:ext>
              </c:extLst>
            </c:dLbl>
            <c:dLbl>
              <c:idx val="1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95E-4212-8C34-042A26FFAA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Analysis!$B$79:$B$90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Analysis!$D$79:$D$90</c:f>
              <c:numCache>
                <c:formatCode>0.00%</c:formatCode>
                <c:ptCount val="12"/>
                <c:pt idx="1">
                  <c:v>1.8682789767126846E-3</c:v>
                </c:pt>
                <c:pt idx="2">
                  <c:v>1.2187243040056651E-3</c:v>
                </c:pt>
                <c:pt idx="3">
                  <c:v>5.3382609588337416E-3</c:v>
                </c:pt>
                <c:pt idx="4">
                  <c:v>7.1479628305932807E-3</c:v>
                </c:pt>
                <c:pt idx="5">
                  <c:v>-7.5317564925186746E-4</c:v>
                </c:pt>
                <c:pt idx="6">
                  <c:v>-6.1748974474193381E-3</c:v>
                </c:pt>
                <c:pt idx="7">
                  <c:v>4.3463675743478395E-3</c:v>
                </c:pt>
                <c:pt idx="8">
                  <c:v>-5.5328850873499315E-3</c:v>
                </c:pt>
                <c:pt idx="9">
                  <c:v>5.8411214953350713E-5</c:v>
                </c:pt>
                <c:pt idx="10">
                  <c:v>4.8332457216283299E-3</c:v>
                </c:pt>
                <c:pt idx="11">
                  <c:v>7.4402383201337971E-3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E-4212-8C34-042A26FFAA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796912"/>
        <c:axId val="255023248"/>
      </c:lineChart>
      <c:catAx>
        <c:axId val="112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23248"/>
        <c:crosses val="autoZero"/>
        <c:auto val="1"/>
        <c:lblAlgn val="ctr"/>
        <c:lblOffset val="100"/>
        <c:noMultiLvlLbl val="0"/>
      </c:catAx>
      <c:valAx>
        <c:axId val="2550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Category</a:t>
            </a:r>
            <a:r>
              <a:rPr lang="en-US" sz="1600" b="1" baseline="0">
                <a:solidFill>
                  <a:schemeClr val="tx1"/>
                </a:solidFill>
              </a:rPr>
              <a:t> Contributor in the Food Bucket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Analysis!$C$125:$O$125</c:f>
              <c:numCache>
                <c:formatCode>General</c:formatCode>
                <c:ptCount val="13"/>
                <c:pt idx="0">
                  <c:v>466.3</c:v>
                </c:pt>
                <c:pt idx="1">
                  <c:v>660</c:v>
                </c:pt>
                <c:pt idx="2">
                  <c:v>513.20000000000005</c:v>
                </c:pt>
                <c:pt idx="3">
                  <c:v>497.6</c:v>
                </c:pt>
                <c:pt idx="4">
                  <c:v>597.6</c:v>
                </c:pt>
                <c:pt idx="5">
                  <c:v>509.59999999999997</c:v>
                </c:pt>
                <c:pt idx="6">
                  <c:v>561.1</c:v>
                </c:pt>
                <c:pt idx="7">
                  <c:v>492.5</c:v>
                </c:pt>
                <c:pt idx="8">
                  <c:v>360.4</c:v>
                </c:pt>
                <c:pt idx="9">
                  <c:v>559.5</c:v>
                </c:pt>
                <c:pt idx="10">
                  <c:v>501.19999999999993</c:v>
                </c:pt>
                <c:pt idx="11">
                  <c:v>552.1</c:v>
                </c:pt>
                <c:pt idx="12">
                  <c:v>526.6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EF-BEBC-F82F2B58FA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Analysis!$C$126:$O$126</c:f>
              <c:numCache>
                <c:formatCode>General</c:formatCode>
                <c:ptCount val="13"/>
                <c:pt idx="0">
                  <c:v>471</c:v>
                </c:pt>
                <c:pt idx="1">
                  <c:v>640.9</c:v>
                </c:pt>
                <c:pt idx="2">
                  <c:v>526.09999999999991</c:v>
                </c:pt>
                <c:pt idx="3">
                  <c:v>500</c:v>
                </c:pt>
                <c:pt idx="4">
                  <c:v>582.79999999999995</c:v>
                </c:pt>
                <c:pt idx="5">
                  <c:v>523.29999999999995</c:v>
                </c:pt>
                <c:pt idx="6">
                  <c:v>559.20000000000005</c:v>
                </c:pt>
                <c:pt idx="7">
                  <c:v>492.7</c:v>
                </c:pt>
                <c:pt idx="8">
                  <c:v>360.7</c:v>
                </c:pt>
                <c:pt idx="9">
                  <c:v>568.1</c:v>
                </c:pt>
                <c:pt idx="10">
                  <c:v>502.70000000000005</c:v>
                </c:pt>
                <c:pt idx="11">
                  <c:v>556</c:v>
                </c:pt>
                <c:pt idx="12">
                  <c:v>526.9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EF-BEBC-F82F2B58FA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Analysis!$C$127:$O$127</c:f>
              <c:numCache>
                <c:formatCode>General</c:formatCode>
                <c:ptCount val="13"/>
                <c:pt idx="0">
                  <c:v>481.90000000000003</c:v>
                </c:pt>
                <c:pt idx="1">
                  <c:v>621.5</c:v>
                </c:pt>
                <c:pt idx="2">
                  <c:v>508.09999999999997</c:v>
                </c:pt>
                <c:pt idx="3">
                  <c:v>504.4</c:v>
                </c:pt>
                <c:pt idx="4">
                  <c:v>573</c:v>
                </c:pt>
                <c:pt idx="5">
                  <c:v>519.19999999999993</c:v>
                </c:pt>
                <c:pt idx="6">
                  <c:v>572.9</c:v>
                </c:pt>
                <c:pt idx="7">
                  <c:v>501.59999999999997</c:v>
                </c:pt>
                <c:pt idx="8">
                  <c:v>363.3</c:v>
                </c:pt>
                <c:pt idx="9">
                  <c:v>578.9</c:v>
                </c:pt>
                <c:pt idx="10">
                  <c:v>504.1</c:v>
                </c:pt>
                <c:pt idx="11">
                  <c:v>559.20000000000005</c:v>
                </c:pt>
                <c:pt idx="12">
                  <c:v>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7-4AEF-BEBC-F82F2B58FAA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Analysis!$C$128:$O$128</c:f>
              <c:numCache>
                <c:formatCode>General</c:formatCode>
                <c:ptCount val="13"/>
                <c:pt idx="0">
                  <c:v>491.3</c:v>
                </c:pt>
                <c:pt idx="1">
                  <c:v>629.59999999999991</c:v>
                </c:pt>
                <c:pt idx="2">
                  <c:v>509.59999999999997</c:v>
                </c:pt>
                <c:pt idx="3">
                  <c:v>509.3</c:v>
                </c:pt>
                <c:pt idx="4">
                  <c:v>562.09999999999991</c:v>
                </c:pt>
                <c:pt idx="5">
                  <c:v>497.3</c:v>
                </c:pt>
                <c:pt idx="6">
                  <c:v>589.5</c:v>
                </c:pt>
                <c:pt idx="7">
                  <c:v>507.29999999999995</c:v>
                </c:pt>
                <c:pt idx="8">
                  <c:v>365.5</c:v>
                </c:pt>
                <c:pt idx="9">
                  <c:v>590</c:v>
                </c:pt>
                <c:pt idx="10">
                  <c:v>505.9</c:v>
                </c:pt>
                <c:pt idx="11">
                  <c:v>562.6</c:v>
                </c:pt>
                <c:pt idx="12">
                  <c:v>535.1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7-4AEF-BEBC-F82F2B58FAA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Analysis!$C$129:$O$129</c:f>
              <c:numCache>
                <c:formatCode>General</c:formatCode>
                <c:ptCount val="13"/>
                <c:pt idx="0">
                  <c:v>496.3</c:v>
                </c:pt>
                <c:pt idx="1">
                  <c:v>634.6</c:v>
                </c:pt>
                <c:pt idx="2">
                  <c:v>513.1</c:v>
                </c:pt>
                <c:pt idx="3">
                  <c:v>512.79999999999995</c:v>
                </c:pt>
                <c:pt idx="4">
                  <c:v>555.79999999999995</c:v>
                </c:pt>
                <c:pt idx="5">
                  <c:v>491.7</c:v>
                </c:pt>
                <c:pt idx="6">
                  <c:v>613.09999999999991</c:v>
                </c:pt>
                <c:pt idx="7">
                  <c:v>509.40000000000003</c:v>
                </c:pt>
                <c:pt idx="8">
                  <c:v>366.4</c:v>
                </c:pt>
                <c:pt idx="9">
                  <c:v>597.9</c:v>
                </c:pt>
                <c:pt idx="10">
                  <c:v>507.29999999999995</c:v>
                </c:pt>
                <c:pt idx="11">
                  <c:v>565.40000000000009</c:v>
                </c:pt>
                <c:pt idx="12">
                  <c:v>540.30000000000007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7-4AEF-BEBC-F82F2B58FAA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Analysis!$C$130:$O$130</c:f>
              <c:numCache>
                <c:formatCode>General</c:formatCode>
                <c:ptCount val="13"/>
                <c:pt idx="0">
                  <c:v>502.70000000000005</c:v>
                </c:pt>
                <c:pt idx="1">
                  <c:v>630</c:v>
                </c:pt>
                <c:pt idx="2">
                  <c:v>544.79999999999995</c:v>
                </c:pt>
                <c:pt idx="3">
                  <c:v>516.90000000000009</c:v>
                </c:pt>
                <c:pt idx="4">
                  <c:v>562.9</c:v>
                </c:pt>
                <c:pt idx="5">
                  <c:v>482.4</c:v>
                </c:pt>
                <c:pt idx="6">
                  <c:v>560.20000000000005</c:v>
                </c:pt>
                <c:pt idx="7">
                  <c:v>511.7</c:v>
                </c:pt>
                <c:pt idx="8">
                  <c:v>367</c:v>
                </c:pt>
                <c:pt idx="9">
                  <c:v>606.40000000000009</c:v>
                </c:pt>
                <c:pt idx="10">
                  <c:v>508.9</c:v>
                </c:pt>
                <c:pt idx="11">
                  <c:v>568.79999999999995</c:v>
                </c:pt>
                <c:pt idx="12">
                  <c:v>536.20000000000005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57-4AEF-BEBC-F82F2B58FAA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Analysis!$C$131:$O$131</c:f>
              <c:numCache>
                <c:formatCode>General</c:formatCode>
                <c:ptCount val="13"/>
                <c:pt idx="0">
                  <c:v>508.2</c:v>
                </c:pt>
                <c:pt idx="1">
                  <c:v>628.79999999999995</c:v>
                </c:pt>
                <c:pt idx="2">
                  <c:v>571.20000000000005</c:v>
                </c:pt>
                <c:pt idx="3">
                  <c:v>520.9</c:v>
                </c:pt>
                <c:pt idx="4">
                  <c:v>561.5</c:v>
                </c:pt>
                <c:pt idx="5">
                  <c:v>474.2</c:v>
                </c:pt>
                <c:pt idx="6">
                  <c:v>488.79999999999995</c:v>
                </c:pt>
                <c:pt idx="7">
                  <c:v>512.6</c:v>
                </c:pt>
                <c:pt idx="8">
                  <c:v>366.1</c:v>
                </c:pt>
                <c:pt idx="9">
                  <c:v>613.20000000000005</c:v>
                </c:pt>
                <c:pt idx="10">
                  <c:v>510.6</c:v>
                </c:pt>
                <c:pt idx="11">
                  <c:v>571.29999999999995</c:v>
                </c:pt>
                <c:pt idx="12">
                  <c:v>528.9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57-4AEF-BEBC-F82F2B58FAA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Analysis!$C$132:$O$132</c:f>
              <c:numCache>
                <c:formatCode>General</c:formatCode>
                <c:ptCount val="13"/>
                <c:pt idx="0">
                  <c:v>521.1</c:v>
                </c:pt>
                <c:pt idx="1">
                  <c:v>634.20000000000005</c:v>
                </c:pt>
                <c:pt idx="2">
                  <c:v>584.4</c:v>
                </c:pt>
                <c:pt idx="3">
                  <c:v>524.1</c:v>
                </c:pt>
                <c:pt idx="4">
                  <c:v>557.79999999999995</c:v>
                </c:pt>
                <c:pt idx="5">
                  <c:v>475.1</c:v>
                </c:pt>
                <c:pt idx="6">
                  <c:v>472.1</c:v>
                </c:pt>
                <c:pt idx="7">
                  <c:v>512.79999999999995</c:v>
                </c:pt>
                <c:pt idx="8">
                  <c:v>364.1</c:v>
                </c:pt>
                <c:pt idx="9">
                  <c:v>623.20000000000005</c:v>
                </c:pt>
                <c:pt idx="10">
                  <c:v>512</c:v>
                </c:pt>
                <c:pt idx="11">
                  <c:v>574</c:v>
                </c:pt>
                <c:pt idx="12">
                  <c:v>531.20000000000005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57-4AEF-BEBC-F82F2B58FAA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Analysis!$C$133:$O$133</c:f>
              <c:numCache>
                <c:formatCode>General</c:formatCode>
                <c:ptCount val="13"/>
                <c:pt idx="0">
                  <c:v>523.29999999999995</c:v>
                </c:pt>
                <c:pt idx="1">
                  <c:v>625.09999999999991</c:v>
                </c:pt>
                <c:pt idx="2">
                  <c:v>526.29999999999995</c:v>
                </c:pt>
                <c:pt idx="3">
                  <c:v>532.20000000000005</c:v>
                </c:pt>
                <c:pt idx="4">
                  <c:v>534.90000000000009</c:v>
                </c:pt>
                <c:pt idx="5">
                  <c:v>508.79999999999995</c:v>
                </c:pt>
                <c:pt idx="6">
                  <c:v>469.40000000000003</c:v>
                </c:pt>
                <c:pt idx="7">
                  <c:v>513.6</c:v>
                </c:pt>
                <c:pt idx="8">
                  <c:v>361</c:v>
                </c:pt>
                <c:pt idx="9">
                  <c:v>626.59999999999991</c:v>
                </c:pt>
                <c:pt idx="10">
                  <c:v>514.79999999999995</c:v>
                </c:pt>
                <c:pt idx="11">
                  <c:v>579.5</c:v>
                </c:pt>
                <c:pt idx="12">
                  <c:v>532.5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57-4AEF-BEBC-F82F2B58FAA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Analysis!$C$134:$O$134</c:f>
              <c:numCache>
                <c:formatCode>General</c:formatCode>
                <c:ptCount val="13"/>
                <c:pt idx="0">
                  <c:v>523.4</c:v>
                </c:pt>
                <c:pt idx="1">
                  <c:v>625.09999999999991</c:v>
                </c:pt>
                <c:pt idx="2">
                  <c:v>526.29999999999995</c:v>
                </c:pt>
                <c:pt idx="3">
                  <c:v>532.20000000000005</c:v>
                </c:pt>
                <c:pt idx="4">
                  <c:v>534.70000000000005</c:v>
                </c:pt>
                <c:pt idx="5">
                  <c:v>508.79999999999995</c:v>
                </c:pt>
                <c:pt idx="6">
                  <c:v>469.6</c:v>
                </c:pt>
                <c:pt idx="7">
                  <c:v>513.79999999999995</c:v>
                </c:pt>
                <c:pt idx="8">
                  <c:v>361</c:v>
                </c:pt>
                <c:pt idx="9">
                  <c:v>626.59999999999991</c:v>
                </c:pt>
                <c:pt idx="10">
                  <c:v>514.79999999999995</c:v>
                </c:pt>
                <c:pt idx="11">
                  <c:v>579.5</c:v>
                </c:pt>
                <c:pt idx="12">
                  <c:v>532.6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57-4AEF-BEBC-F82F2B58FAA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Analysis!$C$135:$O$135</c:f>
              <c:numCache>
                <c:formatCode>General</c:formatCode>
                <c:ptCount val="13"/>
                <c:pt idx="0">
                  <c:v>521.90000000000009</c:v>
                </c:pt>
                <c:pt idx="1">
                  <c:v>629.90000000000009</c:v>
                </c:pt>
                <c:pt idx="2">
                  <c:v>509.9</c:v>
                </c:pt>
                <c:pt idx="3">
                  <c:v>535.4</c:v>
                </c:pt>
                <c:pt idx="4">
                  <c:v>522.1</c:v>
                </c:pt>
                <c:pt idx="5">
                  <c:v>529.20000000000005</c:v>
                </c:pt>
                <c:pt idx="6">
                  <c:v>478.1</c:v>
                </c:pt>
                <c:pt idx="7">
                  <c:v>520.9</c:v>
                </c:pt>
                <c:pt idx="8">
                  <c:v>364.8</c:v>
                </c:pt>
                <c:pt idx="9">
                  <c:v>636.20000000000005</c:v>
                </c:pt>
                <c:pt idx="10">
                  <c:v>516.6</c:v>
                </c:pt>
                <c:pt idx="11">
                  <c:v>581</c:v>
                </c:pt>
                <c:pt idx="12">
                  <c:v>535.5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57-4AEF-BEBC-F82F2B58FAA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Analysis!$C$124:$O$124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Analysis!$C$136:$O$136</c:f>
              <c:numCache>
                <c:formatCode>General</c:formatCode>
                <c:ptCount val="13"/>
                <c:pt idx="0">
                  <c:v>521.59999999999991</c:v>
                </c:pt>
                <c:pt idx="1">
                  <c:v>645.20000000000005</c:v>
                </c:pt>
                <c:pt idx="2">
                  <c:v>520.9</c:v>
                </c:pt>
                <c:pt idx="3">
                  <c:v>538.5</c:v>
                </c:pt>
                <c:pt idx="4">
                  <c:v>507.70000000000005</c:v>
                </c:pt>
                <c:pt idx="5">
                  <c:v>517</c:v>
                </c:pt>
                <c:pt idx="6">
                  <c:v>494.7</c:v>
                </c:pt>
                <c:pt idx="7">
                  <c:v>527.4</c:v>
                </c:pt>
                <c:pt idx="8">
                  <c:v>368.8</c:v>
                </c:pt>
                <c:pt idx="9">
                  <c:v>650.9</c:v>
                </c:pt>
                <c:pt idx="10">
                  <c:v>518</c:v>
                </c:pt>
                <c:pt idx="11">
                  <c:v>583</c:v>
                </c:pt>
                <c:pt idx="12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57-4AEF-BEBC-F82F2B58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4883840"/>
        <c:axId val="1925744624"/>
      </c:barChart>
      <c:catAx>
        <c:axId val="174488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44624"/>
        <c:crosses val="autoZero"/>
        <c:auto val="1"/>
        <c:lblAlgn val="ctr"/>
        <c:lblOffset val="100"/>
        <c:noMultiLvlLbl val="0"/>
      </c:catAx>
      <c:valAx>
        <c:axId val="19257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Monthly</a:t>
            </a:r>
            <a:r>
              <a:rPr lang="en-US" baseline="0">
                <a:solidFill>
                  <a:schemeClr val="tx1"/>
                </a:solidFill>
              </a:rPr>
              <a:t> Inflation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Analysis!$D$194:$D$195</c:f>
              <c:strCache>
                <c:ptCount val="2"/>
                <c:pt idx="0">
                  <c:v>Inflation Rate(Food)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Analysis!$B$196:$B$199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Analysis!$D$196:$D$199</c:f>
              <c:numCache>
                <c:formatCode>0.0%</c:formatCode>
                <c:ptCount val="4"/>
                <c:pt idx="0">
                  <c:v>-1.4834146006455539E-2</c:v>
                </c:pt>
                <c:pt idx="1">
                  <c:v>-8.6266991983269432E-3</c:v>
                </c:pt>
                <c:pt idx="2">
                  <c:v>2.9093785708007382E-2</c:v>
                </c:pt>
                <c:pt idx="3">
                  <c:v>5.0222070379228809E-3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0-44E2-BA42-AEC783053E01}"/>
            </c:ext>
          </c:extLst>
        </c:ser>
        <c:ser>
          <c:idx val="1"/>
          <c:order val="1"/>
          <c:tx>
            <c:strRef>
              <c:f>Analysis!$F$194:$F$195</c:f>
              <c:strCache>
                <c:ptCount val="2"/>
                <c:pt idx="0">
                  <c:v>Inflation Rate(Household &amp; Energy)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Analysis!$B$196:$B$199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Analysis!$F$196:$F$199</c:f>
              <c:numCache>
                <c:formatCode>0.0%</c:formatCode>
                <c:ptCount val="4"/>
                <c:pt idx="0">
                  <c:v>8.7231162580840259E-3</c:v>
                </c:pt>
                <c:pt idx="1">
                  <c:v>3.3547040405544747E-3</c:v>
                </c:pt>
                <c:pt idx="2">
                  <c:v>-1.2853852440745937E-2</c:v>
                </c:pt>
                <c:pt idx="3">
                  <c:v>-7.903055848262697E-4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0-44E2-BA42-AEC783053E01}"/>
            </c:ext>
          </c:extLst>
        </c:ser>
        <c:ser>
          <c:idx val="2"/>
          <c:order val="2"/>
          <c:tx>
            <c:strRef>
              <c:f>Analysis!$H$194:$H$195</c:f>
              <c:strCache>
                <c:ptCount val="2"/>
                <c:pt idx="0">
                  <c:v>Inflation Rate(Healthcare)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Analysis!$B$196:$B$199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Analysis!$H$196:$H$199</c:f>
              <c:numCache>
                <c:formatCode>0.0%</c:formatCode>
                <c:ptCount val="4"/>
                <c:pt idx="0">
                  <c:v>3.5500332815620651E-3</c:v>
                </c:pt>
                <c:pt idx="1">
                  <c:v>3.7585673225734879E-3</c:v>
                </c:pt>
                <c:pt idx="2">
                  <c:v>-9.2511013215858789E-3</c:v>
                </c:pt>
                <c:pt idx="3">
                  <c:v>1.2116496220542438E-2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0-44E2-BA42-AEC783053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5488"/>
        <c:axId val="1925757520"/>
      </c:lineChart>
      <c:catAx>
        <c:axId val="258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57520"/>
        <c:crosses val="autoZero"/>
        <c:auto val="1"/>
        <c:lblAlgn val="ctr"/>
        <c:lblOffset val="100"/>
        <c:noMultiLvlLbl val="0"/>
      </c:catAx>
      <c:valAx>
        <c:axId val="19257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Analysis!$D$226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4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5A6-4324-B9BA-F59393A32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Analysis!$B$227:$B$231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Analysis!$D$227:$D$231</c:f>
              <c:numCache>
                <c:formatCode>0.0%</c:formatCode>
                <c:ptCount val="5"/>
                <c:pt idx="1">
                  <c:v>-6.8842993559848232E-3</c:v>
                </c:pt>
                <c:pt idx="2">
                  <c:v>-3.3542039355992843E-3</c:v>
                </c:pt>
                <c:pt idx="3">
                  <c:v>-3.4215840251292143E-3</c:v>
                </c:pt>
                <c:pt idx="4">
                  <c:v>1.2523217200427761E-2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6-4324-B9BA-F59393A325B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2045215"/>
        <c:axId val="1241855663"/>
      </c:lineChart>
      <c:catAx>
        <c:axId val="15220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55663"/>
        <c:crosses val="autoZero"/>
        <c:auto val="1"/>
        <c:lblAlgn val="ctr"/>
        <c:lblOffset val="100"/>
        <c:noMultiLvlLbl val="0"/>
      </c:catAx>
      <c:valAx>
        <c:axId val="12418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Analysis!$G$389</c:f>
              <c:strCache>
                <c:ptCount val="1"/>
                <c:pt idx="0">
                  <c:v>Annual Inflation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Analysis!$D$390:$D$399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Analysis!$G$390:$G$399</c:f>
              <c:numCache>
                <c:formatCode>0.0%</c:formatCode>
                <c:ptCount val="10"/>
                <c:pt idx="0">
                  <c:v>8.6069493146318135E-2</c:v>
                </c:pt>
                <c:pt idx="1">
                  <c:v>5.3712943938949084E-2</c:v>
                </c:pt>
                <c:pt idx="2">
                  <c:v>5.4144571588054635E-2</c:v>
                </c:pt>
                <c:pt idx="3">
                  <c:v>3.3808769149498027E-2</c:v>
                </c:pt>
                <c:pt idx="4">
                  <c:v>4.7119078104993536E-2</c:v>
                </c:pt>
                <c:pt idx="5">
                  <c:v>2.2422617596880443E-2</c:v>
                </c:pt>
                <c:pt idx="6">
                  <c:v>6.8322981366459673E-2</c:v>
                </c:pt>
                <c:pt idx="7">
                  <c:v>4.3304463690872624E-2</c:v>
                </c:pt>
                <c:pt idx="8">
                  <c:v>5.6167867740567916E-2</c:v>
                </c:pt>
                <c:pt idx="9">
                  <c:v>6.9201367934017377E-2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5-4A29-8237-7353EF6C9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05894623"/>
        <c:axId val="1413168543"/>
      </c:scatterChart>
      <c:valAx>
        <c:axId val="140589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68543"/>
        <c:crosses val="autoZero"/>
        <c:crossBetween val="midCat"/>
      </c:valAx>
      <c:valAx>
        <c:axId val="14131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9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56332265526326E-2"/>
          <c:y val="0.1844904064351863"/>
          <c:w val="0.90927854496908411"/>
          <c:h val="0.713547620357786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Analysis!$C$139</c:f>
              <c:strCache>
                <c:ptCount val="1"/>
                <c:pt idx="0">
                  <c:v>Inflation Rate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Analysis!$B$140:$B$152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Analysis!$C$140:$C$152</c:f>
              <c:numCache>
                <c:formatCode>0%</c:formatCode>
                <c:ptCount val="13"/>
                <c:pt idx="0">
                  <c:v>0.11859318035599377</c:v>
                </c:pt>
                <c:pt idx="1">
                  <c:v>-2.2424242424242357E-2</c:v>
                </c:pt>
                <c:pt idx="2">
                  <c:v>1.5003897116133926E-2</c:v>
                </c:pt>
                <c:pt idx="3">
                  <c:v>8.2194533762057834E-2</c:v>
                </c:pt>
                <c:pt idx="4">
                  <c:v>-0.15043507362784467</c:v>
                </c:pt>
                <c:pt idx="5">
                  <c:v>1.4521193092621731E-2</c:v>
                </c:pt>
                <c:pt idx="6">
                  <c:v>-0.11833897700944579</c:v>
                </c:pt>
                <c:pt idx="7">
                  <c:v>7.0862944162436506E-2</c:v>
                </c:pt>
                <c:pt idx="8">
                  <c:v>2.3307436182020073E-2</c:v>
                </c:pt>
                <c:pt idx="9">
                  <c:v>0.16336014298480783</c:v>
                </c:pt>
                <c:pt idx="10">
                  <c:v>3.3519553072625836E-2</c:v>
                </c:pt>
                <c:pt idx="11">
                  <c:v>5.5968121717080196E-2</c:v>
                </c:pt>
                <c:pt idx="12">
                  <c:v>2.3547284466388107E-2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2-477F-BF83-3B4528D7EF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063983248"/>
        <c:axId val="1069183904"/>
      </c:barChart>
      <c:catAx>
        <c:axId val="106398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83904"/>
        <c:crosses val="autoZero"/>
        <c:auto val="1"/>
        <c:lblAlgn val="ctr"/>
        <c:lblOffset val="100"/>
        <c:noMultiLvlLbl val="0"/>
      </c:catAx>
      <c:valAx>
        <c:axId val="1069183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Imported</a:t>
            </a:r>
            <a:r>
              <a:rPr lang="en-US" sz="1600" b="1" baseline="0">
                <a:solidFill>
                  <a:sysClr val="windowText" lastClr="000000"/>
                </a:solidFill>
              </a:rPr>
              <a:t> Crude Oil Trends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'Imported Crude Oil '!$B$2</c:f>
              <c:strCache>
                <c:ptCount val="1"/>
                <c:pt idx="0">
                  <c:v>Value of Crude Oil Imported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'Imported Crude Oil '!$A$3:$A$26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'Imported Crude Oil '!$B$3:$B$26</c:f>
              <c:numCache>
                <c:formatCode>0.00</c:formatCode>
                <c:ptCount val="24"/>
                <c:pt idx="0">
                  <c:v>63309.498622749867</c:v>
                </c:pt>
                <c:pt idx="1">
                  <c:v>60800.383481587211</c:v>
                </c:pt>
                <c:pt idx="2">
                  <c:v>61073.298999169296</c:v>
                </c:pt>
                <c:pt idx="3">
                  <c:v>59460.950438057756</c:v>
                </c:pt>
                <c:pt idx="4">
                  <c:v>67310.659830633638</c:v>
                </c:pt>
                <c:pt idx="5">
                  <c:v>69109.876194440018</c:v>
                </c:pt>
                <c:pt idx="6">
                  <c:v>72054.19693085934</c:v>
                </c:pt>
                <c:pt idx="7">
                  <c:v>79009.388695268004</c:v>
                </c:pt>
                <c:pt idx="8">
                  <c:v>81771.141778992853</c:v>
                </c:pt>
                <c:pt idx="9">
                  <c:v>86692.515382787504</c:v>
                </c:pt>
                <c:pt idx="10">
                  <c:v>87441.416368947481</c:v>
                </c:pt>
                <c:pt idx="11">
                  <c:v>113228.86524779514</c:v>
                </c:pt>
                <c:pt idx="12">
                  <c:v>128800.06584155018</c:v>
                </c:pt>
                <c:pt idx="13">
                  <c:v>119633.62181054099</c:v>
                </c:pt>
                <c:pt idx="14">
                  <c:v>121897.63969956485</c:v>
                </c:pt>
                <c:pt idx="15">
                  <c:v>128755.46490262874</c:v>
                </c:pt>
                <c:pt idx="16">
                  <c:v>104567.31614182114</c:v>
                </c:pt>
                <c:pt idx="17">
                  <c:v>95157.741525290738</c:v>
                </c:pt>
                <c:pt idx="18">
                  <c:v>99194.385511237808</c:v>
                </c:pt>
                <c:pt idx="19">
                  <c:v>100258.75918442282</c:v>
                </c:pt>
                <c:pt idx="20">
                  <c:v>94253.237400611397</c:v>
                </c:pt>
                <c:pt idx="21">
                  <c:v>92441.854830099124</c:v>
                </c:pt>
                <c:pt idx="22">
                  <c:v>85798.258921224522</c:v>
                </c:pt>
                <c:pt idx="23">
                  <c:v>89613.478577777831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868-B22A-DE5098A0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92096"/>
        <c:axId val="1070265520"/>
      </c:barChart>
      <c:lineChart>
        <c:grouping val="standard"/>
        <c:varyColors val="0"/>
        <c:ser>
          <c:idx val="1"/>
          <c:order val="1"/>
          <c:tx>
            <c:strRef>
              <c:f>'Imported Crude Oil '!$C$2</c:f>
              <c:strCache>
                <c:ptCount val="1"/>
                <c:pt idx="0">
                  <c:v>Price (USD/barrel)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'Imported Crude Oil '!$A$3:$A$26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'Imported Crude Oil '!$C$3:$C$26</c:f>
              <c:numCache>
                <c:formatCode>General</c:formatCode>
                <c:ptCount val="24"/>
                <c:pt idx="0">
                  <c:v>63.4</c:v>
                </c:pt>
                <c:pt idx="1">
                  <c:v>66.95</c:v>
                </c:pt>
                <c:pt idx="2">
                  <c:v>71.98</c:v>
                </c:pt>
                <c:pt idx="3">
                  <c:v>73.540000000000006</c:v>
                </c:pt>
                <c:pt idx="4">
                  <c:v>70.34</c:v>
                </c:pt>
                <c:pt idx="5">
                  <c:v>73.13</c:v>
                </c:pt>
                <c:pt idx="6">
                  <c:v>82.11</c:v>
                </c:pt>
                <c:pt idx="7">
                  <c:v>80.64</c:v>
                </c:pt>
                <c:pt idx="8">
                  <c:v>73.3</c:v>
                </c:pt>
                <c:pt idx="9">
                  <c:v>84.67</c:v>
                </c:pt>
                <c:pt idx="10">
                  <c:v>94.07</c:v>
                </c:pt>
                <c:pt idx="11">
                  <c:v>112.87</c:v>
                </c:pt>
                <c:pt idx="12">
                  <c:v>103.07</c:v>
                </c:pt>
                <c:pt idx="13">
                  <c:v>109.51</c:v>
                </c:pt>
                <c:pt idx="14">
                  <c:v>116.01</c:v>
                </c:pt>
                <c:pt idx="15">
                  <c:v>105.49</c:v>
                </c:pt>
                <c:pt idx="16">
                  <c:v>97.4</c:v>
                </c:pt>
                <c:pt idx="17">
                  <c:v>90.71</c:v>
                </c:pt>
                <c:pt idx="18">
                  <c:v>91.7</c:v>
                </c:pt>
                <c:pt idx="19">
                  <c:v>87.55</c:v>
                </c:pt>
                <c:pt idx="20">
                  <c:v>78.09</c:v>
                </c:pt>
                <c:pt idx="21">
                  <c:v>78.52</c:v>
                </c:pt>
                <c:pt idx="22">
                  <c:v>82</c:v>
                </c:pt>
                <c:pt idx="23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F-4868-B22A-DE5098A0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267520"/>
        <c:axId val="1070259280"/>
      </c:lineChart>
      <c:dateAx>
        <c:axId val="1089792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65520"/>
        <c:crosses val="autoZero"/>
        <c:auto val="1"/>
        <c:lblOffset val="100"/>
        <c:baseTimeUnit val="months"/>
      </c:dateAx>
      <c:valAx>
        <c:axId val="10702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92096"/>
        <c:crosses val="autoZero"/>
        <c:crossBetween val="between"/>
      </c:valAx>
      <c:valAx>
        <c:axId val="107025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67520"/>
        <c:crosses val="max"/>
        <c:crossBetween val="between"/>
      </c:valAx>
      <c:dateAx>
        <c:axId val="10592675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07025928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Annual Inflation Rate</a:t>
            </a:r>
            <a:endParaRPr lang="en-US" b="1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waterfall" uniqueId="{2380CF11-A957-4FBE-8D8A-8F8B1A99DFFA}" formatIdx="1">
          <cx:tx>
            <cx:txData>
              <cx:f>_xlchart.v1.1</cx:f>
              <cx:v>Annual Inflation Rate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4">
              <cx:spPr>
                <a:pattFill prst="pct70">
                  <a:fgClr>
                    <a:srgbClr val="FFFF00"/>
                  </a:fgClr>
                  <a:bgClr>
                    <a:schemeClr val="bg1"/>
                  </a:bgClr>
                </a:patt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00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8.8%</a:t>
                  </a:r>
                </a:p>
              </cx:txPr>
            </cx:dataLabel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 i="0" u="none" strike="noStrike" cap="all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Monthly Inflation Rate</a:t>
            </a:r>
            <a:endParaRPr lang="en-US" sz="1600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waterfall" uniqueId="{A4477839-9C2C-4F9C-990D-CE619EEEEA88}">
          <cx:tx>
            <cx:txData>
              <cx:f>_xlchart.v1.4</cx:f>
              <cx:v>Monthly Inflation Rate</cx:v>
            </cx:txData>
          </cx:tx>
          <cx:dataLabels pos="outEnd">
            <cx:numFmt formatCode="0.00%" sourceLinked="0"/>
            <cx:spPr>
              <a:solidFill>
                <a:srgbClr val="FFFF00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-0.62%</a:t>
                  </a:r>
                </a:p>
              </cx:txPr>
            </cx:dataLabel>
            <cx:dataLabel idx="11">
              <cx:numFmt formatCode="0.00%" sourceLinked="0"/>
              <cx:spPr>
                <a:solidFill>
                  <a:srgbClr val="FFFF00"/>
                </a:solidFill>
                <a:ln>
                  <a:noFill/>
                </a:ln>
                <a:effectLst/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0.74%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 i="0" u="none" strike="noStrike" cap="all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Inflation Rate</a:t>
            </a:r>
            <a:endParaRPr lang="en-US" sz="1600" b="1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waterfall" uniqueId="{9372AE58-8F1E-495B-B670-C94A02BC2FEE}">
          <cx:tx>
            <cx:txData>
              <cx:f>_xlchart.v1.7</cx:f>
              <cx:v>Inflation Rate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3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microsoft.com/office/2014/relationships/chartEx" Target="../charts/chartEx2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4</xdr:row>
      <xdr:rowOff>68580</xdr:rowOff>
    </xdr:from>
    <xdr:to>
      <xdr:col>10</xdr:col>
      <xdr:colOff>632460</xdr:colOff>
      <xdr:row>20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8A432D-3B9E-4605-AA8E-FC786576B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35</xdr:row>
      <xdr:rowOff>7620</xdr:rowOff>
    </xdr:from>
    <xdr:to>
      <xdr:col>9</xdr:col>
      <xdr:colOff>22860</xdr:colOff>
      <xdr:row>44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6E22B-4F62-4EE4-9C3F-090184BD0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236220</xdr:colOff>
      <xdr:row>77</xdr:row>
      <xdr:rowOff>68580</xdr:rowOff>
    </xdr:from>
    <xdr:to>
      <xdr:col>9</xdr:col>
      <xdr:colOff>731520</xdr:colOff>
      <xdr:row>89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1719D9-C9FB-4F25-8875-1C7C15E8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353085</xdr:colOff>
      <xdr:row>136</xdr:row>
      <xdr:rowOff>167112</xdr:rowOff>
    </xdr:from>
    <xdr:to>
      <xdr:col>9</xdr:col>
      <xdr:colOff>198120</xdr:colOff>
      <xdr:row>153</xdr:row>
      <xdr:rowOff>174355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A04A43-EC5C-4AD1-878A-6515E396D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1120140</xdr:colOff>
      <xdr:row>200</xdr:row>
      <xdr:rowOff>106680</xdr:rowOff>
    </xdr:from>
    <xdr:to>
      <xdr:col>7</xdr:col>
      <xdr:colOff>243840</xdr:colOff>
      <xdr:row>215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BCBC16-FA24-4F0B-B6D7-9E15D3E29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266700</xdr:colOff>
      <xdr:row>223</xdr:row>
      <xdr:rowOff>30480</xdr:rowOff>
    </xdr:from>
    <xdr:to>
      <xdr:col>9</xdr:col>
      <xdr:colOff>297180</xdr:colOff>
      <xdr:row>236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C8986-03E2-414E-B9B1-FD3373227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1269316</xdr:colOff>
      <xdr:row>402</xdr:row>
      <xdr:rowOff>9379</xdr:rowOff>
    </xdr:from>
    <xdr:to>
      <xdr:col>9</xdr:col>
      <xdr:colOff>279302</xdr:colOff>
      <xdr:row>417</xdr:row>
      <xdr:rowOff>77959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86CAC-6092-47AE-8416-4B5ADF783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1531620</xdr:colOff>
      <xdr:row>45</xdr:row>
      <xdr:rowOff>129540</xdr:rowOff>
    </xdr:from>
    <xdr:to>
      <xdr:col>7</xdr:col>
      <xdr:colOff>1706880</xdr:colOff>
      <xdr:row>58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AC09EEB-9B0F-497A-A9A7-5FD9CFB6F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8450580"/>
              <a:ext cx="728472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1089660</xdr:colOff>
      <xdr:row>91</xdr:row>
      <xdr:rowOff>114300</xdr:rowOff>
    </xdr:from>
    <xdr:to>
      <xdr:col>8</xdr:col>
      <xdr:colOff>358140</xdr:colOff>
      <xdr:row>106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B4378EB-A997-44C5-A6B2-0E14929A5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9440" y="16969740"/>
              <a:ext cx="817626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225205</xdr:colOff>
      <xdr:row>155</xdr:row>
      <xdr:rowOff>143647</xdr:rowOff>
    </xdr:from>
    <xdr:to>
      <xdr:col>4</xdr:col>
      <xdr:colOff>1261525</xdr:colOff>
      <xdr:row>171</xdr:row>
      <xdr:rowOff>136027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552EE2-2AB6-4646-ACEE-80D785332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70315</xdr:colOff>
      <xdr:row>155</xdr:row>
      <xdr:rowOff>167639</xdr:rowOff>
    </xdr:from>
    <xdr:to>
      <xdr:col>10</xdr:col>
      <xdr:colOff>381001</xdr:colOff>
      <xdr:row>171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8027F22F-CAB7-4E9D-8B14-4DD3476EAE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6855" y="28788359"/>
              <a:ext cx="7168686" cy="29032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152400</xdr:colOff>
      <xdr:row>278</xdr:row>
      <xdr:rowOff>91440</xdr:rowOff>
    </xdr:from>
    <xdr:to>
      <xdr:col>12</xdr:col>
      <xdr:colOff>144780</xdr:colOff>
      <xdr:row>297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FC5644-DF2C-47FB-8789-A7CC83E83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83820</xdr:colOff>
      <xdr:row>353</xdr:row>
      <xdr:rowOff>160020</xdr:rowOff>
    </xdr:from>
    <xdr:to>
      <xdr:col>4</xdr:col>
      <xdr:colOff>822960</xdr:colOff>
      <xdr:row>368</xdr:row>
      <xdr:rowOff>160020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200F2BC-7B4B-4F1F-93D3-09F9BA3E4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251460</xdr:colOff>
      <xdr:row>353</xdr:row>
      <xdr:rowOff>76200</xdr:rowOff>
    </xdr:from>
    <xdr:to>
      <xdr:col>10</xdr:col>
      <xdr:colOff>769620</xdr:colOff>
      <xdr:row>369</xdr:row>
      <xdr:rowOff>121920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2578B2F-BD64-4D66-B716-3F82CA8A7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601980</xdr:colOff>
      <xdr:row>241</xdr:row>
      <xdr:rowOff>68580</xdr:rowOff>
    </xdr:from>
    <xdr:to>
      <xdr:col>9</xdr:col>
      <xdr:colOff>121920</xdr:colOff>
      <xdr:row>256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2E6FF-2E5F-49EB-8917-4F412A95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Faizan" refreshedDate="45670.765792129627" createdVersion="6" refreshedVersion="6" minRefreshableVersion="3" recordCount="372" xr:uid="{ED89C394-02DA-46A2-8A3C-3E55A169D26C}">
  <cacheSource type="worksheet">
    <worksheetSource ref="A1:AG376" sheet="Raw Data - Working"/>
  </cacheSource>
  <cacheFields count="33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Cereals and products" numFmtId="0">
      <sharedItems containsSemiMixedTypes="0" containsString="0" containsNumber="1" minValue="107.5" maxValue="174.8" count="255">
        <n v="107.5"/>
        <n v="110.5"/>
        <n v="108.4"/>
        <n v="109.2"/>
        <n v="112.9"/>
        <n v="110.4"/>
        <n v="110.2"/>
        <n v="113.9"/>
        <n v="111.4"/>
        <n v="114.6"/>
        <n v="111.6"/>
        <n v="110.9"/>
        <n v="115.4"/>
        <n v="112.3"/>
        <n v="117"/>
        <n v="113.8"/>
        <n v="113.4"/>
        <n v="117.8"/>
        <n v="114.8"/>
        <n v="114.3"/>
        <n v="118.3"/>
        <n v="115.6"/>
        <n v="118.6"/>
        <n v="116.4"/>
        <n v="116.3"/>
        <n v="118.9"/>
        <n v="117.1"/>
        <n v="117.3"/>
        <n v="119.8"/>
        <n v="118.1"/>
        <n v="118.4"/>
        <n v="120.5"/>
        <n v="119.1"/>
        <n v="121.2"/>
        <n v="119.6"/>
        <n v="119.4"/>
        <n v="121.9"/>
        <n v="120.2"/>
        <n v="120.1"/>
        <n v="122.1"/>
        <n v="120.7"/>
        <n v="122.5"/>
        <n v="120.9"/>
        <n v="120.3"/>
        <n v="122.7"/>
        <n v="121.1"/>
        <n v="123.1"/>
        <n v="121.5"/>
        <n v="121.7"/>
        <n v="123.8"/>
        <n v="122.4"/>
        <n v="121.8"/>
        <n v="124.8"/>
        <n v="122.3"/>
        <n v="124.2"/>
        <n v="122.9"/>
        <n v="122.6"/>
        <n v="124.6"/>
        <n v="123.2"/>
        <n v="124.5"/>
        <n v="123.3"/>
        <n v="124"/>
        <n v="123.4"/>
        <n v="124.3"/>
        <n v="123.7"/>
        <n v="123.5"/>
        <n v="123.6"/>
        <n v="124.1"/>
        <n v="123.9"/>
        <n v="124.7"/>
        <n v="125.1"/>
        <n v="125.6"/>
        <n v="125"/>
        <n v="126.1"/>
        <n v="125.4"/>
        <n v="126.3"/>
        <n v="125.7"/>
        <n v="126.8"/>
        <n v="127.1"/>
        <n v="126.4"/>
        <n v="127.3"/>
        <n v="126.5"/>
        <n v="127.4"/>
        <n v="124.9"/>
        <n v="126.6"/>
        <n v="127.6"/>
        <n v="128.6"/>
        <n v="125.9"/>
        <n v="127.7"/>
        <n v="129.30000000000001"/>
        <n v="128.5"/>
        <n v="130.1"/>
        <n v="130.80000000000001"/>
        <n v="128.1"/>
        <n v="129.9"/>
        <n v="131.30000000000001"/>
        <n v="128.69999999999999"/>
        <n v="130.5"/>
        <n v="132"/>
        <n v="130.19999999999999"/>
        <n v="131.4"/>
        <n v="132.6"/>
        <n v="131.6"/>
        <n v="132.30000000000001"/>
        <n v="133.1"/>
        <n v="132.19999999999999"/>
        <n v="132.80000000000001"/>
        <n v="133.30000000000001"/>
        <n v="133.6"/>
        <n v="132.69999999999999"/>
        <n v="133.19999999999999"/>
        <n v="133"/>
        <n v="132.9"/>
        <n v="133.5"/>
        <n v="134"/>
        <n v="134.80000000000001"/>
        <n v="134.30000000000001"/>
        <n v="135.19999999999999"/>
        <n v="134.69999999999999"/>
        <n v="135.9"/>
        <n v="133.9"/>
        <n v="135.30000000000001"/>
        <n v="136.30000000000001"/>
        <n v="135.69999999999999"/>
        <n v="136.4"/>
        <n v="134.4"/>
        <n v="135.80000000000001"/>
        <n v="136.6"/>
        <n v="134.6"/>
        <n v="136"/>
        <n v="136.80000000000001"/>
        <n v="135"/>
        <n v="136.19999999999999"/>
        <n v="137.1"/>
        <n v="137.4"/>
        <n v="137.6"/>
        <n v="136.9"/>
        <n v="138.4"/>
        <n v="135.6"/>
        <n v="137.5"/>
        <n v="139.19999999999999"/>
        <n v="136.5"/>
        <n v="138.30000000000001"/>
        <n v="139.4"/>
        <n v="137"/>
        <n v="138.6"/>
        <n v="139.30000000000001"/>
        <n v="138.1"/>
        <n v="138.5"/>
        <n v="139.69999999999999"/>
        <n v="137.80000000000001"/>
        <n v="140.4"/>
        <n v="140.69999999999999"/>
        <n v="138.69999999999999"/>
        <n v="141.4"/>
        <n v="142.1"/>
        <n v="140.1"/>
        <n v="142.69999999999999"/>
        <n v="140.9"/>
        <n v="141"/>
        <n v="143.5"/>
        <n v="141.80000000000001"/>
        <n v="144.1"/>
        <n v="142.5"/>
        <n v="142.80000000000001"/>
        <n v="144.9"/>
        <n v="143.69999999999999"/>
        <n v="145.6"/>
        <n v="144.30000000000001"/>
        <n v="144.19999999999999"/>
        <n v="146.19999999999999"/>
        <n v="144.80000000000001"/>
        <n v="144.4"/>
        <n v="146.5"/>
        <n v="145.1"/>
        <n v="147.19999999999999"/>
        <n v="151.80000000000001"/>
        <n v="148.69999999999999"/>
        <n v="147.69999999999999"/>
        <n v="152.25"/>
        <n v="149.14999999999998"/>
        <n v="148.19999999999999"/>
        <n v="152.69999999999999"/>
        <n v="149.6"/>
        <n v="147.6"/>
        <n v="151.6"/>
        <n v="148.9"/>
        <n v="146.9"/>
        <n v="151.5"/>
        <n v="148.4"/>
        <n v="146"/>
        <n v="150.6"/>
        <n v="147.5"/>
        <n v="145.4"/>
        <n v="149.69999999999999"/>
        <n v="146.80000000000001"/>
        <n v="144.6"/>
        <n v="149"/>
        <n v="143.4"/>
        <n v="148"/>
        <n v="148.80000000000001"/>
        <n v="146.30000000000001"/>
        <n v="149.19999999999999"/>
        <n v="146.69999999999999"/>
        <n v="149.1"/>
        <n v="146.4"/>
        <n v="149.30000000000001"/>
        <n v="146.6"/>
        <n v="146.1"/>
        <n v="150.1"/>
        <n v="147.4"/>
        <n v="151"/>
        <n v="148.30000000000001"/>
        <n v="152.19999999999999"/>
        <n v="149.5"/>
        <n v="152.5"/>
        <n v="150"/>
        <n v="150.19999999999999"/>
        <n v="153.69999999999999"/>
        <n v="151.30000000000001"/>
        <n v="155.4"/>
        <n v="152.9"/>
        <n v="156.69999999999999"/>
        <n v="154.1"/>
        <n v="153.80000000000001"/>
        <n v="157.5"/>
        <n v="155"/>
        <n v="155.19999999999999"/>
        <n v="159.30000000000001"/>
        <n v="156.5"/>
        <n v="159.5"/>
        <n v="162.1"/>
        <n v="160.30000000000001"/>
        <n v="162.9"/>
        <n v="164.9"/>
        <n v="163.5"/>
        <n v="164.7"/>
        <n v="166.4"/>
        <n v="165.2"/>
        <n v="166.9"/>
        <n v="168.4"/>
        <n v="167.4"/>
        <n v="168.8"/>
        <n v="170.2"/>
        <n v="169.2"/>
        <n v="174"/>
        <n v="173.3"/>
        <n v="173.8"/>
        <n v="174.2"/>
        <n v="174.7"/>
        <n v="174.4"/>
        <n v="174.3"/>
        <n v="174.8"/>
        <n v="173.2"/>
        <n v="173.7"/>
      </sharedItems>
    </cacheField>
    <cacheField name="Meat and fish" numFmtId="0">
      <sharedItems containsSemiMixedTypes="0" containsString="0" containsNumber="1" minValue="106.3" maxValue="223.4" count="295">
        <n v="106.3"/>
        <n v="109.1"/>
        <n v="107.3"/>
        <n v="108.7"/>
        <n v="112.9"/>
        <n v="110.2"/>
        <n v="108.8"/>
        <n v="111.4"/>
        <n v="109.7"/>
        <n v="109.5"/>
        <n v="113.4"/>
        <n v="110.9"/>
        <n v="109.8"/>
        <n v="114.2"/>
        <n v="111.3"/>
        <n v="112.1"/>
        <n v="120.1"/>
        <n v="114.9"/>
        <n v="119.2"/>
        <n v="116.4"/>
        <n v="115.4"/>
        <n v="120.4"/>
        <n v="117.2"/>
        <n v="115.7"/>
        <n v="119.1"/>
        <n v="116.9"/>
        <n v="118.1"/>
        <n v="116.3"/>
        <n v="115.9"/>
        <n v="116.7"/>
        <n v="117.1"/>
        <n v="122"/>
        <n v="118.8"/>
        <n v="117.7"/>
        <n v="121.4"/>
        <n v="119.3"/>
        <n v="118.9"/>
        <n v="121.7"/>
        <n v="119.9"/>
        <n v="120.2"/>
        <n v="124.1"/>
        <n v="121.6"/>
        <n v="125.9"/>
        <n v="123.1"/>
        <n v="122.5"/>
        <n v="126.4"/>
        <n v="123.9"/>
        <n v="122.8"/>
        <n v="127.3"/>
        <n v="124.4"/>
        <n v="122.4"/>
        <n v="125.4"/>
        <n v="123.5"/>
        <n v="126.1"/>
        <n v="123.8"/>
        <n v="122.6"/>
        <n v="125.6"/>
        <n v="123.7"/>
        <n v="124.7"/>
        <n v="123.2"/>
        <n v="125.5"/>
        <n v="126.5"/>
        <n v="125.1"/>
        <n v="126.7"/>
        <n v="128.19999999999999"/>
        <n v="127.1"/>
        <n v="129.69999999999999"/>
        <n v="128"/>
        <n v="130.4"/>
        <n v="134.4"/>
        <n v="131.80000000000001"/>
        <n v="131.5"/>
        <n v="134.30000000000001"/>
        <n v="132.5"/>
        <n v="131.30000000000001"/>
        <n v="131.69999999999999"/>
        <n v="131.4"/>
        <n v="131.1"/>
        <n v="129"/>
        <n v="128.6"/>
        <n v="129.80000000000001"/>
        <n v="130.6"/>
        <n v="130.30000000000001"/>
        <n v="133.19999999999999"/>
        <n v="135.9"/>
        <n v="134.1"/>
        <n v="133.69999999999999"/>
        <n v="135.1"/>
        <n v="134.19999999999999"/>
        <n v="136.30000000000001"/>
        <n v="135.4"/>
        <n v="139.30000000000001"/>
        <n v="136.80000000000001"/>
        <n v="137.5"/>
        <n v="142.1"/>
        <n v="139.1"/>
        <n v="138.6"/>
        <n v="143.9"/>
        <n v="140.5"/>
        <n v="139.5"/>
        <n v="144.19999999999999"/>
        <n v="141.19999999999999"/>
        <n v="138.80000000000001"/>
        <n v="140.30000000000001"/>
        <n v="138.19999999999999"/>
        <n v="137.69999999999999"/>
        <n v="138"/>
        <n v="137.6"/>
        <n v="138.4"/>
        <n v="137.9"/>
        <n v="137.4"/>
        <n v="138.5"/>
        <n v="137.80000000000001"/>
        <n v="137.30000000000001"/>
        <n v="138.9"/>
        <n v="138.30000000000001"/>
        <n v="139.80000000000001"/>
        <n v="139.4"/>
        <n v="139"/>
        <n v="138.69999999999999"/>
        <n v="140.6"/>
        <n v="144.1"/>
        <n v="141.6"/>
        <n v="143.69999999999999"/>
        <n v="148.69999999999999"/>
        <n v="145.5"/>
        <n v="148.4"/>
        <n v="145.69999999999999"/>
        <n v="143.1"/>
        <n v="143.4"/>
        <n v="142"/>
        <n v="143"/>
        <n v="142.4"/>
        <n v="141.9"/>
        <n v="142.80000000000001"/>
        <n v="142.19999999999999"/>
        <n v="142.5"/>
        <n v="142.6"/>
        <n v="143.30000000000001"/>
        <n v="144.4"/>
        <n v="143.5"/>
        <n v="143.80000000000001"/>
        <n v="143.6"/>
        <n v="144.5"/>
        <n v="144.30000000000001"/>
        <n v="148.19999999999999"/>
        <n v="146.6"/>
        <n v="148.1"/>
        <n v="149.69999999999999"/>
        <n v="149.30000000000001"/>
        <n v="148.6"/>
        <n v="149.1"/>
        <n v="148.80000000000001"/>
        <n v="146.4"/>
        <n v="148"/>
        <n v="147.19999999999999"/>
        <n v="145.80000000000001"/>
        <n v="147.6"/>
        <n v="144.9"/>
        <n v="149.5"/>
        <n v="150.80000000000001"/>
        <n v="146.30000000000001"/>
        <n v="149.19999999999999"/>
        <n v="151.9"/>
        <n v="147.80000000000001"/>
        <n v="150.5"/>
        <n v="152.5"/>
        <n v="149.4"/>
        <n v="151.4"/>
        <n v="153"/>
        <n v="150.1"/>
        <n v="152"/>
        <n v="154.1"/>
        <n v="151.1"/>
        <n v="159.5"/>
        <n v="156.69999999999999"/>
        <n v="158.5"/>
        <n v="163.5"/>
        <n v="159.6"/>
        <n v="162.1"/>
        <n v="164"/>
        <n v="160.19999999999999"/>
        <n v="162.69999999999999"/>
        <n v="161.9"/>
        <n v="158.30000000000001"/>
        <n v="160.6"/>
        <n v="158.69999999999999"/>
        <n v="160.80000000000001"/>
        <n v="161.6"/>
        <n v="159.80000000000001"/>
        <n v="161"/>
        <n v="163.69999999999999"/>
        <n v="162.4"/>
        <n v="163.19999999999999"/>
        <n v="165.3"/>
        <n v="164.5"/>
        <n v="165"/>
        <n v="167.3"/>
        <n v="167.6"/>
        <n v="167.4"/>
        <n v="167.5"/>
        <n v="166.8"/>
        <n v="167"/>
        <n v="167.25"/>
        <n v="167.125"/>
        <n v="178.77500000000001"/>
        <n v="182.0625"/>
        <n v="179.97499999999999"/>
        <n v="190.3"/>
        <n v="197"/>
        <n v="192.7"/>
        <n v="187.2"/>
        <n v="197.8"/>
        <n v="190.9"/>
        <n v="183.9"/>
        <n v="193.1"/>
        <n v="187.1"/>
        <n v="186.3"/>
        <n v="193.7"/>
        <n v="188.9"/>
        <n v="188.6"/>
        <n v="195.5"/>
        <n v="191"/>
        <n v="188.5"/>
        <n v="195.7"/>
        <n v="187.5"/>
        <n v="194.8"/>
        <n v="190.1"/>
        <n v="184"/>
        <n v="191.2"/>
        <n v="186.5"/>
        <n v="189.4"/>
        <n v="197.5"/>
        <n v="192.2"/>
        <n v="202.5"/>
        <n v="198"/>
        <n v="198.5"/>
        <n v="204.3"/>
        <n v="200.5"/>
        <n v="200.1"/>
        <n v="205.5"/>
        <n v="202"/>
        <n v="204.5"/>
        <n v="210.9"/>
        <n v="206.8"/>
        <n v="202.3"/>
        <n v="207.4"/>
        <n v="204"/>
        <n v="202.1"/>
        <n v="208.4"/>
        <n v="204.6"/>
        <n v="199.8"/>
        <n v="204.9"/>
        <n v="201.6"/>
        <n v="202.2"/>
        <n v="198.8"/>
        <n v="196.9"/>
        <n v="198.7"/>
        <n v="198.1"/>
        <n v="205.2"/>
        <n v="200.6"/>
        <n v="208"/>
        <n v="215.8"/>
        <n v="210.7"/>
        <n v="209.7"/>
        <n v="211.8"/>
        <n v="214.7"/>
        <n v="221.2"/>
        <n v="217"/>
        <n v="217.2"/>
        <n v="223.4"/>
        <n v="219.4"/>
        <n v="210.8"/>
        <n v="217.1"/>
        <n v="213"/>
        <n v="204.1"/>
        <n v="206.5"/>
        <n v="206.7"/>
        <n v="213.7"/>
        <n v="209.2"/>
        <n v="208.8"/>
        <n v="214.9"/>
        <n v="207.2"/>
        <n v="213.4"/>
        <n v="209.4"/>
        <n v="206.9"/>
        <n v="212.9"/>
        <n v="209"/>
        <n v="208.3"/>
        <n v="215.2"/>
        <n v="212.2"/>
        <n v="207.7"/>
        <n v="209.3"/>
        <n v="211.5"/>
        <n v="214.3"/>
      </sharedItems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Food and beverages" numFmtId="0">
      <sharedItems containsSemiMixedTypes="0" containsString="0" containsNumber="1" minValue="105.5" maxValue="183.3"/>
    </cacheField>
    <cacheField name="Food" numFmtId="0">
      <sharedItems containsSemiMixedTypes="0" containsString="0" containsNumber="1" minValue="1371.6999999999998" maxValue="2335.1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Fashion" numFmtId="0">
      <sharedItems containsSemiMixedTypes="0" containsString="0" containsNumber="1" minValue="316.7" maxValue="569.90000000000009"/>
    </cacheField>
    <cacheField name="Housing" numFmtId="0">
      <sharedItems containsSemiMixedTypes="0" containsString="0" containsNumber="1" minValue="100.3" maxValue="175.6"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ousehold &amp; Energy" numFmtId="0">
      <sharedItems containsSemiMixedTypes="0" containsString="0" containsNumber="1" minValue="310.5" maxValue="537.90000000000009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Recreation and amusement" numFmtId="0">
      <sharedItems containsSemiMixedTypes="0" containsString="0" containsNumber="1" minValue="102.9" maxValue="173.8"/>
    </cacheField>
    <cacheField name="Education" numFmtId="0">
      <sharedItems containsSemiMixedTypes="0" containsString="0" containsNumber="1" minValue="103.5" maxValue="180.3"/>
    </cacheField>
    <cacheField name="Personal care and effects" numFmtId="0">
      <sharedItems containsSemiMixedTypes="0" containsString="0" containsNumber="1" minValue="102.1" maxValue="185.6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x v="0"/>
    <x v="0"/>
    <n v="108.1"/>
    <n v="104.9"/>
    <n v="106.1"/>
    <n v="103.9"/>
    <n v="101.9"/>
    <n v="106.1"/>
    <n v="106.8"/>
    <n v="103.1"/>
    <n v="104.8"/>
    <n v="106.7"/>
    <n v="105.5"/>
    <n v="1371.6999999999998"/>
    <n v="105.1"/>
    <n v="106.5"/>
    <n v="105.8"/>
    <n v="106.4"/>
    <n v="318.70000000000005"/>
    <n v="100.3"/>
    <n v="105.5"/>
    <n v="104.8"/>
    <n v="310.60000000000002"/>
    <n v="104"/>
    <n v="103.3"/>
    <n v="103.4"/>
    <n v="103.8"/>
    <n v="104.7"/>
    <n v="104"/>
    <n v="105.1"/>
  </r>
  <r>
    <x v="1"/>
    <x v="0"/>
    <x v="0"/>
    <x v="1"/>
    <x v="1"/>
    <n v="113"/>
    <n v="103.6"/>
    <n v="103.4"/>
    <n v="102.3"/>
    <n v="102.9"/>
    <n v="105.8"/>
    <n v="105.1"/>
    <n v="101.8"/>
    <n v="105.1"/>
    <n v="107.9"/>
    <n v="105.9"/>
    <n v="1376.4"/>
    <n v="105.2"/>
    <n v="105.9"/>
    <n v="105"/>
    <n v="105.8"/>
    <n v="316.7"/>
    <n v="100.3"/>
    <n v="105.4"/>
    <n v="104.8"/>
    <n v="310.5"/>
    <n v="104.1"/>
    <n v="103.2"/>
    <n v="102.9"/>
    <n v="103.5"/>
    <n v="104.3"/>
    <n v="103.7"/>
    <n v="104"/>
  </r>
  <r>
    <x v="2"/>
    <x v="0"/>
    <x v="0"/>
    <x v="2"/>
    <x v="2"/>
    <n v="110"/>
    <n v="104.4"/>
    <n v="105.1"/>
    <n v="103.2"/>
    <n v="102.2"/>
    <n v="106"/>
    <n v="106.2"/>
    <n v="102.7"/>
    <n v="104.9"/>
    <n v="107.3"/>
    <n v="105.6"/>
    <n v="1373.3000000000002"/>
    <n v="105.1"/>
    <n v="106.3"/>
    <n v="105.5"/>
    <n v="106.2"/>
    <n v="318"/>
    <n v="100.3"/>
    <n v="105.5"/>
    <n v="104.8"/>
    <n v="310.60000000000002"/>
    <n v="104"/>
    <n v="103.2"/>
    <n v="103.1"/>
    <n v="103.6"/>
    <n v="104.5"/>
    <n v="103.9"/>
    <n v="104.6"/>
  </r>
  <r>
    <x v="0"/>
    <x v="0"/>
    <x v="1"/>
    <x v="3"/>
    <x v="3"/>
    <n v="110.2"/>
    <n v="105.4"/>
    <n v="106.7"/>
    <n v="104"/>
    <n v="102.4"/>
    <n v="105.9"/>
    <n v="105.7"/>
    <n v="103.1"/>
    <n v="105.1"/>
    <n v="107.7"/>
    <n v="106.3"/>
    <n v="1380.3999999999999"/>
    <n v="105.6"/>
    <n v="107.1"/>
    <n v="106.3"/>
    <n v="107"/>
    <n v="320.39999999999998"/>
    <n v="100.4"/>
    <n v="106.2"/>
    <n v="105.2"/>
    <n v="311.8"/>
    <n v="104.4"/>
    <n v="103.9"/>
    <n v="104"/>
    <n v="104.1"/>
    <n v="104.6"/>
    <n v="104.4"/>
    <n v="105.8"/>
  </r>
  <r>
    <x v="1"/>
    <x v="0"/>
    <x v="1"/>
    <x v="4"/>
    <x v="4"/>
    <n v="116.9"/>
    <n v="104"/>
    <n v="103.5"/>
    <n v="103.1"/>
    <n v="104.9"/>
    <n v="104.1"/>
    <n v="103.8"/>
    <n v="102.3"/>
    <n v="106"/>
    <n v="109"/>
    <n v="107.2"/>
    <n v="1390.6000000000001"/>
    <n v="106"/>
    <n v="106.6"/>
    <n v="105.5"/>
    <n v="106.4"/>
    <n v="318.5"/>
    <n v="100.4"/>
    <n v="105.7"/>
    <n v="105.2"/>
    <n v="311.3"/>
    <n v="104.7"/>
    <n v="104.4"/>
    <n v="103.3"/>
    <n v="103.7"/>
    <n v="104.3"/>
    <n v="104.3"/>
    <n v="104.7"/>
  </r>
  <r>
    <x v="2"/>
    <x v="0"/>
    <x v="1"/>
    <x v="5"/>
    <x v="5"/>
    <n v="112.8"/>
    <n v="104.9"/>
    <n v="105.5"/>
    <n v="103.6"/>
    <n v="103.2"/>
    <n v="105.3"/>
    <n v="105.1"/>
    <n v="102.8"/>
    <n v="105.5"/>
    <n v="108.3"/>
    <n v="106.6"/>
    <n v="1384.2"/>
    <n v="105.7"/>
    <n v="106.9"/>
    <n v="106"/>
    <n v="106.8"/>
    <n v="319.7"/>
    <n v="100.4"/>
    <n v="106"/>
    <n v="105.2"/>
    <n v="311.60000000000002"/>
    <n v="104.5"/>
    <n v="104.2"/>
    <n v="103.6"/>
    <n v="103.9"/>
    <n v="104.5"/>
    <n v="104.4"/>
    <n v="105.3"/>
  </r>
  <r>
    <x v="0"/>
    <x v="0"/>
    <x v="2"/>
    <x v="6"/>
    <x v="6"/>
    <n v="109.9"/>
    <n v="105.6"/>
    <n v="106.2"/>
    <n v="105.7"/>
    <n v="101.4"/>
    <n v="105.7"/>
    <n v="105"/>
    <n v="103.3"/>
    <n v="105.6"/>
    <n v="108.2"/>
    <n v="106.6"/>
    <n v="1382.2"/>
    <n v="106.5"/>
    <n v="107.6"/>
    <n v="106.8"/>
    <n v="107.5"/>
    <n v="321.89999999999998"/>
    <n v="100.4"/>
    <n v="106.1"/>
    <n v="105.6"/>
    <n v="312.10000000000002"/>
    <n v="104.7"/>
    <n v="104.6"/>
    <n v="104"/>
    <n v="104.3"/>
    <n v="104.3"/>
    <n v="104.6"/>
    <n v="106"/>
  </r>
  <r>
    <x v="1"/>
    <x v="0"/>
    <x v="2"/>
    <x v="7"/>
    <x v="7"/>
    <n v="113.2"/>
    <n v="104.3"/>
    <n v="102.7"/>
    <n v="104.9"/>
    <n v="103.8"/>
    <n v="103.5"/>
    <n v="102.6"/>
    <n v="102.4"/>
    <n v="107"/>
    <n v="109.8"/>
    <n v="107.3"/>
    <n v="1386.8"/>
    <n v="106.8"/>
    <n v="107.2"/>
    <n v="106"/>
    <n v="107"/>
    <n v="320.2"/>
    <n v="100.4"/>
    <n v="106"/>
    <n v="105.7"/>
    <n v="312.10000000000002"/>
    <n v="105.2"/>
    <n v="105.5"/>
    <n v="103.5"/>
    <n v="103.8"/>
    <n v="104.2"/>
    <n v="104.9"/>
    <n v="105"/>
  </r>
  <r>
    <x v="2"/>
    <x v="0"/>
    <x v="2"/>
    <x v="8"/>
    <x v="8"/>
    <n v="111.2"/>
    <n v="105.1"/>
    <n v="104.9"/>
    <n v="105.3"/>
    <n v="102.2"/>
    <n v="105"/>
    <n v="104.2"/>
    <n v="103"/>
    <n v="106.2"/>
    <n v="108.9"/>
    <n v="106.9"/>
    <n v="1384.0000000000002"/>
    <n v="106.6"/>
    <n v="107.4"/>
    <n v="106.5"/>
    <n v="107.3"/>
    <n v="321.2"/>
    <n v="100.4"/>
    <n v="106.1"/>
    <n v="105.6"/>
    <n v="312.10000000000002"/>
    <n v="104.9"/>
    <n v="105.1"/>
    <n v="103.7"/>
    <n v="104"/>
    <n v="104.3"/>
    <n v="104.7"/>
    <n v="105.5"/>
  </r>
  <r>
    <x v="0"/>
    <x v="0"/>
    <x v="3"/>
    <x v="6"/>
    <x v="9"/>
    <n v="106.9"/>
    <n v="106.3"/>
    <n v="105.7"/>
    <n v="108.3"/>
    <n v="103.4"/>
    <n v="105.7"/>
    <n v="104.2"/>
    <n v="103.2"/>
    <n v="106.5"/>
    <n v="108.8"/>
    <n v="107.1"/>
    <n v="1385.8"/>
    <n v="107.1"/>
    <n v="108.1"/>
    <n v="107.4"/>
    <n v="108"/>
    <n v="323.5"/>
    <n v="100.5"/>
    <n v="106.5"/>
    <n v="106.1"/>
    <n v="313.10000000000002"/>
    <n v="105.1"/>
    <n v="104.4"/>
    <n v="104.5"/>
    <n v="104.8"/>
    <n v="102.7"/>
    <n v="104.6"/>
    <n v="106.4"/>
  </r>
  <r>
    <x v="1"/>
    <x v="0"/>
    <x v="3"/>
    <x v="9"/>
    <x v="10"/>
    <n v="106"/>
    <n v="104.7"/>
    <n v="102.1"/>
    <n v="109.5"/>
    <n v="109.7"/>
    <n v="104.6"/>
    <n v="102"/>
    <n v="103.5"/>
    <n v="108.2"/>
    <n v="110.6"/>
    <n v="108.8"/>
    <n v="1397.6999999999998"/>
    <n v="108.5"/>
    <n v="107.9"/>
    <n v="106.4"/>
    <n v="107.7"/>
    <n v="322"/>
    <n v="100.5"/>
    <n v="106.4"/>
    <n v="106.5"/>
    <n v="313.39999999999998"/>
    <n v="105.7"/>
    <n v="105"/>
    <n v="104"/>
    <n v="105.2"/>
    <n v="103.2"/>
    <n v="105.1"/>
    <n v="105.7"/>
  </r>
  <r>
    <x v="2"/>
    <x v="0"/>
    <x v="3"/>
    <x v="10"/>
    <x v="11"/>
    <n v="106.6"/>
    <n v="105.7"/>
    <n v="104.4"/>
    <n v="108.9"/>
    <n v="105.5"/>
    <n v="105.3"/>
    <n v="103.5"/>
    <n v="103.3"/>
    <n v="107.2"/>
    <n v="109.6"/>
    <n v="107.7"/>
    <n v="1390.2"/>
    <n v="107.5"/>
    <n v="108"/>
    <n v="107"/>
    <n v="107.9"/>
    <n v="322.89999999999998"/>
    <n v="100.5"/>
    <n v="106.5"/>
    <n v="106.3"/>
    <n v="313.3"/>
    <n v="105.3"/>
    <n v="104.7"/>
    <n v="104.2"/>
    <n v="105"/>
    <n v="102.9"/>
    <n v="104.8"/>
    <n v="106.1"/>
  </r>
  <r>
    <x v="0"/>
    <x v="0"/>
    <x v="4"/>
    <x v="11"/>
    <x v="12"/>
    <n v="105.9"/>
    <n v="107.5"/>
    <n v="105.3"/>
    <n v="108.1"/>
    <n v="107.3"/>
    <n v="106.1"/>
    <n v="103.7"/>
    <n v="104"/>
    <n v="107.4"/>
    <n v="109.9"/>
    <n v="108.1"/>
    <n v="1394"/>
    <n v="108.1"/>
    <n v="108.8"/>
    <n v="107.9"/>
    <n v="108.6"/>
    <n v="325.29999999999995"/>
    <n v="100.5"/>
    <n v="107.5"/>
    <n v="106.8"/>
    <n v="314.8"/>
    <n v="105.7"/>
    <n v="104.1"/>
    <n v="105"/>
    <n v="105.5"/>
    <n v="102.1"/>
    <n v="104.8"/>
    <n v="107.2"/>
  </r>
  <r>
    <x v="1"/>
    <x v="0"/>
    <x v="4"/>
    <x v="12"/>
    <x v="13"/>
    <n v="102.7"/>
    <n v="105.5"/>
    <n v="101.5"/>
    <n v="110.6"/>
    <n v="123.7"/>
    <n v="105.2"/>
    <n v="101.9"/>
    <n v="105"/>
    <n v="109.1"/>
    <n v="111.3"/>
    <n v="111.1"/>
    <n v="1417.1999999999998"/>
    <n v="109.8"/>
    <n v="108.5"/>
    <n v="106.7"/>
    <n v="108.3"/>
    <n v="323.5"/>
    <n v="100.5"/>
    <n v="107.2"/>
    <n v="107.1"/>
    <n v="314.79999999999995"/>
    <n v="106.2"/>
    <n v="103.9"/>
    <n v="104.6"/>
    <n v="105.7"/>
    <n v="102.6"/>
    <n v="104.9"/>
    <n v="106.6"/>
  </r>
  <r>
    <x v="2"/>
    <x v="0"/>
    <x v="4"/>
    <x v="13"/>
    <x v="14"/>
    <n v="104.7"/>
    <n v="106.8"/>
    <n v="103.9"/>
    <n v="109.3"/>
    <n v="112.9"/>
    <n v="105.8"/>
    <n v="103.1"/>
    <n v="104.3"/>
    <n v="108.1"/>
    <n v="110.5"/>
    <n v="109.2"/>
    <n v="1402.1999999999998"/>
    <n v="108.6"/>
    <n v="108.7"/>
    <n v="107.4"/>
    <n v="108.5"/>
    <n v="324.60000000000002"/>
    <n v="100.5"/>
    <n v="107.4"/>
    <n v="106.9"/>
    <n v="314.8"/>
    <n v="105.9"/>
    <n v="104"/>
    <n v="104.8"/>
    <n v="105.6"/>
    <n v="102.3"/>
    <n v="104.8"/>
    <n v="106.9"/>
  </r>
  <r>
    <x v="0"/>
    <x v="0"/>
    <x v="5"/>
    <x v="13"/>
    <x v="15"/>
    <n v="108.1"/>
    <n v="108.3"/>
    <n v="105.9"/>
    <n v="109.2"/>
    <n v="118"/>
    <n v="106.8"/>
    <n v="104.1"/>
    <n v="105.4"/>
    <n v="108.2"/>
    <n v="111"/>
    <n v="110.6"/>
    <n v="1420"/>
    <n v="109"/>
    <n v="109.7"/>
    <n v="108.8"/>
    <n v="109.5"/>
    <n v="328"/>
    <n v="106.6"/>
    <n v="108.5"/>
    <n v="107.5"/>
    <n v="322.60000000000002"/>
    <n v="106.3"/>
    <n v="105"/>
    <n v="105.6"/>
    <n v="106.5"/>
    <n v="102.5"/>
    <n v="105.5"/>
    <n v="108.9"/>
  </r>
  <r>
    <x v="1"/>
    <x v="0"/>
    <x v="5"/>
    <x v="14"/>
    <x v="16"/>
    <n v="112.5"/>
    <n v="107.3"/>
    <n v="101.3"/>
    <n v="112.4"/>
    <n v="143.6"/>
    <n v="105.4"/>
    <n v="101.4"/>
    <n v="106.4"/>
    <n v="110"/>
    <n v="112.2"/>
    <n v="115"/>
    <n v="1464.6000000000001"/>
    <n v="110.9"/>
    <n v="109.2"/>
    <n v="107.2"/>
    <n v="108.9"/>
    <n v="325.3"/>
    <n v="106.6"/>
    <n v="108"/>
    <n v="107.7"/>
    <n v="322.3"/>
    <n v="106.5"/>
    <n v="105.2"/>
    <n v="105.2"/>
    <n v="108.1"/>
    <n v="103.3"/>
    <n v="106.1"/>
    <n v="109.7"/>
  </r>
  <r>
    <x v="2"/>
    <x v="0"/>
    <x v="5"/>
    <x v="15"/>
    <x v="17"/>
    <n v="109.8"/>
    <n v="107.9"/>
    <n v="104.2"/>
    <n v="110.7"/>
    <n v="126.7"/>
    <n v="106.3"/>
    <n v="103.2"/>
    <n v="105.7"/>
    <n v="109"/>
    <n v="111.6"/>
    <n v="112.2"/>
    <n v="1436"/>
    <n v="109.5"/>
    <n v="109.5"/>
    <n v="108.1"/>
    <n v="109.3"/>
    <n v="326.89999999999998"/>
    <n v="106.6"/>
    <n v="108.3"/>
    <n v="107.6"/>
    <n v="322.5"/>
    <n v="106.4"/>
    <n v="105.1"/>
    <n v="105.4"/>
    <n v="107.4"/>
    <n v="102.8"/>
    <n v="105.8"/>
    <n v="109.3"/>
  </r>
  <r>
    <x v="0"/>
    <x v="0"/>
    <x v="6"/>
    <x v="16"/>
    <x v="17"/>
    <n v="110.5"/>
    <n v="109.3"/>
    <n v="106.2"/>
    <n v="110.3"/>
    <n v="129.19999999999999"/>
    <n v="107.1"/>
    <n v="104.3"/>
    <n v="106.4"/>
    <n v="109.1"/>
    <n v="112.1"/>
    <n v="113.1"/>
    <n v="1445.8999999999996"/>
    <n v="109.8"/>
    <n v="110.5"/>
    <n v="109.5"/>
    <n v="110.3"/>
    <n v="330.3"/>
    <n v="107.7"/>
    <n v="109.5"/>
    <n v="108.3"/>
    <n v="325.5"/>
    <n v="106.9"/>
    <n v="106.8"/>
    <n v="106.4"/>
    <n v="107.8"/>
    <n v="102.5"/>
    <n v="106.5"/>
    <n v="110.7"/>
  </r>
  <r>
    <x v="1"/>
    <x v="0"/>
    <x v="6"/>
    <x v="17"/>
    <x v="18"/>
    <n v="114"/>
    <n v="108.3"/>
    <n v="101.1"/>
    <n v="113.2"/>
    <n v="160.9"/>
    <n v="105.1"/>
    <n v="101.3"/>
    <n v="107.5"/>
    <n v="110.4"/>
    <n v="113.1"/>
    <n v="117.5"/>
    <n v="1489.4"/>
    <n v="111.7"/>
    <n v="109.8"/>
    <n v="107.8"/>
    <n v="109.5"/>
    <n v="327.10000000000002"/>
    <n v="107.7"/>
    <n v="108.6"/>
    <n v="108.1"/>
    <n v="324.39999999999998"/>
    <n v="107.1"/>
    <n v="107.3"/>
    <n v="105.9"/>
    <n v="110.1"/>
    <n v="103.2"/>
    <n v="107.3"/>
    <n v="111.4"/>
  </r>
  <r>
    <x v="2"/>
    <x v="0"/>
    <x v="6"/>
    <x v="18"/>
    <x v="19"/>
    <n v="111.9"/>
    <n v="108.9"/>
    <n v="104.3"/>
    <n v="111.7"/>
    <n v="140"/>
    <n v="106.4"/>
    <n v="103.3"/>
    <n v="106.8"/>
    <n v="109.6"/>
    <n v="112.6"/>
    <n v="114.7"/>
    <n v="1461.3999999999999"/>
    <n v="110.3"/>
    <n v="110.2"/>
    <n v="108.8"/>
    <n v="110"/>
    <n v="329"/>
    <n v="107.7"/>
    <n v="109.2"/>
    <n v="108.2"/>
    <n v="325.10000000000002"/>
    <n v="107"/>
    <n v="107.1"/>
    <n v="106.1"/>
    <n v="109.1"/>
    <n v="102.8"/>
    <n v="106.9"/>
    <n v="111"/>
  </r>
  <r>
    <x v="0"/>
    <x v="0"/>
    <x v="7"/>
    <x v="19"/>
    <x v="20"/>
    <n v="111.1"/>
    <n v="110"/>
    <n v="106.4"/>
    <n v="110.8"/>
    <n v="138.9"/>
    <n v="107.4"/>
    <n v="104.1"/>
    <n v="106.9"/>
    <n v="109.7"/>
    <n v="112.6"/>
    <n v="114.9"/>
    <n v="1462.5"/>
    <n v="110.7"/>
    <n v="111.3"/>
    <n v="110.2"/>
    <n v="111.1"/>
    <n v="332.6"/>
    <n v="108.9"/>
    <n v="109.9"/>
    <n v="108.7"/>
    <n v="327.5"/>
    <n v="107.5"/>
    <n v="107.8"/>
    <n v="106.8"/>
    <n v="108.7"/>
    <n v="105"/>
    <n v="107.5"/>
    <n v="112.1"/>
  </r>
  <r>
    <x v="1"/>
    <x v="0"/>
    <x v="7"/>
    <x v="20"/>
    <x v="21"/>
    <n v="112.7"/>
    <n v="108.9"/>
    <n v="101.1"/>
    <n v="108.7"/>
    <n v="177"/>
    <n v="104.7"/>
    <n v="101"/>
    <n v="108.5"/>
    <n v="110.9"/>
    <n v="114.3"/>
    <n v="119.6"/>
    <n v="1506.1000000000001"/>
    <n v="112.4"/>
    <n v="110.6"/>
    <n v="108.3"/>
    <n v="110.2"/>
    <n v="329.09999999999997"/>
    <n v="108.9"/>
    <n v="109.3"/>
    <n v="108.7"/>
    <n v="326.89999999999998"/>
    <n v="107.6"/>
    <n v="108.1"/>
    <n v="106.5"/>
    <n v="110.8"/>
    <n v="106"/>
    <n v="108.3"/>
    <n v="112.7"/>
  </r>
  <r>
    <x v="2"/>
    <x v="0"/>
    <x v="7"/>
    <x v="21"/>
    <x v="22"/>
    <n v="111.7"/>
    <n v="109.6"/>
    <n v="104.5"/>
    <n v="109.8"/>
    <n v="151.80000000000001"/>
    <n v="106.5"/>
    <n v="103.1"/>
    <n v="107.4"/>
    <n v="110.2"/>
    <n v="113.4"/>
    <n v="116.6"/>
    <n v="1477.4"/>
    <n v="111.2"/>
    <n v="111"/>
    <n v="109.4"/>
    <n v="110.7"/>
    <n v="331.1"/>
    <n v="108.9"/>
    <n v="109.7"/>
    <n v="108.7"/>
    <n v="327.3"/>
    <n v="107.5"/>
    <n v="108"/>
    <n v="106.6"/>
    <n v="109.9"/>
    <n v="105.4"/>
    <n v="107.9"/>
    <n v="112.4"/>
  </r>
  <r>
    <x v="0"/>
    <x v="0"/>
    <x v="8"/>
    <x v="12"/>
    <x v="23"/>
    <n v="111.7"/>
    <n v="111"/>
    <n v="107.4"/>
    <n v="110.9"/>
    <n v="154"/>
    <n v="108.1"/>
    <n v="104.2"/>
    <n v="107.9"/>
    <n v="110.4"/>
    <n v="114"/>
    <n v="117.8"/>
    <n v="1488.5000000000002"/>
    <n v="111.7"/>
    <n v="112.7"/>
    <n v="111.4"/>
    <n v="112.5"/>
    <n v="336.6"/>
    <n v="109.7"/>
    <n v="111.1"/>
    <n v="109.6"/>
    <n v="330.4"/>
    <n v="108.3"/>
    <n v="109.3"/>
    <n v="107.7"/>
    <n v="109.8"/>
    <n v="106.7"/>
    <n v="108.7"/>
    <n v="114.2"/>
  </r>
  <r>
    <x v="1"/>
    <x v="0"/>
    <x v="8"/>
    <x v="22"/>
    <x v="24"/>
    <n v="113.2"/>
    <n v="109.6"/>
    <n v="101.7"/>
    <n v="103.2"/>
    <n v="174.3"/>
    <n v="105.1"/>
    <n v="100.8"/>
    <n v="109.1"/>
    <n v="111.1"/>
    <n v="115.4"/>
    <n v="119.2"/>
    <n v="1500.4"/>
    <n v="112.9"/>
    <n v="111.4"/>
    <n v="109"/>
    <n v="111.1"/>
    <n v="331.5"/>
    <n v="109.7"/>
    <n v="109.5"/>
    <n v="109.6"/>
    <n v="328.79999999999995"/>
    <n v="107.9"/>
    <n v="110.4"/>
    <n v="107.4"/>
    <n v="111.2"/>
    <n v="106.9"/>
    <n v="109.4"/>
    <n v="113.2"/>
  </r>
  <r>
    <x v="2"/>
    <x v="0"/>
    <x v="8"/>
    <x v="23"/>
    <x v="25"/>
    <n v="112.3"/>
    <n v="110.5"/>
    <n v="105.3"/>
    <n v="107.3"/>
    <n v="160.9"/>
    <n v="107.1"/>
    <n v="103.1"/>
    <n v="108.3"/>
    <n v="110.7"/>
    <n v="114.6"/>
    <n v="118.3"/>
    <n v="1491.6999999999998"/>
    <n v="112"/>
    <n v="112.2"/>
    <n v="110.4"/>
    <n v="111.9"/>
    <n v="334.5"/>
    <n v="109.7"/>
    <n v="110.5"/>
    <n v="109.6"/>
    <n v="329.79999999999995"/>
    <n v="108.1"/>
    <n v="109.9"/>
    <n v="107.5"/>
    <n v="110.6"/>
    <n v="106.8"/>
    <n v="109"/>
    <n v="113.7"/>
  </r>
  <r>
    <x v="0"/>
    <x v="0"/>
    <x v="9"/>
    <x v="24"/>
    <x v="20"/>
    <n v="112.6"/>
    <n v="111.7"/>
    <n v="107.7"/>
    <n v="113.2"/>
    <n v="164.9"/>
    <n v="108.3"/>
    <n v="103.9"/>
    <n v="108.2"/>
    <n v="111.1"/>
    <n v="114.9"/>
    <n v="119.8"/>
    <n v="1508"/>
    <n v="112.2"/>
    <n v="113.6"/>
    <n v="112.3"/>
    <n v="113.4"/>
    <n v="339.29999999999995"/>
    <n v="110.5"/>
    <n v="111.6"/>
    <n v="110.4"/>
    <n v="332.5"/>
    <n v="108.9"/>
    <n v="109.3"/>
    <n v="108.3"/>
    <n v="110.2"/>
    <n v="107.5"/>
    <n v="109.1"/>
    <n v="115.5"/>
  </r>
  <r>
    <x v="1"/>
    <x v="0"/>
    <x v="9"/>
    <x v="25"/>
    <x v="26"/>
    <n v="114.5"/>
    <n v="110.4"/>
    <n v="102.3"/>
    <n v="106.2"/>
    <n v="183.5"/>
    <n v="105.3"/>
    <n v="100.2"/>
    <n v="109.6"/>
    <n v="111.4"/>
    <n v="116"/>
    <n v="120.8"/>
    <n v="1517.1999999999998"/>
    <n v="113.5"/>
    <n v="112.5"/>
    <n v="109.7"/>
    <n v="112"/>
    <n v="334.2"/>
    <n v="110.5"/>
    <n v="109.7"/>
    <n v="110.2"/>
    <n v="330.4"/>
    <n v="108.2"/>
    <n v="109.7"/>
    <n v="108"/>
    <n v="111.3"/>
    <n v="107.3"/>
    <n v="109.4"/>
    <n v="114"/>
  </r>
  <r>
    <x v="2"/>
    <x v="0"/>
    <x v="9"/>
    <x v="26"/>
    <x v="27"/>
    <n v="113.3"/>
    <n v="111.2"/>
    <n v="105.7"/>
    <n v="109.9"/>
    <n v="171.2"/>
    <n v="107.3"/>
    <n v="102.7"/>
    <n v="108.7"/>
    <n v="111.2"/>
    <n v="115.4"/>
    <n v="120.2"/>
    <n v="1510.2000000000003"/>
    <n v="112.5"/>
    <n v="113.2"/>
    <n v="111.2"/>
    <n v="112.8"/>
    <n v="337.2"/>
    <n v="110.5"/>
    <n v="110.9"/>
    <n v="110.3"/>
    <n v="331.7"/>
    <n v="108.6"/>
    <n v="109.5"/>
    <n v="108.1"/>
    <n v="110.8"/>
    <n v="107.4"/>
    <n v="109.2"/>
    <n v="114.8"/>
  </r>
  <r>
    <x v="0"/>
    <x v="0"/>
    <x v="10"/>
    <x v="27"/>
    <x v="17"/>
    <n v="116.2"/>
    <n v="112.8"/>
    <n v="108.9"/>
    <n v="116.6"/>
    <n v="178.1"/>
    <n v="109.1"/>
    <n v="103.6"/>
    <n v="109"/>
    <n v="111.8"/>
    <n v="116"/>
    <n v="122.5"/>
    <n v="1536.8"/>
    <n v="112.8"/>
    <n v="114.6"/>
    <n v="113.1"/>
    <n v="114.4"/>
    <n v="342.1"/>
    <n v="111.1"/>
    <n v="112.6"/>
    <n v="111.3"/>
    <n v="335"/>
    <n v="109.7"/>
    <n v="109.6"/>
    <n v="108.7"/>
    <n v="111"/>
    <n v="108.2"/>
    <n v="109.8"/>
    <n v="117.4"/>
  </r>
  <r>
    <x v="1"/>
    <x v="0"/>
    <x v="11"/>
    <x v="28"/>
    <x v="27"/>
    <n v="122.6"/>
    <n v="112"/>
    <n v="103.2"/>
    <n v="110"/>
    <n v="192.8"/>
    <n v="106.3"/>
    <n v="99.5"/>
    <n v="110.3"/>
    <n v="111.8"/>
    <n v="117.1"/>
    <n v="122.9"/>
    <n v="1544.6"/>
    <n v="114.1"/>
    <n v="113.5"/>
    <n v="110.3"/>
    <n v="113"/>
    <n v="336.8"/>
    <n v="111.1"/>
    <n v="110"/>
    <n v="110.9"/>
    <n v="332"/>
    <n v="108.6"/>
    <n v="109.5"/>
    <n v="108.5"/>
    <n v="111.3"/>
    <n v="107.9"/>
    <n v="109.6"/>
    <n v="115"/>
  </r>
  <r>
    <x v="2"/>
    <x v="0"/>
    <x v="11"/>
    <x v="29"/>
    <x v="20"/>
    <n v="118.7"/>
    <n v="112.5"/>
    <n v="106.8"/>
    <n v="113.5"/>
    <n v="183.1"/>
    <n v="108.2"/>
    <n v="102.2"/>
    <n v="109.4"/>
    <n v="111.8"/>
    <n v="116.5"/>
    <n v="122.6"/>
    <n v="1538.8"/>
    <n v="113.1"/>
    <n v="114.2"/>
    <n v="111.9"/>
    <n v="113.8"/>
    <n v="339.90000000000003"/>
    <n v="111.1"/>
    <n v="111.6"/>
    <n v="111.1"/>
    <n v="333.79999999999995"/>
    <n v="109.3"/>
    <n v="109.5"/>
    <n v="108.6"/>
    <n v="111.2"/>
    <n v="108.1"/>
    <n v="109.7"/>
    <n v="116.3"/>
  </r>
  <r>
    <x v="0"/>
    <x v="0"/>
    <x v="12"/>
    <x v="30"/>
    <x v="28"/>
    <n v="120.4"/>
    <n v="113.8"/>
    <n v="109.5"/>
    <n v="115.5"/>
    <n v="145.69999999999999"/>
    <n v="109.5"/>
    <n v="102.9"/>
    <n v="109.8"/>
    <n v="112.1"/>
    <n v="116.8"/>
    <n v="118.7"/>
    <n v="1509"/>
    <n v="113.6"/>
    <n v="115.8"/>
    <n v="114"/>
    <n v="115.5"/>
    <n v="345.3"/>
    <n v="110.7"/>
    <n v="112.8"/>
    <n v="112.1"/>
    <n v="335.6"/>
    <n v="110.1"/>
    <n v="109.9"/>
    <n v="109.2"/>
    <n v="111.6"/>
    <n v="108.1"/>
    <n v="110.1"/>
    <n v="115.5"/>
  </r>
  <r>
    <x v="1"/>
    <x v="0"/>
    <x v="12"/>
    <x v="31"/>
    <x v="26"/>
    <n v="128.5"/>
    <n v="112.8"/>
    <n v="103.4"/>
    <n v="110.7"/>
    <n v="144.80000000000001"/>
    <n v="107.1"/>
    <n v="98.6"/>
    <n v="111.9"/>
    <n v="112.1"/>
    <n v="118.1"/>
    <n v="117.8"/>
    <n v="1504.4"/>
    <n v="115"/>
    <n v="114.2"/>
    <n v="110.9"/>
    <n v="113.7"/>
    <n v="338.8"/>
    <n v="110.7"/>
    <n v="110.4"/>
    <n v="111.3"/>
    <n v="332.40000000000003"/>
    <n v="109"/>
    <n v="109.7"/>
    <n v="108.9"/>
    <n v="111.4"/>
    <n v="107.7"/>
    <n v="109.8"/>
    <n v="113.3"/>
  </r>
  <r>
    <x v="2"/>
    <x v="0"/>
    <x v="12"/>
    <x v="32"/>
    <x v="29"/>
    <n v="123.5"/>
    <n v="113.4"/>
    <n v="107.3"/>
    <n v="113.3"/>
    <n v="145.4"/>
    <n v="108.7"/>
    <n v="101.5"/>
    <n v="110.5"/>
    <n v="112.1"/>
    <n v="117.4"/>
    <n v="118.4"/>
    <n v="1507.3000000000002"/>
    <n v="114"/>
    <n v="115.2"/>
    <n v="112.7"/>
    <n v="114.8"/>
    <n v="342.7"/>
    <n v="110.7"/>
    <n v="111.9"/>
    <n v="111.7"/>
    <n v="334.3"/>
    <n v="109.7"/>
    <n v="109.8"/>
    <n v="109"/>
    <n v="111.5"/>
    <n v="107.9"/>
    <n v="110"/>
    <n v="114.5"/>
  </r>
  <r>
    <x v="0"/>
    <x v="1"/>
    <x v="0"/>
    <x v="25"/>
    <x v="30"/>
    <n v="120.5"/>
    <n v="114.4"/>
    <n v="109"/>
    <n v="115.5"/>
    <n v="123.9"/>
    <n v="109.6"/>
    <n v="101.8"/>
    <n v="110.2"/>
    <n v="112.4"/>
    <n v="117.3"/>
    <n v="116"/>
    <n v="1486.6000000000001"/>
    <n v="114"/>
    <n v="116.5"/>
    <n v="114.5"/>
    <n v="116.2"/>
    <n v="347.2"/>
    <n v="111.6"/>
    <n v="113"/>
    <n v="112.6"/>
    <n v="337.2"/>
    <n v="110.6"/>
    <n v="110.5"/>
    <n v="109.6"/>
    <n v="111.8"/>
    <n v="108.3"/>
    <n v="110.6"/>
    <n v="114.2"/>
  </r>
  <r>
    <x v="1"/>
    <x v="1"/>
    <x v="0"/>
    <x v="33"/>
    <x v="31"/>
    <n v="129.9"/>
    <n v="113.6"/>
    <n v="102.9"/>
    <n v="112.1"/>
    <n v="118.9"/>
    <n v="107.5"/>
    <n v="96.9"/>
    <n v="112.7"/>
    <n v="112.1"/>
    <n v="119"/>
    <n v="115.5"/>
    <n v="1484.3"/>
    <n v="115.7"/>
    <n v="114.8"/>
    <n v="111.3"/>
    <n v="114.3"/>
    <n v="340.4"/>
    <n v="111.6"/>
    <n v="111"/>
    <n v="111.9"/>
    <n v="334.5"/>
    <n v="109.7"/>
    <n v="110.8"/>
    <n v="109.8"/>
    <n v="111.5"/>
    <n v="108"/>
    <n v="110.5"/>
    <n v="112.9"/>
  </r>
  <r>
    <x v="2"/>
    <x v="1"/>
    <x v="0"/>
    <x v="34"/>
    <x v="32"/>
    <n v="124.1"/>
    <n v="114.1"/>
    <n v="106.8"/>
    <n v="113.9"/>
    <n v="122.2"/>
    <n v="108.9"/>
    <n v="100.2"/>
    <n v="111"/>
    <n v="112.3"/>
    <n v="118.1"/>
    <n v="115.8"/>
    <n v="1485.7999999999997"/>
    <n v="114.5"/>
    <n v="115.8"/>
    <n v="113.2"/>
    <n v="115.4"/>
    <n v="344.4"/>
    <n v="111.6"/>
    <n v="112.2"/>
    <n v="112.3"/>
    <n v="336.1"/>
    <n v="110.3"/>
    <n v="110.7"/>
    <n v="109.7"/>
    <n v="111.6"/>
    <n v="108.2"/>
    <n v="110.6"/>
    <n v="113.6"/>
  </r>
  <r>
    <x v="0"/>
    <x v="1"/>
    <x v="1"/>
    <x v="35"/>
    <x v="33"/>
    <n v="121.2"/>
    <n v="115"/>
    <n v="109"/>
    <n v="116.6"/>
    <n v="116"/>
    <n v="109.8"/>
    <n v="101.1"/>
    <n v="110.4"/>
    <n v="112.9"/>
    <n v="117.8"/>
    <n v="115.3"/>
    <n v="1482.2"/>
    <n v="114.2"/>
    <n v="117.1"/>
    <n v="114.5"/>
    <n v="116.7"/>
    <n v="348.3"/>
    <n v="112.5"/>
    <n v="113.2"/>
    <n v="112.9"/>
    <n v="338.6"/>
    <n v="110.9"/>
    <n v="110.8"/>
    <n v="109.9"/>
    <n v="112"/>
    <n v="108.7"/>
    <n v="110.9"/>
    <n v="114"/>
  </r>
  <r>
    <x v="1"/>
    <x v="1"/>
    <x v="1"/>
    <x v="36"/>
    <x v="31"/>
    <n v="124.5"/>
    <n v="115.2"/>
    <n v="102.5"/>
    <n v="114.1"/>
    <n v="111.5"/>
    <n v="108.2"/>
    <n v="95.4"/>
    <n v="113.5"/>
    <n v="112.1"/>
    <n v="119.9"/>
    <n v="115.2"/>
    <n v="1476"/>
    <n v="116.2"/>
    <n v="115.3"/>
    <n v="111.7"/>
    <n v="114.7"/>
    <n v="341.7"/>
    <n v="112.5"/>
    <n v="111.1"/>
    <n v="112.6"/>
    <n v="336.2"/>
    <n v="110.4"/>
    <n v="111.3"/>
    <n v="110.3"/>
    <n v="111.6"/>
    <n v="108.7"/>
    <n v="111"/>
    <n v="113.1"/>
  </r>
  <r>
    <x v="2"/>
    <x v="1"/>
    <x v="1"/>
    <x v="37"/>
    <x v="18"/>
    <n v="122.5"/>
    <n v="115.1"/>
    <n v="106.6"/>
    <n v="115.4"/>
    <n v="114.5"/>
    <n v="109.3"/>
    <n v="99.2"/>
    <n v="111.4"/>
    <n v="112.6"/>
    <n v="118.8"/>
    <n v="115.3"/>
    <n v="1480.1"/>
    <n v="114.7"/>
    <n v="116.4"/>
    <n v="113.3"/>
    <n v="115.9"/>
    <n v="345.6"/>
    <n v="112.5"/>
    <n v="112.4"/>
    <n v="112.8"/>
    <n v="337.7"/>
    <n v="110.7"/>
    <n v="111.1"/>
    <n v="110.1"/>
    <n v="111.8"/>
    <n v="108.7"/>
    <n v="110.9"/>
    <n v="113.6"/>
  </r>
  <r>
    <x v="0"/>
    <x v="1"/>
    <x v="2"/>
    <x v="38"/>
    <x v="26"/>
    <n v="120.7"/>
    <n v="116.1"/>
    <n v="109.3"/>
    <n v="119.6"/>
    <n v="117.9"/>
    <n v="110.2"/>
    <n v="101.2"/>
    <n v="110.7"/>
    <n v="113"/>
    <n v="118.3"/>
    <n v="116.2"/>
    <n v="1491.4"/>
    <n v="114.6"/>
    <n v="117.5"/>
    <n v="114.9"/>
    <n v="117.2"/>
    <n v="349.6"/>
    <n v="113.2"/>
    <n v="113.4"/>
    <n v="113.4"/>
    <n v="340"/>
    <n v="111.4"/>
    <n v="111.2"/>
    <n v="110.2"/>
    <n v="112.4"/>
    <n v="108.9"/>
    <n v="111.3"/>
    <n v="114.6"/>
  </r>
  <r>
    <x v="1"/>
    <x v="1"/>
    <x v="2"/>
    <x v="39"/>
    <x v="34"/>
    <n v="121.5"/>
    <n v="116.2"/>
    <n v="102.8"/>
    <n v="117.7"/>
    <n v="113.3"/>
    <n v="108.9"/>
    <n v="96.3"/>
    <n v="114.1"/>
    <n v="112.2"/>
    <n v="120.5"/>
    <n v="116"/>
    <n v="1483"/>
    <n v="116.7"/>
    <n v="115.8"/>
    <n v="112.1"/>
    <n v="115.2"/>
    <n v="343.09999999999997"/>
    <n v="113.2"/>
    <n v="110.9"/>
    <n v="113"/>
    <n v="337.1"/>
    <n v="110.8"/>
    <n v="111.6"/>
    <n v="110.9"/>
    <n v="111.8"/>
    <n v="109.2"/>
    <n v="111.4"/>
    <n v="113.7"/>
  </r>
  <r>
    <x v="2"/>
    <x v="1"/>
    <x v="2"/>
    <x v="40"/>
    <x v="35"/>
    <n v="121"/>
    <n v="116.1"/>
    <n v="106.9"/>
    <n v="118.7"/>
    <n v="116.3"/>
    <n v="109.8"/>
    <n v="99.6"/>
    <n v="111.8"/>
    <n v="112.7"/>
    <n v="119.3"/>
    <n v="116.1"/>
    <n v="1488.2999999999997"/>
    <n v="115.2"/>
    <n v="116.8"/>
    <n v="113.7"/>
    <n v="116.4"/>
    <n v="346.9"/>
    <n v="113.2"/>
    <n v="112.5"/>
    <n v="113.2"/>
    <n v="338.9"/>
    <n v="111.2"/>
    <n v="111.4"/>
    <n v="110.6"/>
    <n v="112"/>
    <n v="109"/>
    <n v="111.3"/>
    <n v="114.2"/>
  </r>
  <r>
    <x v="0"/>
    <x v="1"/>
    <x v="3"/>
    <x v="37"/>
    <x v="36"/>
    <n v="118.1"/>
    <n v="117"/>
    <n v="109.7"/>
    <n v="125.5"/>
    <n v="120.5"/>
    <n v="111"/>
    <n v="102.6"/>
    <n v="111.2"/>
    <n v="113.5"/>
    <n v="118.7"/>
    <n v="117.2"/>
    <n v="1504.1000000000001"/>
    <n v="115.4"/>
    <n v="118.1"/>
    <n v="116.1"/>
    <n v="117.8"/>
    <n v="352"/>
    <n v="113.9"/>
    <n v="113.4"/>
    <n v="113.7"/>
    <n v="341"/>
    <n v="111.8"/>
    <n v="111.2"/>
    <n v="110.5"/>
    <n v="113"/>
    <n v="108.9"/>
    <n v="111.5"/>
    <n v="115.4"/>
  </r>
  <r>
    <x v="1"/>
    <x v="1"/>
    <x v="3"/>
    <x v="41"/>
    <x v="37"/>
    <n v="113.3"/>
    <n v="117"/>
    <n v="103.1"/>
    <n v="126.7"/>
    <n v="121.2"/>
    <n v="111"/>
    <n v="100.3"/>
    <n v="115.3"/>
    <n v="112.7"/>
    <n v="121"/>
    <n v="118.2"/>
    <n v="1504.0000000000002"/>
    <n v="117.6"/>
    <n v="116.3"/>
    <n v="112.5"/>
    <n v="115.7"/>
    <n v="344.5"/>
    <n v="113.9"/>
    <n v="110.9"/>
    <n v="113.4"/>
    <n v="338.20000000000005"/>
    <n v="111"/>
    <n v="111.2"/>
    <n v="111.2"/>
    <n v="112.5"/>
    <n v="109.1"/>
    <n v="111.4"/>
    <n v="114.7"/>
  </r>
  <r>
    <x v="2"/>
    <x v="1"/>
    <x v="3"/>
    <x v="42"/>
    <x v="38"/>
    <n v="116.2"/>
    <n v="117"/>
    <n v="107.3"/>
    <n v="126.1"/>
    <n v="120.7"/>
    <n v="111"/>
    <n v="101.8"/>
    <n v="112.6"/>
    <n v="113.2"/>
    <n v="119.8"/>
    <n v="117.6"/>
    <n v="1504.1"/>
    <n v="116"/>
    <n v="117.4"/>
    <n v="114.6"/>
    <n v="117"/>
    <n v="349"/>
    <n v="113.9"/>
    <n v="112.5"/>
    <n v="113.6"/>
    <n v="340"/>
    <n v="111.5"/>
    <n v="111.2"/>
    <n v="110.9"/>
    <n v="112.7"/>
    <n v="109"/>
    <n v="111.5"/>
    <n v="115.1"/>
  </r>
  <r>
    <x v="0"/>
    <x v="1"/>
    <x v="4"/>
    <x v="43"/>
    <x v="39"/>
    <n v="116.9"/>
    <n v="118"/>
    <n v="110.1"/>
    <n v="126.3"/>
    <n v="123.9"/>
    <n v="111.5"/>
    <n v="103.5"/>
    <n v="111.6"/>
    <n v="114.2"/>
    <n v="119.2"/>
    <n v="118.2"/>
    <n v="1513.8999999999999"/>
    <n v="116.3"/>
    <n v="118.7"/>
    <n v="116.8"/>
    <n v="118.5"/>
    <n v="354"/>
    <n v="114.3"/>
    <n v="113.4"/>
    <n v="114.1"/>
    <n v="341.79999999999995"/>
    <n v="112.1"/>
    <n v="111.4"/>
    <n v="110.9"/>
    <n v="113.1"/>
    <n v="108.9"/>
    <n v="111.8"/>
    <n v="116"/>
  </r>
  <r>
    <x v="1"/>
    <x v="1"/>
    <x v="4"/>
    <x v="44"/>
    <x v="40"/>
    <n v="114.2"/>
    <n v="119.1"/>
    <n v="103.5"/>
    <n v="129.19999999999999"/>
    <n v="127"/>
    <n v="112.6"/>
    <n v="101.3"/>
    <n v="117"/>
    <n v="112.9"/>
    <n v="121.7"/>
    <n v="120"/>
    <n v="1525.3000000000002"/>
    <n v="118.3"/>
    <n v="116.8"/>
    <n v="112.9"/>
    <n v="116.2"/>
    <n v="345.9"/>
    <n v="114.3"/>
    <n v="111.1"/>
    <n v="114.1"/>
    <n v="339.5"/>
    <n v="111.2"/>
    <n v="111.3"/>
    <n v="111.5"/>
    <n v="112.9"/>
    <n v="109.3"/>
    <n v="111.7"/>
    <n v="115.6"/>
  </r>
  <r>
    <x v="2"/>
    <x v="1"/>
    <x v="4"/>
    <x v="45"/>
    <x v="41"/>
    <n v="115.9"/>
    <n v="118.4"/>
    <n v="107.7"/>
    <n v="127.7"/>
    <n v="125"/>
    <n v="111.9"/>
    <n v="102.8"/>
    <n v="113.4"/>
    <n v="113.7"/>
    <n v="120.4"/>
    <n v="118.9"/>
    <n v="1518.5000000000005"/>
    <n v="116.8"/>
    <n v="118"/>
    <n v="115.2"/>
    <n v="117.6"/>
    <n v="350.79999999999995"/>
    <n v="114.3"/>
    <n v="112.5"/>
    <n v="114.1"/>
    <n v="340.9"/>
    <n v="111.8"/>
    <n v="111.3"/>
    <n v="111.2"/>
    <n v="113"/>
    <n v="109.1"/>
    <n v="111.8"/>
    <n v="115.8"/>
  </r>
  <r>
    <x v="0"/>
    <x v="1"/>
    <x v="5"/>
    <x v="40"/>
    <x v="41"/>
    <n v="116.1"/>
    <n v="119.3"/>
    <n v="110.3"/>
    <n v="125.8"/>
    <n v="129.30000000000001"/>
    <n v="112.2"/>
    <n v="103.6"/>
    <n v="112.3"/>
    <n v="114.9"/>
    <n v="120.1"/>
    <n v="119.5"/>
    <n v="1525.6999999999998"/>
    <n v="117.3"/>
    <n v="119.7"/>
    <n v="117.3"/>
    <n v="119.3"/>
    <n v="356.3"/>
    <n v="113.9"/>
    <n v="114.4"/>
    <n v="114.9"/>
    <n v="343.20000000000005"/>
    <n v="112.8"/>
    <n v="112.2"/>
    <n v="111.4"/>
    <n v="114.3"/>
    <n v="108"/>
    <n v="112.3"/>
    <n v="117"/>
  </r>
  <r>
    <x v="1"/>
    <x v="1"/>
    <x v="5"/>
    <x v="46"/>
    <x v="42"/>
    <n v="115.4"/>
    <n v="120.4"/>
    <n v="103.4"/>
    <n v="131.19999999999999"/>
    <n v="137.5"/>
    <n v="112.8"/>
    <n v="101.4"/>
    <n v="118.3"/>
    <n v="113.2"/>
    <n v="122.4"/>
    <n v="122"/>
    <n v="1547"/>
    <n v="119"/>
    <n v="117.4"/>
    <n v="113.2"/>
    <n v="116.7"/>
    <n v="347.3"/>
    <n v="113.9"/>
    <n v="111.2"/>
    <n v="114.3"/>
    <n v="339.40000000000003"/>
    <n v="111.4"/>
    <n v="111.5"/>
    <n v="111.8"/>
    <n v="115.1"/>
    <n v="108.7"/>
    <n v="112.2"/>
    <n v="116.4"/>
  </r>
  <r>
    <x v="2"/>
    <x v="1"/>
    <x v="5"/>
    <x v="47"/>
    <x v="43"/>
    <n v="115.8"/>
    <n v="119.7"/>
    <n v="107.8"/>
    <n v="128.30000000000001"/>
    <n v="132.1"/>
    <n v="112.4"/>
    <n v="102.9"/>
    <n v="114.3"/>
    <n v="114.2"/>
    <n v="121.2"/>
    <n v="120.4"/>
    <n v="1533.7000000000003"/>
    <n v="117.8"/>
    <n v="118.8"/>
    <n v="115.6"/>
    <n v="118.3"/>
    <n v="352.7"/>
    <n v="113.9"/>
    <n v="113.2"/>
    <n v="114.6"/>
    <n v="341.70000000000005"/>
    <n v="112.3"/>
    <n v="111.8"/>
    <n v="111.6"/>
    <n v="114.8"/>
    <n v="108.3"/>
    <n v="112.3"/>
    <n v="116.7"/>
  </r>
  <r>
    <x v="0"/>
    <x v="1"/>
    <x v="6"/>
    <x v="48"/>
    <x v="44"/>
    <n v="117.7"/>
    <n v="120.6"/>
    <n v="110.4"/>
    <n v="129.1"/>
    <n v="150.1"/>
    <n v="113.2"/>
    <n v="104.8"/>
    <n v="113.3"/>
    <n v="115.6"/>
    <n v="120.9"/>
    <n v="123.3"/>
    <n v="1563.2"/>
    <n v="118"/>
    <n v="120.7"/>
    <n v="118.3"/>
    <n v="120.3"/>
    <n v="359.3"/>
    <n v="114.8"/>
    <n v="115.3"/>
    <n v="115.4"/>
    <n v="345.5"/>
    <n v="113.4"/>
    <n v="113.2"/>
    <n v="111.8"/>
    <n v="115.5"/>
    <n v="108.8"/>
    <n v="113.1"/>
    <n v="119.5"/>
  </r>
  <r>
    <x v="1"/>
    <x v="1"/>
    <x v="6"/>
    <x v="49"/>
    <x v="45"/>
    <n v="118"/>
    <n v="121.6"/>
    <n v="103.5"/>
    <n v="133.69999999999999"/>
    <n v="172.4"/>
    <n v="113.1"/>
    <n v="102.7"/>
    <n v="120"/>
    <n v="113.8"/>
    <n v="123.4"/>
    <n v="127.1"/>
    <n v="1599.5"/>
    <n v="121"/>
    <n v="118"/>
    <n v="113.6"/>
    <n v="117.4"/>
    <n v="349"/>
    <n v="114.8"/>
    <n v="111.6"/>
    <n v="114.9"/>
    <n v="341.29999999999995"/>
    <n v="111.5"/>
    <n v="113"/>
    <n v="112.4"/>
    <n v="117.8"/>
    <n v="109.7"/>
    <n v="113.5"/>
    <n v="118.9"/>
  </r>
  <r>
    <x v="2"/>
    <x v="1"/>
    <x v="6"/>
    <x v="50"/>
    <x v="46"/>
    <n v="117.8"/>
    <n v="121"/>
    <n v="107.9"/>
    <n v="131.19999999999999"/>
    <n v="157.69999999999999"/>
    <n v="113.2"/>
    <n v="104.1"/>
    <n v="115.5"/>
    <n v="114.8"/>
    <n v="122.1"/>
    <n v="124.7"/>
    <n v="1576.3"/>
    <n v="118.8"/>
    <n v="119.6"/>
    <n v="116.3"/>
    <n v="119.1"/>
    <n v="355"/>
    <n v="114.8"/>
    <n v="113.9"/>
    <n v="115.2"/>
    <n v="343.9"/>
    <n v="112.7"/>
    <n v="113.1"/>
    <n v="112.1"/>
    <n v="116.8"/>
    <n v="109.2"/>
    <n v="113.3"/>
    <n v="119.2"/>
  </r>
  <r>
    <x v="0"/>
    <x v="1"/>
    <x v="7"/>
    <x v="51"/>
    <x v="47"/>
    <n v="117.8"/>
    <n v="121.9"/>
    <n v="110.6"/>
    <n v="129.69999999999999"/>
    <n v="161.1"/>
    <n v="114.1"/>
    <n v="105.1"/>
    <n v="114.6"/>
    <n v="115.8"/>
    <n v="121.7"/>
    <n v="125.3"/>
    <n v="1582.2999999999997"/>
    <n v="118.8"/>
    <n v="120.9"/>
    <n v="118.8"/>
    <n v="120.7"/>
    <n v="360.4"/>
    <n v="115.5"/>
    <n v="115.4"/>
    <n v="115.9"/>
    <n v="346.8"/>
    <n v="114"/>
    <n v="113.2"/>
    <n v="112.2"/>
    <n v="116.2"/>
    <n v="109.4"/>
    <n v="113.5"/>
    <n v="120.7"/>
  </r>
  <r>
    <x v="1"/>
    <x v="1"/>
    <x v="7"/>
    <x v="52"/>
    <x v="48"/>
    <n v="116.5"/>
    <n v="122.2"/>
    <n v="103.6"/>
    <n v="132.69999999999999"/>
    <n v="181.9"/>
    <n v="115.2"/>
    <n v="102.7"/>
    <n v="122.1"/>
    <n v="114.4"/>
    <n v="124.7"/>
    <n v="128.9"/>
    <n v="1617"/>
    <n v="123"/>
    <n v="118.6"/>
    <n v="114.1"/>
    <n v="117.9"/>
    <n v="350.6"/>
    <n v="115.5"/>
    <n v="111.8"/>
    <n v="115.3"/>
    <n v="342.6"/>
    <n v="112.2"/>
    <n v="112.5"/>
    <n v="112.9"/>
    <n v="119.2"/>
    <n v="110.5"/>
    <n v="113.9"/>
    <n v="119.9"/>
  </r>
  <r>
    <x v="2"/>
    <x v="1"/>
    <x v="7"/>
    <x v="44"/>
    <x v="49"/>
    <n v="117.3"/>
    <n v="122"/>
    <n v="108"/>
    <n v="131.1"/>
    <n v="168.2"/>
    <n v="114.5"/>
    <n v="104.3"/>
    <n v="117.1"/>
    <n v="115.2"/>
    <n v="123.1"/>
    <n v="126.6"/>
    <n v="1594.4999999999998"/>
    <n v="119.9"/>
    <n v="120"/>
    <n v="116.8"/>
    <n v="119.6"/>
    <n v="356.4"/>
    <n v="115.5"/>
    <n v="114"/>
    <n v="115.6"/>
    <n v="345.1"/>
    <n v="113.3"/>
    <n v="112.8"/>
    <n v="112.6"/>
    <n v="118"/>
    <n v="109.9"/>
    <n v="113.7"/>
    <n v="120.3"/>
  </r>
  <r>
    <x v="0"/>
    <x v="1"/>
    <x v="8"/>
    <x v="53"/>
    <x v="50"/>
    <n v="117.8"/>
    <n v="122.7"/>
    <n v="110.4"/>
    <n v="129.80000000000001"/>
    <n v="158.80000000000001"/>
    <n v="115"/>
    <n v="104.7"/>
    <n v="114.9"/>
    <n v="116.5"/>
    <n v="122.6"/>
    <n v="125.3"/>
    <n v="1583.2"/>
    <n v="119.5"/>
    <n v="121.7"/>
    <n v="119.2"/>
    <n v="121.3"/>
    <n v="362.2"/>
    <n v="116.1"/>
    <n v="115.8"/>
    <n v="116.7"/>
    <n v="348.59999999999997"/>
    <n v="114.5"/>
    <n v="112.8"/>
    <n v="112.6"/>
    <n v="116.6"/>
    <n v="109.1"/>
    <n v="113.7"/>
    <n v="120.9"/>
  </r>
  <r>
    <x v="1"/>
    <x v="1"/>
    <x v="8"/>
    <x v="54"/>
    <x v="51"/>
    <n v="116.4"/>
    <n v="122.7"/>
    <n v="103.5"/>
    <n v="124.5"/>
    <n v="168.6"/>
    <n v="116.9"/>
    <n v="101.9"/>
    <n v="122.9"/>
    <n v="114.8"/>
    <n v="125.2"/>
    <n v="126.7"/>
    <n v="1593.7000000000003"/>
    <n v="124.3"/>
    <n v="119.2"/>
    <n v="114.5"/>
    <n v="118.4"/>
    <n v="352.1"/>
    <n v="116.1"/>
    <n v="111.8"/>
    <n v="115.5"/>
    <n v="343.4"/>
    <n v="112.3"/>
    <n v="111.2"/>
    <n v="113.4"/>
    <n v="120"/>
    <n v="110"/>
    <n v="113.6"/>
    <n v="119.2"/>
  </r>
  <r>
    <x v="2"/>
    <x v="1"/>
    <x v="8"/>
    <x v="55"/>
    <x v="52"/>
    <n v="117.3"/>
    <n v="122.7"/>
    <n v="107.9"/>
    <n v="127.3"/>
    <n v="162.1"/>
    <n v="115.6"/>
    <n v="103.8"/>
    <n v="117.6"/>
    <n v="115.8"/>
    <n v="123.8"/>
    <n v="125.8"/>
    <n v="1586.0999999999997"/>
    <n v="120.8"/>
    <n v="120.7"/>
    <n v="117.2"/>
    <n v="120.1"/>
    <n v="358"/>
    <n v="116.1"/>
    <n v="114.3"/>
    <n v="116.1"/>
    <n v="346.5"/>
    <n v="113.7"/>
    <n v="112"/>
    <n v="113.1"/>
    <n v="118.6"/>
    <n v="109.5"/>
    <n v="113.7"/>
    <n v="120.1"/>
  </r>
  <r>
    <x v="0"/>
    <x v="1"/>
    <x v="9"/>
    <x v="56"/>
    <x v="44"/>
    <n v="118.3"/>
    <n v="123.2"/>
    <n v="110.5"/>
    <n v="128.9"/>
    <n v="155.30000000000001"/>
    <n v="115.5"/>
    <n v="104"/>
    <n v="115.3"/>
    <n v="116.8"/>
    <n v="123.2"/>
    <n v="125.1"/>
    <n v="1581.1999999999998"/>
    <n v="120"/>
    <n v="122.7"/>
    <n v="120.3"/>
    <n v="122.3"/>
    <n v="365.3"/>
    <n v="116.7"/>
    <n v="116.4"/>
    <n v="117.5"/>
    <n v="350.6"/>
    <n v="115.3"/>
    <n v="112.6"/>
    <n v="113"/>
    <n v="116.9"/>
    <n v="109.3"/>
    <n v="114"/>
    <n v="121"/>
  </r>
  <r>
    <x v="1"/>
    <x v="1"/>
    <x v="9"/>
    <x v="57"/>
    <x v="53"/>
    <n v="117.8"/>
    <n v="123.1"/>
    <n v="103.5"/>
    <n v="123.5"/>
    <n v="159.6"/>
    <n v="117.4"/>
    <n v="101.2"/>
    <n v="123.8"/>
    <n v="115.2"/>
    <n v="125.9"/>
    <n v="125.8"/>
    <n v="1587.5"/>
    <n v="124.3"/>
    <n v="119.6"/>
    <n v="114.9"/>
    <n v="118.9"/>
    <n v="353.4"/>
    <n v="116.7"/>
    <n v="112"/>
    <n v="115.8"/>
    <n v="344.5"/>
    <n v="112.6"/>
    <n v="111"/>
    <n v="113.6"/>
    <n v="120.2"/>
    <n v="110.1"/>
    <n v="113.7"/>
    <n v="119.1"/>
  </r>
  <r>
    <x v="2"/>
    <x v="1"/>
    <x v="9"/>
    <x v="58"/>
    <x v="54"/>
    <n v="118.1"/>
    <n v="123.2"/>
    <n v="107.9"/>
    <n v="126.4"/>
    <n v="156.80000000000001"/>
    <n v="116.1"/>
    <n v="103.1"/>
    <n v="118.1"/>
    <n v="116.1"/>
    <n v="124.5"/>
    <n v="125.4"/>
    <n v="1582.7"/>
    <n v="121.1"/>
    <n v="121.5"/>
    <n v="118.1"/>
    <n v="121"/>
    <n v="360.6"/>
    <n v="116.7"/>
    <n v="114.7"/>
    <n v="116.7"/>
    <n v="348.1"/>
    <n v="114.3"/>
    <n v="111.8"/>
    <n v="113.3"/>
    <n v="118.8"/>
    <n v="109.6"/>
    <n v="113.9"/>
    <n v="120.1"/>
  </r>
  <r>
    <x v="0"/>
    <x v="1"/>
    <x v="11"/>
    <x v="44"/>
    <x v="55"/>
    <n v="119.9"/>
    <n v="124"/>
    <n v="110.5"/>
    <n v="128.80000000000001"/>
    <n v="152"/>
    <n v="116.2"/>
    <n v="103.3"/>
    <n v="115.8"/>
    <n v="116.8"/>
    <n v="124.5"/>
    <n v="124.9"/>
    <n v="1582"/>
    <n v="120.8"/>
    <n v="123.3"/>
    <n v="120.5"/>
    <n v="122.9"/>
    <n v="366.70000000000005"/>
    <n v="117.1"/>
    <n v="117.3"/>
    <n v="118.1"/>
    <n v="352.5"/>
    <n v="115.9"/>
    <n v="112"/>
    <n v="113.3"/>
    <n v="117.2"/>
    <n v="108.8"/>
    <n v="114.1"/>
    <n v="121.1"/>
  </r>
  <r>
    <x v="1"/>
    <x v="1"/>
    <x v="11"/>
    <x v="59"/>
    <x v="56"/>
    <n v="122.7"/>
    <n v="124.6"/>
    <n v="103.2"/>
    <n v="122.2"/>
    <n v="153.19999999999999"/>
    <n v="119.3"/>
    <n v="99.8"/>
    <n v="124.6"/>
    <n v="115.8"/>
    <n v="126.9"/>
    <n v="125.4"/>
    <n v="1587.8"/>
    <n v="125.8"/>
    <n v="120.3"/>
    <n v="115.4"/>
    <n v="119.5"/>
    <n v="355.2"/>
    <n v="117.1"/>
    <n v="112.6"/>
    <n v="116.4"/>
    <n v="346.1"/>
    <n v="113"/>
    <n v="109.7"/>
    <n v="114"/>
    <n v="120.3"/>
    <n v="109.6"/>
    <n v="113.4"/>
    <n v="119"/>
  </r>
  <r>
    <x v="2"/>
    <x v="1"/>
    <x v="11"/>
    <x v="60"/>
    <x v="57"/>
    <n v="121"/>
    <n v="124.2"/>
    <n v="107.8"/>
    <n v="125.7"/>
    <n v="152.4"/>
    <n v="117.2"/>
    <n v="102.1"/>
    <n v="118.7"/>
    <n v="116.4"/>
    <n v="125.6"/>
    <n v="125.1"/>
    <n v="1583.2"/>
    <n v="122.1"/>
    <n v="122.1"/>
    <n v="118.4"/>
    <n v="121.6"/>
    <n v="362.1"/>
    <n v="117.1"/>
    <n v="115.5"/>
    <n v="117.3"/>
    <n v="349.9"/>
    <n v="114.8"/>
    <n v="110.8"/>
    <n v="113.7"/>
    <n v="119"/>
    <n v="109.1"/>
    <n v="113.8"/>
    <n v="120.1"/>
  </r>
  <r>
    <x v="0"/>
    <x v="1"/>
    <x v="12"/>
    <x v="50"/>
    <x v="50"/>
    <n v="121.8"/>
    <n v="124.2"/>
    <n v="110.2"/>
    <n v="128.6"/>
    <n v="140.30000000000001"/>
    <n v="116.3"/>
    <n v="102"/>
    <n v="116"/>
    <n v="117.3"/>
    <n v="124.8"/>
    <n v="123.3"/>
    <n v="1569.6"/>
    <n v="121.7"/>
    <n v="123.8"/>
    <n v="120.6"/>
    <n v="123.3"/>
    <n v="367.7"/>
    <n v="116.5"/>
    <n v="117.4"/>
    <n v="118.2"/>
    <n v="352.1"/>
    <n v="116.2"/>
    <n v="111.5"/>
    <n v="113.3"/>
    <n v="117.7"/>
    <n v="109.4"/>
    <n v="114.2"/>
    <n v="120.3"/>
  </r>
  <r>
    <x v="1"/>
    <x v="1"/>
    <x v="12"/>
    <x v="61"/>
    <x v="58"/>
    <n v="126.3"/>
    <n v="124.9"/>
    <n v="103"/>
    <n v="122.3"/>
    <n v="141"/>
    <n v="120.1"/>
    <n v="97.8"/>
    <n v="125.4"/>
    <n v="116.1"/>
    <n v="127.6"/>
    <n v="124"/>
    <n v="1577.1999999999998"/>
    <n v="126.4"/>
    <n v="120.7"/>
    <n v="115.8"/>
    <n v="120"/>
    <n v="356.5"/>
    <n v="116.5"/>
    <n v="113"/>
    <n v="116.8"/>
    <n v="346.3"/>
    <n v="113.2"/>
    <n v="108.8"/>
    <n v="114.3"/>
    <n v="120.7"/>
    <n v="110.4"/>
    <n v="113.4"/>
    <n v="118.4"/>
  </r>
  <r>
    <x v="2"/>
    <x v="1"/>
    <x v="12"/>
    <x v="55"/>
    <x v="59"/>
    <n v="123.5"/>
    <n v="124.5"/>
    <n v="107.6"/>
    <n v="125.7"/>
    <n v="140.5"/>
    <n v="117.6"/>
    <n v="100.6"/>
    <n v="119.1"/>
    <n v="116.8"/>
    <n v="126.1"/>
    <n v="123.6"/>
    <n v="1571.6999999999998"/>
    <n v="123"/>
    <n v="122.6"/>
    <n v="118.6"/>
    <n v="122"/>
    <n v="363.2"/>
    <n v="116.5"/>
    <n v="115.7"/>
    <n v="117.5"/>
    <n v="349.7"/>
    <n v="115.1"/>
    <n v="110.1"/>
    <n v="113.9"/>
    <n v="119.5"/>
    <n v="109.8"/>
    <n v="113.8"/>
    <n v="119.4"/>
  </r>
  <r>
    <x v="0"/>
    <x v="2"/>
    <x v="0"/>
    <x v="46"/>
    <x v="43"/>
    <n v="122.1"/>
    <n v="124.9"/>
    <n v="111"/>
    <n v="130.4"/>
    <n v="132.30000000000001"/>
    <n v="117.2"/>
    <n v="100.5"/>
    <n v="117.2"/>
    <n v="117.9"/>
    <n v="125.6"/>
    <n v="122.8"/>
    <n v="1568.1"/>
    <n v="122.7"/>
    <n v="124.4"/>
    <n v="121.6"/>
    <n v="124"/>
    <n v="370"/>
    <n v="117.3"/>
    <n v="118.4"/>
    <n v="118.9"/>
    <n v="354.6"/>
    <n v="116.6"/>
    <n v="111"/>
    <n v="114"/>
    <n v="118.2"/>
    <n v="110.2"/>
    <n v="114.5"/>
    <n v="120.3"/>
  </r>
  <r>
    <x v="1"/>
    <x v="2"/>
    <x v="0"/>
    <x v="61"/>
    <x v="60"/>
    <n v="126.6"/>
    <n v="125.2"/>
    <n v="104.3"/>
    <n v="121.3"/>
    <n v="134.4"/>
    <n v="122.9"/>
    <n v="96.1"/>
    <n v="126.6"/>
    <n v="116.5"/>
    <n v="128"/>
    <n v="123.5"/>
    <n v="1574.8999999999999"/>
    <n v="127.4"/>
    <n v="121"/>
    <n v="116.1"/>
    <n v="120.2"/>
    <n v="357.3"/>
    <n v="117.3"/>
    <n v="113.4"/>
    <n v="117.2"/>
    <n v="347.9"/>
    <n v="113.7"/>
    <n v="107.9"/>
    <n v="114.6"/>
    <n v="120.8"/>
    <n v="111.4"/>
    <n v="113.4"/>
    <n v="118.5"/>
  </r>
  <r>
    <x v="2"/>
    <x v="2"/>
    <x v="0"/>
    <x v="62"/>
    <x v="46"/>
    <n v="123.8"/>
    <n v="125"/>
    <n v="108.5"/>
    <n v="126.2"/>
    <n v="133"/>
    <n v="119.1"/>
    <n v="99"/>
    <n v="120.3"/>
    <n v="117.3"/>
    <n v="126.7"/>
    <n v="123.1"/>
    <n v="1569.3"/>
    <n v="124"/>
    <n v="123.1"/>
    <n v="119.3"/>
    <n v="122.5"/>
    <n v="364.9"/>
    <n v="117.3"/>
    <n v="116.5"/>
    <n v="118.1"/>
    <n v="351.9"/>
    <n v="115.5"/>
    <n v="109.4"/>
    <n v="114.3"/>
    <n v="119.7"/>
    <n v="110.7"/>
    <n v="114"/>
    <n v="119.5"/>
  </r>
  <r>
    <x v="0"/>
    <x v="2"/>
    <x v="1"/>
    <x v="62"/>
    <x v="49"/>
    <n v="122.1"/>
    <n v="125.8"/>
    <n v="111.5"/>
    <n v="129.4"/>
    <n v="128.19999999999999"/>
    <n v="118.8"/>
    <n v="100"/>
    <n v="118.6"/>
    <n v="118.8"/>
    <n v="126.8"/>
    <n v="122.8"/>
    <n v="1570.5999999999997"/>
    <n v="124.2"/>
    <n v="125.4"/>
    <n v="122.7"/>
    <n v="125"/>
    <n v="373.1"/>
    <n v="118.1"/>
    <n v="120"/>
    <n v="119.6"/>
    <n v="357.7"/>
    <n v="117.7"/>
    <n v="110.9"/>
    <n v="114.8"/>
    <n v="118.7"/>
    <n v="110.8"/>
    <n v="115"/>
    <n v="120.6"/>
  </r>
  <r>
    <x v="1"/>
    <x v="2"/>
    <x v="1"/>
    <x v="63"/>
    <x v="61"/>
    <n v="119.5"/>
    <n v="125.6"/>
    <n v="104.9"/>
    <n v="121.6"/>
    <n v="131.80000000000001"/>
    <n v="125.1"/>
    <n v="95"/>
    <n v="127.7"/>
    <n v="116.8"/>
    <n v="128.6"/>
    <n v="123.7"/>
    <n v="1571.1000000000001"/>
    <n v="128.1"/>
    <n v="121.3"/>
    <n v="116.5"/>
    <n v="120.6"/>
    <n v="358.4"/>
    <n v="118.1"/>
    <n v="114"/>
    <n v="117.7"/>
    <n v="349.8"/>
    <n v="114.1"/>
    <n v="106.8"/>
    <n v="114.9"/>
    <n v="120.4"/>
    <n v="111.7"/>
    <n v="113.2"/>
    <n v="118.7"/>
  </r>
  <r>
    <x v="2"/>
    <x v="2"/>
    <x v="1"/>
    <x v="64"/>
    <x v="62"/>
    <n v="121.1"/>
    <n v="125.7"/>
    <n v="109.1"/>
    <n v="125.8"/>
    <n v="129.4"/>
    <n v="120.9"/>
    <n v="98.3"/>
    <n v="121.6"/>
    <n v="118"/>
    <n v="127.6"/>
    <n v="123.1"/>
    <n v="1569.3999999999996"/>
    <n v="125.2"/>
    <n v="123.8"/>
    <n v="120.1"/>
    <n v="123.3"/>
    <n v="367.2"/>
    <n v="118.1"/>
    <n v="117.7"/>
    <n v="118.7"/>
    <n v="354.5"/>
    <n v="116.3"/>
    <n v="108.7"/>
    <n v="114.9"/>
    <n v="119.7"/>
    <n v="111.2"/>
    <n v="114.1"/>
    <n v="119.7"/>
  </r>
  <r>
    <x v="0"/>
    <x v="2"/>
    <x v="2"/>
    <x v="60"/>
    <x v="58"/>
    <n v="118.9"/>
    <n v="126"/>
    <n v="111.8"/>
    <n v="130.9"/>
    <n v="128"/>
    <n v="119.9"/>
    <n v="98.9"/>
    <n v="119.4"/>
    <n v="118.9"/>
    <n v="127.7"/>
    <n v="123.1"/>
    <n v="1571.5"/>
    <n v="124.7"/>
    <n v="126"/>
    <n v="122.9"/>
    <n v="125.5"/>
    <n v="374.4"/>
    <n v="118.6"/>
    <n v="120.6"/>
    <n v="120.2"/>
    <n v="359.4"/>
    <n v="118.2"/>
    <n v="111.6"/>
    <n v="115.5"/>
    <n v="119.4"/>
    <n v="110.8"/>
    <n v="115.5"/>
    <n v="121.1"/>
  </r>
  <r>
    <x v="1"/>
    <x v="2"/>
    <x v="2"/>
    <x v="61"/>
    <x v="63"/>
    <n v="113.5"/>
    <n v="125.9"/>
    <n v="104.8"/>
    <n v="123.8"/>
    <n v="131.4"/>
    <n v="127.2"/>
    <n v="93.2"/>
    <n v="127.4"/>
    <n v="117"/>
    <n v="129.19999999999999"/>
    <n v="123.9"/>
    <n v="1568.0000000000002"/>
    <n v="128.80000000000001"/>
    <n v="121.7"/>
    <n v="116.9"/>
    <n v="120.9"/>
    <n v="359.5"/>
    <n v="118.6"/>
    <n v="114.4"/>
    <n v="118"/>
    <n v="351"/>
    <n v="114.3"/>
    <n v="108.4"/>
    <n v="115.4"/>
    <n v="120.6"/>
    <n v="111.3"/>
    <n v="113.8"/>
    <n v="119.1"/>
  </r>
  <r>
    <x v="2"/>
    <x v="2"/>
    <x v="2"/>
    <x v="65"/>
    <x v="51"/>
    <n v="116.8"/>
    <n v="126"/>
    <n v="109.2"/>
    <n v="127.6"/>
    <n v="129.19999999999999"/>
    <n v="122.4"/>
    <n v="97"/>
    <n v="122.1"/>
    <n v="118.1"/>
    <n v="128.4"/>
    <n v="123.4"/>
    <n v="1569.1"/>
    <n v="125.8"/>
    <n v="124.3"/>
    <n v="120.4"/>
    <n v="123.7"/>
    <n v="368.4"/>
    <n v="118.6"/>
    <n v="118.3"/>
    <n v="119.2"/>
    <n v="356.09999999999997"/>
    <n v="116.7"/>
    <n v="109.9"/>
    <n v="115.4"/>
    <n v="120.1"/>
    <n v="111"/>
    <n v="114.7"/>
    <n v="120.2"/>
  </r>
  <r>
    <x v="0"/>
    <x v="2"/>
    <x v="3"/>
    <x v="60"/>
    <x v="60"/>
    <n v="117.2"/>
    <n v="126.8"/>
    <n v="111.9"/>
    <n v="134.19999999999999"/>
    <n v="127.5"/>
    <n v="121.5"/>
    <n v="97.8"/>
    <n v="119.8"/>
    <n v="119.4"/>
    <n v="128.69999999999999"/>
    <n v="123.6"/>
    <n v="1577.2"/>
    <n v="125.7"/>
    <n v="126.4"/>
    <n v="123.3"/>
    <n v="126"/>
    <n v="375.7"/>
    <n v="119.2"/>
    <n v="121.2"/>
    <n v="120.9"/>
    <n v="361.3"/>
    <n v="118.6"/>
    <n v="111.9"/>
    <n v="116.2"/>
    <n v="119.9"/>
    <n v="111.6"/>
    <n v="116"/>
    <n v="121.5"/>
  </r>
  <r>
    <x v="1"/>
    <x v="2"/>
    <x v="3"/>
    <x v="49"/>
    <x v="64"/>
    <n v="110"/>
    <n v="126.3"/>
    <n v="104.5"/>
    <n v="130.6"/>
    <n v="130.80000000000001"/>
    <n v="131.30000000000001"/>
    <n v="91.6"/>
    <n v="127.7"/>
    <n v="117.2"/>
    <n v="129.5"/>
    <n v="124.6"/>
    <n v="1576.1"/>
    <n v="130.1"/>
    <n v="122.1"/>
    <n v="117.2"/>
    <n v="121.3"/>
    <n v="360.6"/>
    <n v="119.2"/>
    <n v="114.7"/>
    <n v="118.4"/>
    <n v="352.3"/>
    <n v="114.6"/>
    <n v="108.4"/>
    <n v="115.6"/>
    <n v="121.7"/>
    <n v="111.8"/>
    <n v="114.2"/>
    <n v="119.7"/>
  </r>
  <r>
    <x v="2"/>
    <x v="2"/>
    <x v="3"/>
    <x v="65"/>
    <x v="45"/>
    <n v="114.4"/>
    <n v="126.6"/>
    <n v="109.2"/>
    <n v="132.5"/>
    <n v="128.6"/>
    <n v="124.8"/>
    <n v="95.7"/>
    <n v="122.4"/>
    <n v="118.5"/>
    <n v="129.1"/>
    <n v="124"/>
    <n v="1575.7"/>
    <n v="126.9"/>
    <n v="124.7"/>
    <n v="120.8"/>
    <n v="124.1"/>
    <n v="369.6"/>
    <n v="119.2"/>
    <n v="118.7"/>
    <n v="119.7"/>
    <n v="357.6"/>
    <n v="117.1"/>
    <n v="110.1"/>
    <n v="115.9"/>
    <n v="121"/>
    <n v="111.7"/>
    <n v="115.1"/>
    <n v="120.7"/>
  </r>
  <r>
    <x v="0"/>
    <x v="2"/>
    <x v="4"/>
    <x v="65"/>
    <x v="65"/>
    <n v="117.3"/>
    <n v="127.7"/>
    <n v="112.5"/>
    <n v="134.1"/>
    <n v="128.5"/>
    <n v="124.3"/>
    <n v="97.6"/>
    <n v="120.7"/>
    <n v="120.2"/>
    <n v="129.80000000000001"/>
    <n v="124.4"/>
    <n v="1587.7"/>
    <n v="126.7"/>
    <n v="127.3"/>
    <n v="124.1"/>
    <n v="126.8"/>
    <n v="378.2"/>
    <n v="119.6"/>
    <n v="121.9"/>
    <n v="121.5"/>
    <n v="363"/>
    <n v="119.4"/>
    <n v="113.3"/>
    <n v="116.7"/>
    <n v="120.5"/>
    <n v="112.3"/>
    <n v="116.9"/>
    <n v="122.4"/>
  </r>
  <r>
    <x v="1"/>
    <x v="2"/>
    <x v="4"/>
    <x v="49"/>
    <x v="66"/>
    <n v="111.3"/>
    <n v="126.6"/>
    <n v="105.2"/>
    <n v="130.80000000000001"/>
    <n v="135.6"/>
    <n v="142.6"/>
    <n v="90.8"/>
    <n v="128.80000000000001"/>
    <n v="117.7"/>
    <n v="129.9"/>
    <n v="126.1"/>
    <n v="1598.9"/>
    <n v="131.30000000000001"/>
    <n v="122.4"/>
    <n v="117.4"/>
    <n v="121.6"/>
    <n v="361.4"/>
    <n v="119.6"/>
    <n v="114.9"/>
    <n v="118.7"/>
    <n v="353.2"/>
    <n v="114.9"/>
    <n v="110.8"/>
    <n v="116"/>
    <n v="122"/>
    <n v="112.4"/>
    <n v="115.2"/>
    <n v="120.7"/>
  </r>
  <r>
    <x v="2"/>
    <x v="2"/>
    <x v="4"/>
    <x v="66"/>
    <x v="67"/>
    <n v="115"/>
    <n v="127.3"/>
    <n v="109.8"/>
    <n v="132.6"/>
    <n v="130.9"/>
    <n v="130.5"/>
    <n v="95.3"/>
    <n v="123.4"/>
    <n v="119.2"/>
    <n v="129.80000000000001"/>
    <n v="125"/>
    <n v="1590.4"/>
    <n v="127.9"/>
    <n v="125.4"/>
    <n v="121.3"/>
    <n v="124.7"/>
    <n v="371.4"/>
    <n v="119.6"/>
    <n v="119.2"/>
    <n v="120.2"/>
    <n v="359"/>
    <n v="117.7"/>
    <n v="112"/>
    <n v="116.3"/>
    <n v="121.4"/>
    <n v="112.3"/>
    <n v="116.1"/>
    <n v="121.6"/>
  </r>
  <r>
    <x v="0"/>
    <x v="2"/>
    <x v="5"/>
    <x v="67"/>
    <x v="68"/>
    <n v="122.1"/>
    <n v="128.69999999999999"/>
    <n v="114.1"/>
    <n v="133.19999999999999"/>
    <n v="135.19999999999999"/>
    <n v="131.9"/>
    <n v="96.3"/>
    <n v="123"/>
    <n v="121.1"/>
    <n v="131.19999999999999"/>
    <n v="126.6"/>
    <n v="1617.8999999999999"/>
    <n v="128.19999999999999"/>
    <n v="128.4"/>
    <n v="125.1"/>
    <n v="128"/>
    <n v="381.5"/>
    <n v="119"/>
    <n v="122.6"/>
    <n v="122.8"/>
    <n v="364.4"/>
    <n v="120.4"/>
    <n v="114.2"/>
    <n v="117.9"/>
    <n v="122"/>
    <n v="113"/>
    <n v="117.9"/>
    <n v="124.1"/>
  </r>
  <r>
    <x v="1"/>
    <x v="2"/>
    <x v="5"/>
    <x v="66"/>
    <x v="69"/>
    <n v="120.9"/>
    <n v="127.3"/>
    <n v="106"/>
    <n v="132.30000000000001"/>
    <n v="146.69999999999999"/>
    <n v="148.1"/>
    <n v="89.8"/>
    <n v="130.5"/>
    <n v="118"/>
    <n v="130.5"/>
    <n v="128.5"/>
    <n v="1636.6"/>
    <n v="132.1"/>
    <n v="123.2"/>
    <n v="117.6"/>
    <n v="122.3"/>
    <n v="363.1"/>
    <n v="119"/>
    <n v="115.1"/>
    <n v="119.2"/>
    <n v="353.3"/>
    <n v="115.4"/>
    <n v="111.7"/>
    <n v="116.2"/>
    <n v="123.8"/>
    <n v="112.5"/>
    <n v="116"/>
    <n v="121.7"/>
  </r>
  <r>
    <x v="2"/>
    <x v="2"/>
    <x v="5"/>
    <x v="68"/>
    <x v="70"/>
    <n v="121.6"/>
    <n v="128.19999999999999"/>
    <n v="111.1"/>
    <n v="132.80000000000001"/>
    <n v="139.1"/>
    <n v="137.4"/>
    <n v="94.1"/>
    <n v="125.5"/>
    <n v="119.8"/>
    <n v="130.9"/>
    <n v="127.3"/>
    <n v="1623.5"/>
    <n v="129.19999999999999"/>
    <n v="126.4"/>
    <n v="122"/>
    <n v="125.7"/>
    <n v="374.1"/>
    <n v="119"/>
    <n v="119.8"/>
    <n v="121.1"/>
    <n v="359.9"/>
    <n v="118.5"/>
    <n v="112.9"/>
    <n v="116.9"/>
    <n v="123.1"/>
    <n v="112.8"/>
    <n v="117"/>
    <n v="123"/>
  </r>
  <r>
    <x v="0"/>
    <x v="2"/>
    <x v="6"/>
    <x v="61"/>
    <x v="71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625.3"/>
    <n v="129.4"/>
    <n v="128.80000000000001"/>
    <n v="125.5"/>
    <n v="128.30000000000001"/>
    <n v="382.6"/>
    <n v="119.9"/>
    <n v="123"/>
    <n v="123"/>
    <n v="365.9"/>
    <n v="120.8"/>
    <n v="114.1"/>
    <n v="118"/>
    <n v="122.9"/>
    <n v="112.7"/>
    <n v="118.1"/>
    <n v="124.7"/>
  </r>
  <r>
    <x v="1"/>
    <x v="2"/>
    <x v="6"/>
    <x v="58"/>
    <x v="72"/>
    <n v="119.5"/>
    <n v="127.7"/>
    <n v="106.3"/>
    <n v="132.80000000000001"/>
    <n v="153.5"/>
    <n v="149.5"/>
    <n v="85.7"/>
    <n v="131.5"/>
    <n v="118.3"/>
    <n v="131.1"/>
    <n v="129.5"/>
    <n v="1642.8999999999999"/>
    <n v="133.1"/>
    <n v="123.5"/>
    <n v="117.9"/>
    <n v="122.7"/>
    <n v="364.1"/>
    <n v="119.9"/>
    <n v="115.3"/>
    <n v="119.5"/>
    <n v="354.7"/>
    <n v="116"/>
    <n v="111.5"/>
    <n v="116.6"/>
    <n v="125.4"/>
    <n v="111.7"/>
    <n v="116.3"/>
    <n v="122.4"/>
  </r>
  <r>
    <x v="2"/>
    <x v="2"/>
    <x v="6"/>
    <x v="64"/>
    <x v="73"/>
    <n v="121"/>
    <n v="128.30000000000001"/>
    <n v="110.9"/>
    <n v="133.1"/>
    <n v="145.1"/>
    <n v="139.1"/>
    <n v="91.3"/>
    <n v="126.1"/>
    <n v="119.9"/>
    <n v="131.4"/>
    <n v="128.19999999999999"/>
    <n v="1630.6000000000001"/>
    <n v="130.4"/>
    <n v="126.7"/>
    <n v="122.3"/>
    <n v="126.1"/>
    <n v="375.1"/>
    <n v="119.9"/>
    <n v="120.1"/>
    <n v="121.3"/>
    <n v="361.3"/>
    <n v="119"/>
    <n v="112.7"/>
    <n v="117.2"/>
    <n v="124.4"/>
    <n v="112.3"/>
    <n v="117.2"/>
    <n v="123.6"/>
  </r>
  <r>
    <x v="0"/>
    <x v="2"/>
    <x v="7"/>
    <x v="69"/>
    <x v="74"/>
    <n v="121.3"/>
    <n v="128.80000000000001"/>
    <n v="114"/>
    <n v="134.19999999999999"/>
    <n v="153.6"/>
    <n v="137.9"/>
    <n v="93.1"/>
    <n v="123.9"/>
    <n v="121.5"/>
    <n v="132.5"/>
    <n v="129.80000000000001"/>
    <n v="1646.6"/>
    <n v="130.1"/>
    <n v="129.5"/>
    <n v="126.3"/>
    <n v="129"/>
    <n v="384.8"/>
    <n v="120.9"/>
    <n v="123.8"/>
    <n v="123.7"/>
    <n v="368.4"/>
    <n v="121.1"/>
    <n v="113.6"/>
    <n v="118.5"/>
    <n v="123.6"/>
    <n v="112.5"/>
    <n v="118.2"/>
    <n v="126.1"/>
  </r>
  <r>
    <x v="1"/>
    <x v="2"/>
    <x v="7"/>
    <x v="46"/>
    <x v="75"/>
    <n v="118.1"/>
    <n v="128"/>
    <n v="106.8"/>
    <n v="130.1"/>
    <n v="165.5"/>
    <n v="156"/>
    <n v="85.3"/>
    <n v="132.69999999999999"/>
    <n v="118.8"/>
    <n v="131.69999999999999"/>
    <n v="131.1"/>
    <n v="1658.8999999999999"/>
    <n v="134.19999999999999"/>
    <n v="123.7"/>
    <n v="118.2"/>
    <n v="122.9"/>
    <n v="364.8"/>
    <n v="120.9"/>
    <n v="115.3"/>
    <n v="120"/>
    <n v="356.2"/>
    <n v="116.6"/>
    <n v="109.9"/>
    <n v="117.2"/>
    <n v="126.2"/>
    <n v="112"/>
    <n v="116.2"/>
    <n v="123.2"/>
  </r>
  <r>
    <x v="2"/>
    <x v="2"/>
    <x v="7"/>
    <x v="54"/>
    <x v="76"/>
    <n v="120.1"/>
    <n v="128.5"/>
    <n v="111.4"/>
    <n v="132.30000000000001"/>
    <n v="157.6"/>
    <n v="144"/>
    <n v="90.5"/>
    <n v="126.8"/>
    <n v="120.4"/>
    <n v="132.1"/>
    <n v="130.30000000000001"/>
    <n v="1649.6"/>
    <n v="131.19999999999999"/>
    <n v="127.2"/>
    <n v="122.9"/>
    <n v="126.6"/>
    <n v="376.70000000000005"/>
    <n v="120.9"/>
    <n v="120.6"/>
    <n v="122"/>
    <n v="363.5"/>
    <n v="119.4"/>
    <n v="111.7"/>
    <n v="117.8"/>
    <n v="125.1"/>
    <n v="112.3"/>
    <n v="117.2"/>
    <n v="124.8"/>
  </r>
  <r>
    <x v="0"/>
    <x v="2"/>
    <x v="8"/>
    <x v="70"/>
    <x v="77"/>
    <n v="120.7"/>
    <n v="129.19999999999999"/>
    <n v="114.7"/>
    <n v="132.30000000000001"/>
    <n v="158.9"/>
    <n v="142.1"/>
    <n v="92.5"/>
    <n v="125.4"/>
    <n v="121.9"/>
    <n v="132.69999999999999"/>
    <n v="131"/>
    <n v="1657.6000000000001"/>
    <n v="131"/>
    <n v="130.4"/>
    <n v="126.8"/>
    <n v="129.9"/>
    <n v="387.1"/>
    <n v="121.6"/>
    <n v="123.7"/>
    <n v="124.5"/>
    <n v="369.8"/>
    <n v="121.4"/>
    <n v="113.8"/>
    <n v="119.6"/>
    <n v="124.5"/>
    <n v="113.7"/>
    <n v="118.8"/>
    <n v="127"/>
  </r>
  <r>
    <x v="1"/>
    <x v="2"/>
    <x v="8"/>
    <x v="62"/>
    <x v="78"/>
    <n v="115.6"/>
    <n v="128.30000000000001"/>
    <n v="107"/>
    <n v="124"/>
    <n v="168.5"/>
    <n v="165.4"/>
    <n v="86.3"/>
    <n v="134.4"/>
    <n v="119.1"/>
    <n v="132.30000000000001"/>
    <n v="131.5"/>
    <n v="1664.8"/>
    <n v="134.69999999999999"/>
    <n v="124"/>
    <n v="118.6"/>
    <n v="123.2"/>
    <n v="365.8"/>
    <n v="121.6"/>
    <n v="115.1"/>
    <n v="120.4"/>
    <n v="357.1"/>
    <n v="117.1"/>
    <n v="109.1"/>
    <n v="117.3"/>
    <n v="126.5"/>
    <n v="112.9"/>
    <n v="116.2"/>
    <n v="123.5"/>
  </r>
  <r>
    <x v="2"/>
    <x v="2"/>
    <x v="8"/>
    <x v="57"/>
    <x v="68"/>
    <n v="118.7"/>
    <n v="128.9"/>
    <n v="111.9"/>
    <n v="128.4"/>
    <n v="162.19999999999999"/>
    <n v="150"/>
    <n v="90.4"/>
    <n v="128.4"/>
    <n v="120.7"/>
    <n v="132.5"/>
    <n v="131.19999999999999"/>
    <n v="1658.3000000000002"/>
    <n v="132"/>
    <n v="127.9"/>
    <n v="123.4"/>
    <n v="127.2"/>
    <n v="378.5"/>
    <n v="121.6"/>
    <n v="120.4"/>
    <n v="122.6"/>
    <n v="364.6"/>
    <n v="119.8"/>
    <n v="111.3"/>
    <n v="118.3"/>
    <n v="125.7"/>
    <n v="113.4"/>
    <n v="117.5"/>
    <n v="125.4"/>
  </r>
  <r>
    <x v="0"/>
    <x v="2"/>
    <x v="9"/>
    <x v="71"/>
    <x v="68"/>
    <n v="120.8"/>
    <n v="129.4"/>
    <n v="115.8"/>
    <n v="133.19999999999999"/>
    <n v="157.69999999999999"/>
    <n v="154.19999999999999"/>
    <n v="93.7"/>
    <n v="126.6"/>
    <n v="122.3"/>
    <n v="133.1"/>
    <n v="131.80000000000001"/>
    <n v="1674.6"/>
    <n v="131.5"/>
    <n v="131.1"/>
    <n v="127.3"/>
    <n v="130.6"/>
    <n v="389"/>
    <n v="122.4"/>
    <n v="124.4"/>
    <n v="125.1"/>
    <n v="371.9"/>
    <n v="122"/>
    <n v="113.8"/>
    <n v="120.1"/>
    <n v="125.1"/>
    <n v="114.2"/>
    <n v="119.2"/>
    <n v="127.7"/>
  </r>
  <r>
    <x v="1"/>
    <x v="2"/>
    <x v="9"/>
    <x v="66"/>
    <x v="79"/>
    <n v="115.9"/>
    <n v="128.5"/>
    <n v="109"/>
    <n v="124.1"/>
    <n v="165.8"/>
    <n v="187.2"/>
    <n v="89.4"/>
    <n v="135.80000000000001"/>
    <n v="119.4"/>
    <n v="132.9"/>
    <n v="132.6"/>
    <n v="1692.8000000000002"/>
    <n v="135.30000000000001"/>
    <n v="124.4"/>
    <n v="118.8"/>
    <n v="123.6"/>
    <n v="366.79999999999995"/>
    <n v="122.4"/>
    <n v="114.9"/>
    <n v="120.7"/>
    <n v="358"/>
    <n v="117.7"/>
    <n v="109.3"/>
    <n v="117.7"/>
    <n v="126.5"/>
    <n v="113.5"/>
    <n v="116.5"/>
    <n v="124.2"/>
  </r>
  <r>
    <x v="2"/>
    <x v="2"/>
    <x v="9"/>
    <x v="72"/>
    <x v="80"/>
    <n v="118.9"/>
    <n v="129.1"/>
    <n v="113.3"/>
    <n v="129"/>
    <n v="160.4"/>
    <n v="165.3"/>
    <n v="92.3"/>
    <n v="129.69999999999999"/>
    <n v="121.1"/>
    <n v="133"/>
    <n v="132.1"/>
    <n v="1678.9999999999998"/>
    <n v="132.5"/>
    <n v="128.5"/>
    <n v="123.8"/>
    <n v="127.8"/>
    <n v="380.1"/>
    <n v="122.4"/>
    <n v="120.8"/>
    <n v="123"/>
    <n v="366.2"/>
    <n v="120.4"/>
    <n v="111.4"/>
    <n v="118.7"/>
    <n v="125.9"/>
    <n v="113.9"/>
    <n v="117.9"/>
    <n v="126.1"/>
  </r>
  <r>
    <x v="0"/>
    <x v="2"/>
    <x v="11"/>
    <x v="73"/>
    <x v="81"/>
    <n v="121.7"/>
    <n v="129.5"/>
    <n v="117.8"/>
    <n v="132.1"/>
    <n v="155.19999999999999"/>
    <n v="160.80000000000001"/>
    <n v="94.5"/>
    <n v="128.30000000000001"/>
    <n v="123.1"/>
    <n v="134.19999999999999"/>
    <n v="132.4"/>
    <n v="1686.3"/>
    <n v="132.19999999999999"/>
    <n v="132.1"/>
    <n v="128.19999999999999"/>
    <n v="131.5"/>
    <n v="391.79999999999995"/>
    <n v="122.9"/>
    <n v="125.6"/>
    <n v="125.6"/>
    <n v="374.1"/>
    <n v="122.6"/>
    <n v="114"/>
    <n v="120.9"/>
    <n v="125.8"/>
    <n v="114.2"/>
    <n v="119.6"/>
    <n v="128.30000000000001"/>
  </r>
  <r>
    <x v="1"/>
    <x v="2"/>
    <x v="11"/>
    <x v="61"/>
    <x v="80"/>
    <n v="121.5"/>
    <n v="128.6"/>
    <n v="110"/>
    <n v="123.7"/>
    <n v="164.6"/>
    <n v="191.6"/>
    <n v="90.8"/>
    <n v="137.1"/>
    <n v="119.8"/>
    <n v="133.69999999999999"/>
    <n v="133.30000000000001"/>
    <n v="1708.4999999999998"/>
    <n v="137.6"/>
    <n v="125"/>
    <n v="119.3"/>
    <n v="124.2"/>
    <n v="368.5"/>
    <n v="122.9"/>
    <n v="115.1"/>
    <n v="121"/>
    <n v="359"/>
    <n v="118.1"/>
    <n v="109.3"/>
    <n v="117.9"/>
    <n v="126.6"/>
    <n v="113.3"/>
    <n v="116.6"/>
    <n v="124.6"/>
  </r>
  <r>
    <x v="2"/>
    <x v="2"/>
    <x v="11"/>
    <x v="74"/>
    <x v="82"/>
    <n v="121.6"/>
    <n v="129.19999999999999"/>
    <n v="114.9"/>
    <n v="128.19999999999999"/>
    <n v="158.4"/>
    <n v="171.2"/>
    <n v="93.3"/>
    <n v="131.19999999999999"/>
    <n v="121.7"/>
    <n v="134"/>
    <n v="132.69999999999999"/>
    <n v="1692.1"/>
    <n v="133.6"/>
    <n v="129.30000000000001"/>
    <n v="124.5"/>
    <n v="128.6"/>
    <n v="382.4"/>
    <n v="122.9"/>
    <n v="121.6"/>
    <n v="123.4"/>
    <n v="367.9"/>
    <n v="120.9"/>
    <n v="111.5"/>
    <n v="119.2"/>
    <n v="126.3"/>
    <n v="113.8"/>
    <n v="118.1"/>
    <n v="126.6"/>
  </r>
  <r>
    <x v="0"/>
    <x v="2"/>
    <x v="12"/>
    <x v="75"/>
    <x v="74"/>
    <n v="123.3"/>
    <n v="129.80000000000001"/>
    <n v="118.3"/>
    <n v="131.6"/>
    <n v="145.5"/>
    <n v="162.1"/>
    <n v="95.4"/>
    <n v="128.9"/>
    <n v="123.3"/>
    <n v="135.1"/>
    <n v="131.4"/>
    <n v="1682.3000000000002"/>
    <n v="133.1"/>
    <n v="132.5"/>
    <n v="128.5"/>
    <n v="131.9"/>
    <n v="392.9"/>
    <n v="122.4"/>
    <n v="125.7"/>
    <n v="126"/>
    <n v="374.1"/>
    <n v="123.1"/>
    <n v="114"/>
    <n v="121.6"/>
    <n v="125.6"/>
    <n v="114.1"/>
    <n v="119.8"/>
    <n v="127.9"/>
  </r>
  <r>
    <x v="1"/>
    <x v="2"/>
    <x v="12"/>
    <x v="63"/>
    <x v="75"/>
    <n v="127.1"/>
    <n v="128.6"/>
    <n v="110"/>
    <n v="120.8"/>
    <n v="149"/>
    <n v="190.1"/>
    <n v="92.7"/>
    <n v="138.6"/>
    <n v="120.2"/>
    <n v="134.19999999999999"/>
    <n v="131.5"/>
    <n v="1698.8"/>
    <n v="138.19999999999999"/>
    <n v="125.4"/>
    <n v="119.5"/>
    <n v="124.5"/>
    <n v="369.4"/>
    <n v="122.4"/>
    <n v="116"/>
    <n v="121"/>
    <n v="359.4"/>
    <n v="118.6"/>
    <n v="109.3"/>
    <n v="118.1"/>
    <n v="126.6"/>
    <n v="113.2"/>
    <n v="116.7"/>
    <n v="124"/>
  </r>
  <r>
    <x v="2"/>
    <x v="2"/>
    <x v="12"/>
    <x v="76"/>
    <x v="76"/>
    <n v="124.8"/>
    <n v="129.4"/>
    <n v="115.3"/>
    <n v="126.6"/>
    <n v="146.69999999999999"/>
    <n v="171.5"/>
    <n v="94.5"/>
    <n v="132.1"/>
    <n v="122"/>
    <n v="134.69999999999999"/>
    <n v="131.4"/>
    <n v="1686.1000000000001"/>
    <n v="134.5"/>
    <n v="129.69999999999999"/>
    <n v="124.8"/>
    <n v="129"/>
    <n v="383.5"/>
    <n v="122.4"/>
    <n v="122"/>
    <n v="123.6"/>
    <n v="368"/>
    <n v="121.4"/>
    <n v="111.5"/>
    <n v="119.6"/>
    <n v="126.2"/>
    <n v="113.7"/>
    <n v="118.3"/>
    <n v="126.1"/>
  </r>
  <r>
    <x v="0"/>
    <x v="3"/>
    <x v="0"/>
    <x v="77"/>
    <x v="83"/>
    <n v="126.5"/>
    <n v="130.30000000000001"/>
    <n v="118.9"/>
    <n v="131.6"/>
    <n v="140.1"/>
    <n v="163.80000000000001"/>
    <n v="97.7"/>
    <n v="129.6"/>
    <n v="124.3"/>
    <n v="135.9"/>
    <n v="131.4"/>
    <n v="1690.1000000000001"/>
    <n v="133.6"/>
    <n v="133.19999999999999"/>
    <n v="128.9"/>
    <n v="132.6"/>
    <n v="394.70000000000005"/>
    <n v="123.4"/>
    <n v="126.2"/>
    <n v="126.6"/>
    <n v="376.20000000000005"/>
    <n v="123.7"/>
    <n v="113.6"/>
    <n v="121.4"/>
    <n v="126.2"/>
    <n v="114.9"/>
    <n v="120.1"/>
    <n v="128.1"/>
  </r>
  <r>
    <x v="1"/>
    <x v="3"/>
    <x v="0"/>
    <x v="69"/>
    <x v="84"/>
    <n v="132"/>
    <n v="129.19999999999999"/>
    <n v="109.7"/>
    <n v="119"/>
    <n v="144.1"/>
    <n v="184.2"/>
    <n v="96.7"/>
    <n v="139.5"/>
    <n v="120.5"/>
    <n v="134.69999999999999"/>
    <n v="131.19999999999999"/>
    <n v="1701.4"/>
    <n v="139.5"/>
    <n v="125.8"/>
    <n v="119.8"/>
    <n v="124.9"/>
    <n v="370.5"/>
    <n v="123.4"/>
    <n v="116.9"/>
    <n v="121.6"/>
    <n v="361.9"/>
    <n v="119.1"/>
    <n v="108.9"/>
    <n v="118.5"/>
    <n v="126.4"/>
    <n v="114"/>
    <n v="116.8"/>
    <n v="124.2"/>
  </r>
  <r>
    <x v="2"/>
    <x v="3"/>
    <x v="0"/>
    <x v="73"/>
    <x v="85"/>
    <n v="128.6"/>
    <n v="129.9"/>
    <n v="115.5"/>
    <n v="125.7"/>
    <n v="141.5"/>
    <n v="170.7"/>
    <n v="97.4"/>
    <n v="132.9"/>
    <n v="122.7"/>
    <n v="135.30000000000001"/>
    <n v="131.30000000000001"/>
    <n v="1691.7"/>
    <n v="135.19999999999999"/>
    <n v="130.30000000000001"/>
    <n v="125.1"/>
    <n v="129.5"/>
    <n v="384.9"/>
    <n v="123.4"/>
    <n v="122.7"/>
    <n v="124.2"/>
    <n v="370.3"/>
    <n v="122"/>
    <n v="111.1"/>
    <n v="119.8"/>
    <n v="126.3"/>
    <n v="114.5"/>
    <n v="118.5"/>
    <n v="126.3"/>
  </r>
  <r>
    <x v="0"/>
    <x v="3"/>
    <x v="1"/>
    <x v="78"/>
    <x v="86"/>
    <n v="127.7"/>
    <n v="130.69999999999999"/>
    <n v="118.5"/>
    <n v="130.4"/>
    <n v="130.9"/>
    <n v="162.80000000000001"/>
    <n v="98.7"/>
    <n v="130.6"/>
    <n v="124.8"/>
    <n v="136.4"/>
    <n v="130.30000000000001"/>
    <n v="1682.6"/>
    <n v="134.4"/>
    <n v="133.9"/>
    <n v="129.80000000000001"/>
    <n v="133.4"/>
    <n v="397.1"/>
    <n v="124.4"/>
    <n v="127.5"/>
    <n v="127.1"/>
    <n v="379"/>
    <n v="124.3"/>
    <n v="113.9"/>
    <n v="122.3"/>
    <n v="127.1"/>
    <n v="116.8"/>
    <n v="120.9"/>
    <n v="127.9"/>
  </r>
  <r>
    <x v="1"/>
    <x v="3"/>
    <x v="1"/>
    <x v="52"/>
    <x v="87"/>
    <n v="130.30000000000001"/>
    <n v="129.6"/>
    <n v="108.4"/>
    <n v="118.6"/>
    <n v="129.19999999999999"/>
    <n v="176.4"/>
    <n v="99.1"/>
    <n v="139.69999999999999"/>
    <n v="120.6"/>
    <n v="135.19999999999999"/>
    <n v="129.1"/>
    <n v="1676.1"/>
    <n v="140"/>
    <n v="126.2"/>
    <n v="120.1"/>
    <n v="125.3"/>
    <n v="371.6"/>
    <n v="124.4"/>
    <n v="116"/>
    <n v="121.8"/>
    <n v="362.2"/>
    <n v="119.5"/>
    <n v="109.1"/>
    <n v="118.8"/>
    <n v="126.3"/>
    <n v="116.2"/>
    <n v="117.2"/>
    <n v="123.8"/>
  </r>
  <r>
    <x v="2"/>
    <x v="3"/>
    <x v="1"/>
    <x v="79"/>
    <x v="88"/>
    <n v="128.69999999999999"/>
    <n v="130.30000000000001"/>
    <n v="114.8"/>
    <n v="124.9"/>
    <n v="130.30000000000001"/>
    <n v="167.4"/>
    <n v="98.8"/>
    <n v="133.6"/>
    <n v="123"/>
    <n v="135.80000000000001"/>
    <n v="129.9"/>
    <n v="1678.1"/>
    <n v="135.9"/>
    <n v="130.9"/>
    <n v="125.8"/>
    <n v="130.19999999999999"/>
    <n v="386.9"/>
    <n v="124.4"/>
    <n v="123.1"/>
    <n v="124.6"/>
    <n v="372.1"/>
    <n v="122.5"/>
    <n v="111.4"/>
    <n v="120.3"/>
    <n v="126.6"/>
    <n v="116.6"/>
    <n v="119.1"/>
    <n v="126"/>
  </r>
  <r>
    <x v="0"/>
    <x v="3"/>
    <x v="2"/>
    <x v="80"/>
    <x v="69"/>
    <n v="125.1"/>
    <n v="130.5"/>
    <n v="118.3"/>
    <n v="131.69999999999999"/>
    <n v="130.69999999999999"/>
    <n v="161.19999999999999"/>
    <n v="100.4"/>
    <n v="130.80000000000001"/>
    <n v="124.9"/>
    <n v="137"/>
    <n v="130.4"/>
    <n v="1682.7000000000003"/>
    <n v="135"/>
    <n v="134.4"/>
    <n v="130.19999999999999"/>
    <n v="133.80000000000001"/>
    <n v="398.40000000000003"/>
    <n v="124.9"/>
    <n v="127"/>
    <n v="127.7"/>
    <n v="379.6"/>
    <n v="124.8"/>
    <n v="113.6"/>
    <n v="122.5"/>
    <n v="127.5"/>
    <n v="117.4"/>
    <n v="121.1"/>
    <n v="128"/>
  </r>
  <r>
    <x v="1"/>
    <x v="3"/>
    <x v="2"/>
    <x v="52"/>
    <x v="89"/>
    <n v="123.7"/>
    <n v="129.69999999999999"/>
    <n v="107.9"/>
    <n v="119.9"/>
    <n v="128.1"/>
    <n v="170.3"/>
    <n v="101.8"/>
    <n v="140.1"/>
    <n v="120.7"/>
    <n v="135.4"/>
    <n v="128.9"/>
    <n v="1667.6000000000001"/>
    <n v="140.6"/>
    <n v="126.4"/>
    <n v="120.3"/>
    <n v="125.5"/>
    <n v="372.2"/>
    <n v="124.9"/>
    <n v="114.8"/>
    <n v="122.3"/>
    <n v="362"/>
    <n v="119.7"/>
    <n v="108.5"/>
    <n v="119.1"/>
    <n v="126.4"/>
    <n v="117.1"/>
    <n v="117.3"/>
    <n v="123.8"/>
  </r>
  <r>
    <x v="2"/>
    <x v="3"/>
    <x v="2"/>
    <x v="81"/>
    <x v="87"/>
    <n v="124.6"/>
    <n v="130.19999999999999"/>
    <n v="114.5"/>
    <n v="126.2"/>
    <n v="129.80000000000001"/>
    <n v="164.3"/>
    <n v="100.9"/>
    <n v="133.9"/>
    <n v="123.1"/>
    <n v="136.30000000000001"/>
    <n v="129.80000000000001"/>
    <n v="1675.2"/>
    <n v="136.5"/>
    <n v="131.30000000000001"/>
    <n v="126.1"/>
    <n v="130.5"/>
    <n v="387.9"/>
    <n v="124.9"/>
    <n v="122.4"/>
    <n v="125.1"/>
    <n v="372.4"/>
    <n v="122.9"/>
    <n v="110.9"/>
    <n v="120.6"/>
    <n v="126.9"/>
    <n v="117.3"/>
    <n v="119.3"/>
    <n v="126"/>
  </r>
  <r>
    <x v="0"/>
    <x v="3"/>
    <x v="3"/>
    <x v="82"/>
    <x v="90"/>
    <n v="123.4"/>
    <n v="131.30000000000001"/>
    <n v="118.2"/>
    <n v="138.1"/>
    <n v="134.1"/>
    <n v="162.69999999999999"/>
    <n v="105"/>
    <n v="131.4"/>
    <n v="125.4"/>
    <n v="137.4"/>
    <n v="131.80000000000001"/>
    <n v="1701.6000000000004"/>
    <n v="135.5"/>
    <n v="135"/>
    <n v="130.6"/>
    <n v="134.4"/>
    <n v="400"/>
    <n v="125.6"/>
    <n v="127"/>
    <n v="128"/>
    <n v="380.6"/>
    <n v="125.2"/>
    <n v="114.4"/>
    <n v="123.2"/>
    <n v="127.9"/>
    <n v="118.4"/>
    <n v="121.7"/>
    <n v="129"/>
  </r>
  <r>
    <x v="1"/>
    <x v="3"/>
    <x v="3"/>
    <x v="83"/>
    <x v="91"/>
    <n v="119.9"/>
    <n v="130.19999999999999"/>
    <n v="108.9"/>
    <n v="131.1"/>
    <n v="136.80000000000001"/>
    <n v="176.9"/>
    <n v="109.1"/>
    <n v="140.4"/>
    <n v="121.1"/>
    <n v="135.9"/>
    <n v="131.80000000000001"/>
    <n v="1706.3"/>
    <n v="141.5"/>
    <n v="126.8"/>
    <n v="120.5"/>
    <n v="125.8"/>
    <n v="373.1"/>
    <n v="125.6"/>
    <n v="114.6"/>
    <n v="122.8"/>
    <n v="363"/>
    <n v="120"/>
    <n v="110"/>
    <n v="119.5"/>
    <n v="127.6"/>
    <n v="117.6"/>
    <n v="118.2"/>
    <n v="125.3"/>
  </r>
  <r>
    <x v="2"/>
    <x v="3"/>
    <x v="3"/>
    <x v="84"/>
    <x v="92"/>
    <n v="122"/>
    <n v="130.9"/>
    <n v="114.8"/>
    <n v="134.80000000000001"/>
    <n v="135"/>
    <n v="167.5"/>
    <n v="106.4"/>
    <n v="134.4"/>
    <n v="123.6"/>
    <n v="136.69999999999999"/>
    <n v="131.80000000000001"/>
    <n v="1701.3"/>
    <n v="137.1"/>
    <n v="131.80000000000001"/>
    <n v="126.4"/>
    <n v="131"/>
    <n v="389.20000000000005"/>
    <n v="125.6"/>
    <n v="122.3"/>
    <n v="125.5"/>
    <n v="373.4"/>
    <n v="123.2"/>
    <n v="112.1"/>
    <n v="121.1"/>
    <n v="127.7"/>
    <n v="118.1"/>
    <n v="120"/>
    <n v="127.3"/>
  </r>
  <r>
    <x v="0"/>
    <x v="3"/>
    <x v="4"/>
    <x v="85"/>
    <x v="93"/>
    <n v="124.4"/>
    <n v="132.4"/>
    <n v="118.2"/>
    <n v="138.1"/>
    <n v="141.80000000000001"/>
    <n v="166"/>
    <n v="107.5"/>
    <n v="132.19999999999999"/>
    <n v="126.1"/>
    <n v="138.30000000000001"/>
    <n v="133.6"/>
    <n v="1723.6999999999998"/>
    <n v="136"/>
    <n v="135.4"/>
    <n v="131.1"/>
    <n v="134.80000000000001"/>
    <n v="401.3"/>
    <n v="126"/>
    <n v="127.4"/>
    <n v="128.5"/>
    <n v="381.9"/>
    <n v="125.8"/>
    <n v="115.1"/>
    <n v="123.6"/>
    <n v="129.1"/>
    <n v="119.7"/>
    <n v="122.5"/>
    <n v="130.30000000000001"/>
  </r>
  <r>
    <x v="1"/>
    <x v="3"/>
    <x v="4"/>
    <x v="72"/>
    <x v="94"/>
    <n v="127"/>
    <n v="130.4"/>
    <n v="109.6"/>
    <n v="133.5"/>
    <n v="151.4"/>
    <n v="182.8"/>
    <n v="111.1"/>
    <n v="141.5"/>
    <n v="121.5"/>
    <n v="136.30000000000001"/>
    <n v="134.6"/>
    <n v="1746.7999999999997"/>
    <n v="142.19999999999999"/>
    <n v="127.2"/>
    <n v="120.7"/>
    <n v="126.2"/>
    <n v="374.1"/>
    <n v="126"/>
    <n v="115"/>
    <n v="123.2"/>
    <n v="364.2"/>
    <n v="120.3"/>
    <n v="110.7"/>
    <n v="119.8"/>
    <n v="128"/>
    <n v="118.5"/>
    <n v="118.7"/>
    <n v="126.6"/>
  </r>
  <r>
    <x v="2"/>
    <x v="3"/>
    <x v="4"/>
    <x v="77"/>
    <x v="95"/>
    <n v="125.4"/>
    <n v="131.69999999999999"/>
    <n v="115"/>
    <n v="136"/>
    <n v="145.1"/>
    <n v="171.7"/>
    <n v="108.7"/>
    <n v="135.30000000000001"/>
    <n v="124.2"/>
    <n v="137.4"/>
    <n v="134"/>
    <n v="1730.4"/>
    <n v="137.69999999999999"/>
    <n v="132.19999999999999"/>
    <n v="126.8"/>
    <n v="131.4"/>
    <n v="390.4"/>
    <n v="126"/>
    <n v="122.7"/>
    <n v="126"/>
    <n v="374.7"/>
    <n v="123.7"/>
    <n v="112.8"/>
    <n v="121.5"/>
    <n v="128.5"/>
    <n v="119.2"/>
    <n v="120.7"/>
    <n v="128.6"/>
  </r>
  <r>
    <x v="0"/>
    <x v="3"/>
    <x v="5"/>
    <x v="86"/>
    <x v="96"/>
    <n v="126.6"/>
    <n v="133.6"/>
    <n v="118.6"/>
    <n v="137.4"/>
    <n v="152.5"/>
    <n v="169.2"/>
    <n v="108.8"/>
    <n v="133.1"/>
    <n v="126.4"/>
    <n v="139.19999999999999"/>
    <n v="136"/>
    <n v="1748.6"/>
    <n v="137.19999999999999"/>
    <n v="136.30000000000001"/>
    <n v="131.6"/>
    <n v="135.6"/>
    <n v="403.5"/>
    <n v="125.5"/>
    <n v="128"/>
    <n v="129.30000000000001"/>
    <n v="382.8"/>
    <n v="126.2"/>
    <n v="116.3"/>
    <n v="124.1"/>
    <n v="130.19999999999999"/>
    <n v="119.9"/>
    <n v="123.3"/>
    <n v="131.9"/>
  </r>
  <r>
    <x v="1"/>
    <x v="3"/>
    <x v="5"/>
    <x v="87"/>
    <x v="97"/>
    <n v="130.9"/>
    <n v="131"/>
    <n v="110.2"/>
    <n v="135.5"/>
    <n v="173.7"/>
    <n v="184.4"/>
    <n v="112"/>
    <n v="142.80000000000001"/>
    <n v="121.6"/>
    <n v="136.9"/>
    <n v="138.19999999999999"/>
    <n v="1787.0000000000002"/>
    <n v="142.69999999999999"/>
    <n v="127.6"/>
    <n v="121.1"/>
    <n v="126.6"/>
    <n v="375.29999999999995"/>
    <n v="125.5"/>
    <n v="115.5"/>
    <n v="123.2"/>
    <n v="364.2"/>
    <n v="120.6"/>
    <n v="112.3"/>
    <n v="119.9"/>
    <n v="129.30000000000001"/>
    <n v="118.8"/>
    <n v="119.6"/>
    <n v="128.1"/>
  </r>
  <r>
    <x v="2"/>
    <x v="3"/>
    <x v="5"/>
    <x v="88"/>
    <x v="98"/>
    <n v="128.30000000000001"/>
    <n v="132.6"/>
    <n v="115.5"/>
    <n v="136.5"/>
    <n v="159.69999999999999"/>
    <n v="174.3"/>
    <n v="109.9"/>
    <n v="136.30000000000001"/>
    <n v="124.4"/>
    <n v="138.1"/>
    <n v="136.80000000000001"/>
    <n v="1760.6"/>
    <n v="138.69999999999999"/>
    <n v="132.9"/>
    <n v="127.2"/>
    <n v="132"/>
    <n v="392.1"/>
    <n v="125.5"/>
    <n v="123.3"/>
    <n v="126.4"/>
    <n v="375.20000000000005"/>
    <n v="124.1"/>
    <n v="114.2"/>
    <n v="121.7"/>
    <n v="129.69999999999999"/>
    <n v="119.4"/>
    <n v="121.5"/>
    <n v="130.1"/>
  </r>
  <r>
    <x v="0"/>
    <x v="3"/>
    <x v="6"/>
    <x v="89"/>
    <x v="99"/>
    <n v="129.6"/>
    <n v="134.5"/>
    <n v="119.5"/>
    <n v="138.5"/>
    <n v="158.19999999999999"/>
    <n v="171.8"/>
    <n v="110.3"/>
    <n v="134.30000000000001"/>
    <n v="127.3"/>
    <n v="139.9"/>
    <n v="137.6"/>
    <n v="1770.2999999999997"/>
    <n v="138"/>
    <n v="137.19999999999999"/>
    <n v="132.19999999999999"/>
    <n v="136.5"/>
    <n v="405.9"/>
    <n v="126.4"/>
    <n v="128.19999999999999"/>
    <n v="130"/>
    <n v="384.6"/>
    <n v="126.7"/>
    <n v="116.4"/>
    <n v="125.2"/>
    <n v="130.80000000000001"/>
    <n v="120.9"/>
    <n v="123.8"/>
    <n v="133"/>
  </r>
  <r>
    <x v="1"/>
    <x v="3"/>
    <x v="6"/>
    <x v="77"/>
    <x v="100"/>
    <n v="136.6"/>
    <n v="131.80000000000001"/>
    <n v="111"/>
    <n v="137"/>
    <n v="179.5"/>
    <n v="188.4"/>
    <n v="113.3"/>
    <n v="143.9"/>
    <n v="121.7"/>
    <n v="137.5"/>
    <n v="139.80000000000001"/>
    <n v="1811.5000000000002"/>
    <n v="142.9"/>
    <n v="127.9"/>
    <n v="121.1"/>
    <n v="126.9"/>
    <n v="375.9"/>
    <n v="126.4"/>
    <n v="115.5"/>
    <n v="123.5"/>
    <n v="365.4"/>
    <n v="120.9"/>
    <n v="111.7"/>
    <n v="120.3"/>
    <n v="130.80000000000001"/>
    <n v="120"/>
    <n v="119.9"/>
    <n v="129"/>
  </r>
  <r>
    <x v="2"/>
    <x v="3"/>
    <x v="6"/>
    <x v="90"/>
    <x v="101"/>
    <n v="132.30000000000001"/>
    <n v="133.5"/>
    <n v="116.4"/>
    <n v="137.80000000000001"/>
    <n v="165.4"/>
    <n v="177.4"/>
    <n v="111.3"/>
    <n v="137.5"/>
    <n v="125"/>
    <n v="138.80000000000001"/>
    <n v="138.4"/>
    <n v="1783.5"/>
    <n v="139.30000000000001"/>
    <n v="133.5"/>
    <n v="127.6"/>
    <n v="132.69999999999999"/>
    <n v="393.8"/>
    <n v="126.4"/>
    <n v="123.4"/>
    <n v="126.9"/>
    <n v="376.70000000000005"/>
    <n v="124.5"/>
    <n v="113.9"/>
    <n v="122.4"/>
    <n v="130.80000000000001"/>
    <n v="120.5"/>
    <n v="121.9"/>
    <n v="131.1"/>
  </r>
  <r>
    <x v="0"/>
    <x v="3"/>
    <x v="7"/>
    <x v="91"/>
    <x v="102"/>
    <n v="130.30000000000001"/>
    <n v="135.30000000000001"/>
    <n v="119.9"/>
    <n v="140.19999999999999"/>
    <n v="156.9"/>
    <n v="172.2"/>
    <n v="112.1"/>
    <n v="134.9"/>
    <n v="128.1"/>
    <n v="140.69999999999999"/>
    <n v="138"/>
    <n v="1777.4999999999998"/>
    <n v="138.9"/>
    <n v="137.80000000000001"/>
    <n v="133"/>
    <n v="137.1"/>
    <n v="407.9"/>
    <n v="127.3"/>
    <n v="129.1"/>
    <n v="130.6"/>
    <n v="387"/>
    <n v="127"/>
    <n v="116"/>
    <n v="125.5"/>
    <n v="131.9"/>
    <n v="122"/>
    <n v="124.2"/>
    <n v="133.5"/>
  </r>
  <r>
    <x v="1"/>
    <x v="3"/>
    <x v="7"/>
    <x v="85"/>
    <x v="103"/>
    <n v="133.69999999999999"/>
    <n v="132.19999999999999"/>
    <n v="111.8"/>
    <n v="135.80000000000001"/>
    <n v="163.5"/>
    <n v="182.3"/>
    <n v="114.6"/>
    <n v="144.6"/>
    <n v="121.9"/>
    <n v="138.1"/>
    <n v="137.6"/>
    <n v="1783.9999999999995"/>
    <n v="143.6"/>
    <n v="128.30000000000001"/>
    <n v="121.4"/>
    <n v="127.3"/>
    <n v="377"/>
    <n v="127.3"/>
    <n v="114.7"/>
    <n v="123.9"/>
    <n v="365.9"/>
    <n v="121.2"/>
    <n v="110.4"/>
    <n v="120.6"/>
    <n v="131.5"/>
    <n v="120.9"/>
    <n v="119.9"/>
    <n v="128.4"/>
  </r>
  <r>
    <x v="2"/>
    <x v="3"/>
    <x v="7"/>
    <x v="89"/>
    <x v="91"/>
    <n v="131.6"/>
    <n v="134.1"/>
    <n v="116.9"/>
    <n v="138.1"/>
    <n v="159.1"/>
    <n v="175.6"/>
    <n v="112.9"/>
    <n v="138.1"/>
    <n v="125.5"/>
    <n v="139.5"/>
    <n v="137.9"/>
    <n v="1777.9"/>
    <n v="140.19999999999999"/>
    <n v="134.1"/>
    <n v="128.19999999999999"/>
    <n v="133.19999999999999"/>
    <n v="395.49999999999994"/>
    <n v="127.3"/>
    <n v="123.6"/>
    <n v="127.4"/>
    <n v="378.29999999999995"/>
    <n v="124.8"/>
    <n v="113.1"/>
    <n v="122.7"/>
    <n v="131.69999999999999"/>
    <n v="121.5"/>
    <n v="122.1"/>
    <n v="131.1"/>
  </r>
  <r>
    <x v="0"/>
    <x v="3"/>
    <x v="8"/>
    <x v="92"/>
    <x v="104"/>
    <n v="130.5"/>
    <n v="135.5"/>
    <n v="120.2"/>
    <n v="139.19999999999999"/>
    <n v="149.5"/>
    <n v="170.4"/>
    <n v="113.1"/>
    <n v="135.80000000000001"/>
    <n v="128.80000000000001"/>
    <n v="141.5"/>
    <n v="137.19999999999999"/>
    <n v="1770.7"/>
    <n v="139.9"/>
    <n v="138.5"/>
    <n v="133.5"/>
    <n v="137.80000000000001"/>
    <n v="409.8"/>
    <n v="127.9"/>
    <n v="129.69999999999999"/>
    <n v="131.1"/>
    <n v="388.70000000000005"/>
    <n v="127.8"/>
    <n v="117"/>
    <n v="125.7"/>
    <n v="132.19999999999999"/>
    <n v="122.8"/>
    <n v="124.9"/>
    <n v="133.4"/>
  </r>
  <r>
    <x v="1"/>
    <x v="3"/>
    <x v="8"/>
    <x v="93"/>
    <x v="105"/>
    <n v="130.6"/>
    <n v="132.6"/>
    <n v="111.9"/>
    <n v="132.5"/>
    <n v="152.9"/>
    <n v="173.6"/>
    <n v="115.1"/>
    <n v="144.80000000000001"/>
    <n v="122.1"/>
    <n v="138.80000000000001"/>
    <n v="135.69999999999999"/>
    <n v="1756.3999999999996"/>
    <n v="143.9"/>
    <n v="128.69999999999999"/>
    <n v="121.6"/>
    <n v="127.7"/>
    <n v="378"/>
    <n v="127.9"/>
    <n v="114.8"/>
    <n v="124.3"/>
    <n v="367"/>
    <n v="121.4"/>
    <n v="111.8"/>
    <n v="120.8"/>
    <n v="131.6"/>
    <n v="121.2"/>
    <n v="120.5"/>
    <n v="128"/>
  </r>
  <r>
    <x v="2"/>
    <x v="3"/>
    <x v="8"/>
    <x v="94"/>
    <x v="106"/>
    <n v="130.5"/>
    <n v="134.4"/>
    <n v="117.2"/>
    <n v="136.1"/>
    <n v="150.69999999999999"/>
    <n v="171.5"/>
    <n v="113.8"/>
    <n v="138.80000000000001"/>
    <n v="126"/>
    <n v="140.19999999999999"/>
    <n v="136.6"/>
    <n v="1763.6999999999998"/>
    <n v="141"/>
    <n v="134.6"/>
    <n v="128.6"/>
    <n v="133.80000000000001"/>
    <n v="397"/>
    <n v="127.9"/>
    <n v="124.1"/>
    <n v="127.9"/>
    <n v="379.9"/>
    <n v="125.4"/>
    <n v="114.3"/>
    <n v="122.9"/>
    <n v="131.80000000000001"/>
    <n v="122.1"/>
    <n v="122.8"/>
    <n v="130.9"/>
  </r>
  <r>
    <x v="0"/>
    <x v="3"/>
    <x v="9"/>
    <x v="95"/>
    <x v="107"/>
    <n v="130.1"/>
    <n v="136"/>
    <n v="120.8"/>
    <n v="138.4"/>
    <n v="149.19999999999999"/>
    <n v="170.2"/>
    <n v="113.4"/>
    <n v="136.30000000000001"/>
    <n v="128.69999999999999"/>
    <n v="142.4"/>
    <n v="137.4"/>
    <n v="1771.8000000000002"/>
    <n v="140.9"/>
    <n v="139.6"/>
    <n v="134.30000000000001"/>
    <n v="138.80000000000001"/>
    <n v="412.7"/>
    <n v="128.69999999999999"/>
    <n v="129.80000000000001"/>
    <n v="131.80000000000001"/>
    <n v="390.3"/>
    <n v="128.69999999999999"/>
    <n v="117.8"/>
    <n v="126.5"/>
    <n v="133"/>
    <n v="123"/>
    <n v="125.7"/>
    <n v="133.80000000000001"/>
  </r>
  <r>
    <x v="1"/>
    <x v="3"/>
    <x v="9"/>
    <x v="96"/>
    <x v="108"/>
    <n v="130.30000000000001"/>
    <n v="132.69999999999999"/>
    <n v="112.5"/>
    <n v="130.4"/>
    <n v="155.1"/>
    <n v="175.7"/>
    <n v="115.4"/>
    <n v="145.30000000000001"/>
    <n v="122.5"/>
    <n v="139.6"/>
    <n v="136.30000000000001"/>
    <n v="1762.8999999999999"/>
    <n v="144.30000000000001"/>
    <n v="129.1"/>
    <n v="121.9"/>
    <n v="128"/>
    <n v="379"/>
    <n v="128.69999999999999"/>
    <n v="115.2"/>
    <n v="124.5"/>
    <n v="368.4"/>
    <n v="121.8"/>
    <n v="112.8"/>
    <n v="121.2"/>
    <n v="131.9"/>
    <n v="120.8"/>
    <n v="120.9"/>
    <n v="128.6"/>
  </r>
  <r>
    <x v="2"/>
    <x v="3"/>
    <x v="9"/>
    <x v="97"/>
    <x v="10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766.7999999999995"/>
    <n v="141.80000000000001"/>
    <n v="135.5"/>
    <n v="129.1"/>
    <n v="134.5"/>
    <n v="399.1"/>
    <n v="128.69999999999999"/>
    <n v="124.3"/>
    <n v="128.4"/>
    <n v="381.4"/>
    <n v="126.1"/>
    <n v="115.2"/>
    <n v="123.5"/>
    <n v="132.4"/>
    <n v="122.1"/>
    <n v="123.4"/>
    <n v="131.4"/>
  </r>
  <r>
    <x v="0"/>
    <x v="3"/>
    <x v="11"/>
    <x v="98"/>
    <x v="110"/>
    <n v="130.6"/>
    <n v="136.19999999999999"/>
    <n v="121.1"/>
    <n v="136.9"/>
    <n v="141.80000000000001"/>
    <n v="170"/>
    <n v="113.4"/>
    <n v="136.80000000000001"/>
    <n v="128.69999999999999"/>
    <n v="143.1"/>
    <n v="136.6"/>
    <n v="1764.6"/>
    <n v="141.19999999999999"/>
    <n v="139.9"/>
    <n v="134.5"/>
    <n v="139.19999999999999"/>
    <n v="413.59999999999997"/>
    <n v="129.1"/>
    <n v="130.30000000000001"/>
    <n v="132.1"/>
    <n v="391.5"/>
    <n v="129.1"/>
    <n v="118.2"/>
    <n v="126.9"/>
    <n v="133.69999999999999"/>
    <n v="123.5"/>
    <n v="126.1"/>
    <n v="133.6"/>
  </r>
  <r>
    <x v="1"/>
    <x v="3"/>
    <x v="11"/>
    <x v="99"/>
    <x v="111"/>
    <n v="134.1"/>
    <n v="132.9"/>
    <n v="112.6"/>
    <n v="130.80000000000001"/>
    <n v="142"/>
    <n v="174.9"/>
    <n v="115.6"/>
    <n v="145.4"/>
    <n v="122.7"/>
    <n v="140.30000000000001"/>
    <n v="135.19999999999999"/>
    <n v="1755.2"/>
    <n v="144.30000000000001"/>
    <n v="129.6"/>
    <n v="122.1"/>
    <n v="128.5"/>
    <n v="380.2"/>
    <n v="129.1"/>
    <n v="116.2"/>
    <n v="124.7"/>
    <n v="370"/>
    <n v="122.1"/>
    <n v="113.4"/>
    <n v="121.7"/>
    <n v="132.1"/>
    <n v="121.3"/>
    <n v="121.3"/>
    <n v="128.5"/>
  </r>
  <r>
    <x v="2"/>
    <x v="3"/>
    <x v="11"/>
    <x v="100"/>
    <x v="112"/>
    <n v="132"/>
    <n v="135"/>
    <n v="118"/>
    <n v="134.1"/>
    <n v="141.9"/>
    <n v="171.7"/>
    <n v="114.1"/>
    <n v="139.69999999999999"/>
    <n v="126.2"/>
    <n v="141.80000000000001"/>
    <n v="136.1"/>
    <n v="1759.8"/>
    <n v="142"/>
    <n v="135.80000000000001"/>
    <n v="129.30000000000001"/>
    <n v="135"/>
    <n v="400.1"/>
    <n v="129.1"/>
    <n v="125"/>
    <n v="128.6"/>
    <n v="382.7"/>
    <n v="126.4"/>
    <n v="115.7"/>
    <n v="124"/>
    <n v="132.80000000000001"/>
    <n v="122.6"/>
    <n v="123.8"/>
    <n v="131.19999999999999"/>
  </r>
  <r>
    <x v="0"/>
    <x v="3"/>
    <x v="12"/>
    <x v="101"/>
    <x v="113"/>
    <n v="131.6"/>
    <n v="136.30000000000001"/>
    <n v="121.6"/>
    <n v="135.6"/>
    <n v="127.5"/>
    <n v="167.9"/>
    <n v="113.8"/>
    <n v="137.5"/>
    <n v="129.1"/>
    <n v="143.6"/>
    <n v="134.69999999999999"/>
    <n v="1749.1"/>
    <n v="142.4"/>
    <n v="140.4"/>
    <n v="135.19999999999999"/>
    <n v="139.69999999999999"/>
    <n v="415.3"/>
    <n v="128.5"/>
    <n v="132"/>
    <n v="132.9"/>
    <n v="393.4"/>
    <n v="129.69999999999999"/>
    <n v="118.6"/>
    <n v="127.3"/>
    <n v="134.19999999999999"/>
    <n v="121.9"/>
    <n v="126.3"/>
    <n v="132.80000000000001"/>
  </r>
  <r>
    <x v="1"/>
    <x v="3"/>
    <x v="12"/>
    <x v="102"/>
    <x v="104"/>
    <n v="134.9"/>
    <n v="133.1"/>
    <n v="113.5"/>
    <n v="129.30000000000001"/>
    <n v="121.1"/>
    <n v="170.3"/>
    <n v="115.5"/>
    <n v="145.5"/>
    <n v="123.1"/>
    <n v="140.9"/>
    <n v="132.80000000000001"/>
    <n v="1729.8"/>
    <n v="145"/>
    <n v="130"/>
    <n v="122.2"/>
    <n v="128.80000000000001"/>
    <n v="381"/>
    <n v="128.5"/>
    <n v="117.8"/>
    <n v="125"/>
    <n v="371.3"/>
    <n v="122.3"/>
    <n v="113.7"/>
    <n v="121.8"/>
    <n v="132.30000000000001"/>
    <n v="119.9"/>
    <n v="121.4"/>
    <n v="127.6"/>
  </r>
  <r>
    <x v="2"/>
    <x v="3"/>
    <x v="12"/>
    <x v="103"/>
    <x v="107"/>
    <n v="132.9"/>
    <n v="135.1"/>
    <n v="118.6"/>
    <n v="132.69999999999999"/>
    <n v="125.3"/>
    <n v="168.7"/>
    <n v="114.4"/>
    <n v="140.19999999999999"/>
    <n v="126.6"/>
    <n v="142.30000000000001"/>
    <n v="134"/>
    <n v="1740.7"/>
    <n v="143.1"/>
    <n v="136.30000000000001"/>
    <n v="129.80000000000001"/>
    <n v="135.4"/>
    <n v="401.5"/>
    <n v="128.5"/>
    <n v="126.6"/>
    <n v="129.19999999999999"/>
    <n v="384.29999999999995"/>
    <n v="126.9"/>
    <n v="116"/>
    <n v="124.2"/>
    <n v="133.1"/>
    <n v="121.1"/>
    <n v="123.9"/>
    <n v="130.4"/>
  </r>
  <r>
    <x v="0"/>
    <x v="4"/>
    <x v="0"/>
    <x v="104"/>
    <x v="112"/>
    <n v="131.9"/>
    <n v="136.69999999999999"/>
    <n v="122"/>
    <n v="136"/>
    <n v="119.8"/>
    <n v="161.69999999999999"/>
    <n v="114.8"/>
    <n v="136.9"/>
    <n v="129"/>
    <n v="143.9"/>
    <n v="133.69999999999999"/>
    <n v="1737.3000000000002"/>
    <n v="143.1"/>
    <n v="140.69999999999999"/>
    <n v="135.80000000000001"/>
    <n v="140"/>
    <n v="416.5"/>
    <n v="129.6"/>
    <n v="132.1"/>
    <n v="133.19999999999999"/>
    <n v="394.9"/>
    <n v="129.9"/>
    <n v="119.1"/>
    <n v="127"/>
    <n v="134.6"/>
    <n v="122.3"/>
    <n v="126.6"/>
    <n v="132.4"/>
  </r>
  <r>
    <x v="1"/>
    <x v="4"/>
    <x v="0"/>
    <x v="105"/>
    <x v="114"/>
    <n v="132.6"/>
    <n v="133.1"/>
    <n v="114"/>
    <n v="129.6"/>
    <n v="118.7"/>
    <n v="155.1"/>
    <n v="117.3"/>
    <n v="144.9"/>
    <n v="123.2"/>
    <n v="141.6"/>
    <n v="132"/>
    <n v="1713.2"/>
    <n v="145.6"/>
    <n v="130.19999999999999"/>
    <n v="122.3"/>
    <n v="129"/>
    <n v="381.5"/>
    <n v="129.6"/>
    <n v="118"/>
    <n v="125.1"/>
    <n v="372.7"/>
    <n v="122.6"/>
    <n v="115.2"/>
    <n v="122"/>
    <n v="132.4"/>
    <n v="120.9"/>
    <n v="122.1"/>
    <n v="127.8"/>
  </r>
  <r>
    <x v="2"/>
    <x v="4"/>
    <x v="0"/>
    <x v="106"/>
    <x v="104"/>
    <n v="132.19999999999999"/>
    <n v="135.4"/>
    <n v="119.1"/>
    <n v="133"/>
    <n v="119.4"/>
    <n v="159.5"/>
    <n v="115.6"/>
    <n v="139.6"/>
    <n v="126.6"/>
    <n v="142.80000000000001"/>
    <n v="133.1"/>
    <n v="1727.2999999999995"/>
    <n v="143.80000000000001"/>
    <n v="136.6"/>
    <n v="130.19999999999999"/>
    <n v="135.6"/>
    <n v="402.4"/>
    <n v="129.6"/>
    <n v="126.8"/>
    <n v="129.4"/>
    <n v="385.79999999999995"/>
    <n v="127.1"/>
    <n v="117"/>
    <n v="124.2"/>
    <n v="133.30000000000001"/>
    <n v="121.7"/>
    <n v="124.4"/>
    <n v="130.30000000000001"/>
  </r>
  <r>
    <x v="0"/>
    <x v="4"/>
    <x v="1"/>
    <x v="107"/>
    <x v="115"/>
    <n v="129.30000000000001"/>
    <n v="137.19999999999999"/>
    <n v="122.1"/>
    <n v="138.69999999999999"/>
    <n v="119.1"/>
    <n v="156.9"/>
    <n v="116.2"/>
    <n v="136"/>
    <n v="129.4"/>
    <n v="144.4"/>
    <n v="133.6"/>
    <n v="1734.5000000000002"/>
    <n v="143.69999999999999"/>
    <n v="140.9"/>
    <n v="135.80000000000001"/>
    <n v="140.19999999999999"/>
    <n v="416.90000000000003"/>
    <n v="130.5"/>
    <n v="133.19999999999999"/>
    <n v="133.6"/>
    <n v="397.29999999999995"/>
    <n v="130.1"/>
    <n v="119.5"/>
    <n v="127.7"/>
    <n v="134.9"/>
    <n v="123.2"/>
    <n v="127"/>
    <n v="132.6"/>
  </r>
  <r>
    <x v="1"/>
    <x v="4"/>
    <x v="1"/>
    <x v="106"/>
    <x v="116"/>
    <n v="129.30000000000001"/>
    <n v="133.5"/>
    <n v="114.3"/>
    <n v="131.4"/>
    <n v="120.2"/>
    <n v="143.1"/>
    <n v="119.5"/>
    <n v="144"/>
    <n v="123.4"/>
    <n v="141.9"/>
    <n v="132.1"/>
    <n v="1705.3000000000002"/>
    <n v="146.30000000000001"/>
    <n v="130.5"/>
    <n v="122.5"/>
    <n v="129.30000000000001"/>
    <n v="382.3"/>
    <n v="130.5"/>
    <n v="119.2"/>
    <n v="125.3"/>
    <n v="375"/>
    <n v="122.9"/>
    <n v="115.5"/>
    <n v="122.2"/>
    <n v="132.4"/>
    <n v="121.7"/>
    <n v="122.4"/>
    <n v="128.19999999999999"/>
  </r>
  <r>
    <x v="2"/>
    <x v="4"/>
    <x v="1"/>
    <x v="104"/>
    <x v="102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722.3000000000002"/>
    <n v="144.4"/>
    <n v="136.80000000000001"/>
    <n v="130.30000000000001"/>
    <n v="135.9"/>
    <n v="403"/>
    <n v="130.5"/>
    <n v="127.9"/>
    <n v="129.69999999999999"/>
    <n v="388.09999999999997"/>
    <n v="127.4"/>
    <n v="117.4"/>
    <n v="124.6"/>
    <n v="133.4"/>
    <n v="122.6"/>
    <n v="124.8"/>
    <n v="130.6"/>
  </r>
  <r>
    <x v="0"/>
    <x v="4"/>
    <x v="2"/>
    <x v="108"/>
    <x v="102"/>
    <n v="128.80000000000001"/>
    <n v="137.19999999999999"/>
    <n v="121.6"/>
    <n v="139.69999999999999"/>
    <n v="119.7"/>
    <n v="148"/>
    <n v="116.9"/>
    <n v="135.6"/>
    <n v="129.80000000000001"/>
    <n v="145.4"/>
    <n v="133.4"/>
    <n v="1728.5000000000002"/>
    <n v="144.19999999999999"/>
    <n v="141.6"/>
    <n v="136.19999999999999"/>
    <n v="140.80000000000001"/>
    <n v="418.59999999999997"/>
    <n v="131.1"/>
    <n v="134.19999999999999"/>
    <n v="134.1"/>
    <n v="399.4"/>
    <n v="130.6"/>
    <n v="119.8"/>
    <n v="128.30000000000001"/>
    <n v="135.19999999999999"/>
    <n v="123.3"/>
    <n v="127.4"/>
    <n v="132.80000000000001"/>
  </r>
  <r>
    <x v="1"/>
    <x v="4"/>
    <x v="2"/>
    <x v="109"/>
    <x v="117"/>
    <n v="128.4"/>
    <n v="134.9"/>
    <n v="114"/>
    <n v="136.80000000000001"/>
    <n v="122.2"/>
    <n v="135.80000000000001"/>
    <n v="120.3"/>
    <n v="142.6"/>
    <n v="123.6"/>
    <n v="142.4"/>
    <n v="132.6"/>
    <n v="1705.6999999999998"/>
    <n v="147.5"/>
    <n v="130.80000000000001"/>
    <n v="122.8"/>
    <n v="129.6"/>
    <n v="383.20000000000005"/>
    <n v="131.1"/>
    <n v="120.8"/>
    <n v="125.6"/>
    <n v="377.5"/>
    <n v="123.1"/>
    <n v="115.6"/>
    <n v="122.4"/>
    <n v="132.80000000000001"/>
    <n v="121.7"/>
    <n v="122.6"/>
    <n v="128.69999999999999"/>
  </r>
  <r>
    <x v="2"/>
    <x v="4"/>
    <x v="2"/>
    <x v="107"/>
    <x v="118"/>
    <n v="128.6"/>
    <n v="136.30000000000001"/>
    <n v="118.8"/>
    <n v="138.30000000000001"/>
    <n v="120.5"/>
    <n v="143.9"/>
    <n v="118"/>
    <n v="137.9"/>
    <n v="127.2"/>
    <n v="144"/>
    <n v="133.1"/>
    <n v="1718.9"/>
    <n v="145.1"/>
    <n v="137.30000000000001"/>
    <n v="130.6"/>
    <n v="136.4"/>
    <n v="404.29999999999995"/>
    <n v="131.1"/>
    <n v="129.1"/>
    <n v="130.1"/>
    <n v="390.29999999999995"/>
    <n v="127.8"/>
    <n v="117.6"/>
    <n v="125"/>
    <n v="133.80000000000001"/>
    <n v="122.6"/>
    <n v="125.1"/>
    <n v="130.9"/>
  </r>
  <r>
    <x v="0"/>
    <x v="4"/>
    <x v="3"/>
    <x v="110"/>
    <x v="119"/>
    <n v="127.1"/>
    <n v="137.69999999999999"/>
    <n v="121.3"/>
    <n v="141.80000000000001"/>
    <n v="121.5"/>
    <n v="144.5"/>
    <n v="117.4"/>
    <n v="134.1"/>
    <n v="130"/>
    <n v="145.5"/>
    <n v="133.5"/>
    <n v="1726.3"/>
    <n v="144.4"/>
    <n v="142.4"/>
    <n v="136.80000000000001"/>
    <n v="141.6"/>
    <n v="420.80000000000007"/>
    <n v="131.69999999999999"/>
    <n v="135"/>
    <n v="134.30000000000001"/>
    <n v="401"/>
    <n v="131"/>
    <n v="119.2"/>
    <n v="128.30000000000001"/>
    <n v="135.69999999999999"/>
    <n v="123.7"/>
    <n v="127.5"/>
    <n v="132.9"/>
  </r>
  <r>
    <x v="1"/>
    <x v="4"/>
    <x v="3"/>
    <x v="109"/>
    <x v="120"/>
    <n v="124.5"/>
    <n v="136.30000000000001"/>
    <n v="113.5"/>
    <n v="137.69999999999999"/>
    <n v="127.1"/>
    <n v="133.80000000000001"/>
    <n v="120.8"/>
    <n v="141.30000000000001"/>
    <n v="123.8"/>
    <n v="142.6"/>
    <n v="133.4"/>
    <n v="1708.1"/>
    <n v="148"/>
    <n v="131.19999999999999"/>
    <n v="123"/>
    <n v="130"/>
    <n v="384.2"/>
    <n v="131.69999999999999"/>
    <n v="121.4"/>
    <n v="126"/>
    <n v="379.1"/>
    <n v="123.4"/>
    <n v="114.3"/>
    <n v="122.6"/>
    <n v="133.6"/>
    <n v="122.2"/>
    <n v="122.5"/>
    <n v="129.1"/>
  </r>
  <r>
    <x v="2"/>
    <x v="4"/>
    <x v="3"/>
    <x v="111"/>
    <x v="117"/>
    <n v="126.1"/>
    <n v="137.19999999999999"/>
    <n v="118.4"/>
    <n v="139.9"/>
    <n v="123.4"/>
    <n v="140.9"/>
    <n v="118.5"/>
    <n v="136.5"/>
    <n v="127.4"/>
    <n v="144.19999999999999"/>
    <n v="133.5"/>
    <n v="1718.4"/>
    <n v="145.4"/>
    <n v="138"/>
    <n v="131.1"/>
    <n v="137"/>
    <n v="406.1"/>
    <n v="131.69999999999999"/>
    <n v="129.80000000000001"/>
    <n v="130.4"/>
    <n v="391.9"/>
    <n v="128.1"/>
    <n v="116.6"/>
    <n v="125.1"/>
    <n v="134.5"/>
    <n v="123.1"/>
    <n v="125.1"/>
    <n v="131.1"/>
  </r>
  <r>
    <x v="0"/>
    <x v="4"/>
    <x v="4"/>
    <x v="104"/>
    <x v="103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727.4999999999995"/>
    <n v="145.5"/>
    <n v="142.5"/>
    <n v="137.30000000000001"/>
    <n v="141.80000000000001"/>
    <n v="421.6"/>
    <n v="132.1"/>
    <n v="135"/>
    <n v="134.9"/>
    <n v="402"/>
    <n v="131.4"/>
    <n v="119.4"/>
    <n v="129.4"/>
    <n v="136.30000000000001"/>
    <n v="123.7"/>
    <n v="127.9"/>
    <n v="133.30000000000001"/>
  </r>
  <r>
    <x v="1"/>
    <x v="4"/>
    <x v="4"/>
    <x v="101"/>
    <x v="121"/>
    <n v="125.6"/>
    <n v="136.80000000000001"/>
    <n v="113.4"/>
    <n v="135.19999999999999"/>
    <n v="129.19999999999999"/>
    <n v="131.5"/>
    <n v="121"/>
    <n v="139.9"/>
    <n v="123.8"/>
    <n v="142.9"/>
    <n v="133.6"/>
    <n v="1709.6"/>
    <n v="148.30000000000001"/>
    <n v="131.5"/>
    <n v="123.2"/>
    <n v="130.19999999999999"/>
    <n v="384.9"/>
    <n v="132.1"/>
    <n v="120.1"/>
    <n v="126.5"/>
    <n v="378.7"/>
    <n v="123.6"/>
    <n v="114.3"/>
    <n v="122.8"/>
    <n v="133.80000000000001"/>
    <n v="122"/>
    <n v="122.6"/>
    <n v="129.30000000000001"/>
  </r>
  <r>
    <x v="2"/>
    <x v="4"/>
    <x v="4"/>
    <x v="112"/>
    <x v="122"/>
    <n v="126.3"/>
    <n v="137.69999999999999"/>
    <n v="118.1"/>
    <n v="137.9"/>
    <n v="125.6"/>
    <n v="138.30000000000001"/>
    <n v="119.4"/>
    <n v="136"/>
    <n v="127.6"/>
    <n v="144.5"/>
    <n v="133.69999999999999"/>
    <n v="1719.6000000000001"/>
    <n v="146.19999999999999"/>
    <n v="138.19999999999999"/>
    <n v="131.4"/>
    <n v="137.19999999999999"/>
    <n v="406.8"/>
    <n v="132.1"/>
    <n v="129.4"/>
    <n v="130.9"/>
    <n v="392.4"/>
    <n v="128.4"/>
    <n v="116.7"/>
    <n v="125.7"/>
    <n v="134.80000000000001"/>
    <n v="123"/>
    <n v="125.3"/>
    <n v="131.4"/>
  </r>
  <r>
    <x v="0"/>
    <x v="4"/>
    <x v="5"/>
    <x v="113"/>
    <x v="123"/>
    <n v="128"/>
    <n v="138.6"/>
    <n v="120.9"/>
    <n v="140.9"/>
    <n v="128.80000000000001"/>
    <n v="140.19999999999999"/>
    <n v="118.9"/>
    <n v="133.5"/>
    <n v="130.4"/>
    <n v="146.5"/>
    <n v="134.9"/>
    <n v="1738.8000000000002"/>
    <n v="145.80000000000001"/>
    <n v="143.1"/>
    <n v="137.69999999999999"/>
    <n v="142.30000000000001"/>
    <n v="423.09999999999997"/>
    <n v="131.4"/>
    <n v="134.80000000000001"/>
    <n v="135.19999999999999"/>
    <n v="401.40000000000003"/>
    <n v="131.30000000000001"/>
    <n v="119.4"/>
    <n v="129.80000000000001"/>
    <n v="136.9"/>
    <n v="124.1"/>
    <n v="128.1"/>
    <n v="133.9"/>
  </r>
  <r>
    <x v="1"/>
    <x v="4"/>
    <x v="5"/>
    <x v="112"/>
    <x v="124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731.0000000000002"/>
    <n v="148.6"/>
    <n v="131.5"/>
    <n v="123.2"/>
    <n v="130.19999999999999"/>
    <n v="384.9"/>
    <n v="131.4"/>
    <n v="119"/>
    <n v="126.8"/>
    <n v="377.2"/>
    <n v="123.8"/>
    <n v="113.9"/>
    <n v="122.9"/>
    <n v="134.30000000000001"/>
    <n v="122.5"/>
    <n v="122.7"/>
    <n v="129.9"/>
  </r>
  <r>
    <x v="2"/>
    <x v="4"/>
    <x v="5"/>
    <x v="107"/>
    <x v="12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734.7"/>
    <n v="146.5"/>
    <n v="138.5"/>
    <n v="131.69999999999999"/>
    <n v="137.5"/>
    <n v="407.7"/>
    <n v="131.4"/>
    <n v="128.80000000000001"/>
    <n v="131.19999999999999"/>
    <n v="391.40000000000003"/>
    <n v="128.5"/>
    <n v="116.5"/>
    <n v="125.9"/>
    <n v="135.4"/>
    <n v="123.4"/>
    <n v="125.5"/>
    <n v="132"/>
  </r>
  <r>
    <x v="0"/>
    <x v="4"/>
    <x v="6"/>
    <x v="114"/>
    <x v="100"/>
    <n v="129.80000000000001"/>
    <n v="139"/>
    <n v="120.9"/>
    <n v="143.9"/>
    <n v="151.5"/>
    <n v="138.1"/>
    <n v="120"/>
    <n v="133.9"/>
    <n v="131.4"/>
    <n v="147.69999999999999"/>
    <n v="138.5"/>
    <n v="1772.9"/>
    <n v="147.4"/>
    <n v="144.30000000000001"/>
    <n v="138.1"/>
    <n v="143.5"/>
    <n v="425.9"/>
    <n v="132.6"/>
    <n v="135.30000000000001"/>
    <n v="136.1"/>
    <n v="404"/>
    <n v="132.1"/>
    <n v="119.1"/>
    <n v="130.6"/>
    <n v="138.6"/>
    <n v="124.4"/>
    <n v="128.6"/>
    <n v="136.19999999999999"/>
  </r>
  <r>
    <x v="1"/>
    <x v="4"/>
    <x v="6"/>
    <x v="106"/>
    <x v="126"/>
    <n v="129.4"/>
    <n v="137.69999999999999"/>
    <n v="113.4"/>
    <n v="139.4"/>
    <n v="175.1"/>
    <n v="124.7"/>
    <n v="121.5"/>
    <n v="137.80000000000001"/>
    <n v="124.4"/>
    <n v="143.69999999999999"/>
    <n v="139.80000000000001"/>
    <n v="1768.1"/>
    <n v="150.5"/>
    <n v="131.6"/>
    <n v="123.7"/>
    <n v="130.4"/>
    <n v="385.70000000000005"/>
    <n v="132.6"/>
    <n v="119.7"/>
    <n v="127.2"/>
    <n v="379.5"/>
    <n v="125"/>
    <n v="113.2"/>
    <n v="123.5"/>
    <n v="135.5"/>
    <n v="122.4"/>
    <n v="123"/>
    <n v="131.80000000000001"/>
  </r>
  <r>
    <x v="2"/>
    <x v="4"/>
    <x v="6"/>
    <x v="108"/>
    <x v="127"/>
    <n v="129.6"/>
    <n v="138.5"/>
    <n v="118.1"/>
    <n v="141.80000000000001"/>
    <n v="159.5"/>
    <n v="133.6"/>
    <n v="120.5"/>
    <n v="135.19999999999999"/>
    <n v="128.5"/>
    <n v="145.80000000000001"/>
    <n v="139"/>
    <n v="1769.3999999999999"/>
    <n v="148.19999999999999"/>
    <n v="139.30000000000001"/>
    <n v="132.1"/>
    <n v="138.30000000000001"/>
    <n v="409.7"/>
    <n v="132.6"/>
    <n v="129.4"/>
    <n v="131.9"/>
    <n v="393.9"/>
    <n v="129.4"/>
    <n v="116"/>
    <n v="126.6"/>
    <n v="136.80000000000001"/>
    <n v="123.6"/>
    <n v="125.9"/>
    <n v="134.19999999999999"/>
  </r>
  <r>
    <x v="0"/>
    <x v="4"/>
    <x v="7"/>
    <x v="115"/>
    <x v="128"/>
    <n v="130"/>
    <n v="139.4"/>
    <n v="120.5"/>
    <n v="148"/>
    <n v="162.9"/>
    <n v="137.4"/>
    <n v="120.8"/>
    <n v="134.69999999999999"/>
    <n v="131.6"/>
    <n v="148.69999999999999"/>
    <n v="140.6"/>
    <n v="1792.4999999999998"/>
    <n v="149"/>
    <n v="145.30000000000001"/>
    <n v="139.19999999999999"/>
    <n v="144.5"/>
    <n v="429"/>
    <n v="134.4"/>
    <n v="136.4"/>
    <n v="137.30000000000001"/>
    <n v="408.1"/>
    <n v="133"/>
    <n v="120.3"/>
    <n v="131.5"/>
    <n v="140.19999999999999"/>
    <n v="125.4"/>
    <n v="129.69999999999999"/>
    <n v="137.80000000000001"/>
  </r>
  <r>
    <x v="1"/>
    <x v="4"/>
    <x v="7"/>
    <x v="110"/>
    <x v="97"/>
    <n v="128.30000000000001"/>
    <n v="138.30000000000001"/>
    <n v="114.1"/>
    <n v="142.69999999999999"/>
    <n v="179.8"/>
    <n v="123.5"/>
    <n v="122.1"/>
    <n v="137.5"/>
    <n v="124.6"/>
    <n v="144.5"/>
    <n v="140.5"/>
    <n v="1772.9999999999998"/>
    <n v="152.1"/>
    <n v="132.69999999999999"/>
    <n v="124.3"/>
    <n v="131.4"/>
    <n v="388.4"/>
    <n v="134.4"/>
    <n v="118.9"/>
    <n v="127.7"/>
    <n v="381"/>
    <n v="125.7"/>
    <n v="114.6"/>
    <n v="124.1"/>
    <n v="135.69999999999999"/>
    <n v="123.3"/>
    <n v="123.8"/>
    <n v="132.69999999999999"/>
  </r>
  <r>
    <x v="2"/>
    <x v="4"/>
    <x v="7"/>
    <x v="116"/>
    <x v="129"/>
    <n v="129.30000000000001"/>
    <n v="139"/>
    <n v="118.1"/>
    <n v="145.5"/>
    <n v="168.6"/>
    <n v="132.69999999999999"/>
    <n v="121.2"/>
    <n v="135.6"/>
    <n v="128.69999999999999"/>
    <n v="146.80000000000001"/>
    <n v="140.6"/>
    <n v="1783.8"/>
    <n v="149.80000000000001"/>
    <n v="140.30000000000001"/>
    <n v="133"/>
    <n v="139.30000000000001"/>
    <n v="412.6"/>
    <n v="134.4"/>
    <n v="129.80000000000001"/>
    <n v="132.80000000000001"/>
    <n v="397.00000000000006"/>
    <n v="130.19999999999999"/>
    <n v="117.3"/>
    <n v="127.3"/>
    <n v="137.6"/>
    <n v="124.5"/>
    <n v="126.8"/>
    <n v="135.4"/>
  </r>
  <r>
    <x v="0"/>
    <x v="4"/>
    <x v="8"/>
    <x v="117"/>
    <x v="130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784.3"/>
    <n v="149.80000000000001"/>
    <n v="146.1"/>
    <n v="139.69999999999999"/>
    <n v="145.19999999999999"/>
    <n v="430.99999999999994"/>
    <n v="135.69999999999999"/>
    <n v="137.4"/>
    <n v="137.9"/>
    <n v="411"/>
    <n v="133.4"/>
    <n v="121.2"/>
    <n v="132.30000000000001"/>
    <n v="139.6"/>
    <n v="126.7"/>
    <n v="130.30000000000001"/>
    <n v="137.6"/>
  </r>
  <r>
    <x v="1"/>
    <x v="4"/>
    <x v="8"/>
    <x v="108"/>
    <x v="131"/>
    <n v="129.69999999999999"/>
    <n v="138.69999999999999"/>
    <n v="114.5"/>
    <n v="137.5"/>
    <n v="160.69999999999999"/>
    <n v="124.5"/>
    <n v="122.4"/>
    <n v="137.30000000000001"/>
    <n v="124.8"/>
    <n v="145"/>
    <n v="138"/>
    <n v="1749.7"/>
    <n v="153.6"/>
    <n v="133.30000000000001"/>
    <n v="124.6"/>
    <n v="132"/>
    <n v="389.9"/>
    <n v="135.69999999999999"/>
    <n v="120.6"/>
    <n v="128.1"/>
    <n v="384.4"/>
    <n v="126.1"/>
    <n v="115.7"/>
    <n v="124.5"/>
    <n v="135.9"/>
    <n v="124.4"/>
    <n v="124.5"/>
    <n v="132.4"/>
  </r>
  <r>
    <x v="2"/>
    <x v="4"/>
    <x v="8"/>
    <x v="118"/>
    <x v="132"/>
    <n v="130.19999999999999"/>
    <n v="139.6"/>
    <n v="118.4"/>
    <n v="143"/>
    <n v="156.6"/>
    <n v="132.9"/>
    <n v="121.5"/>
    <n v="135.6"/>
    <n v="128.80000000000001"/>
    <n v="147.30000000000001"/>
    <n v="139"/>
    <n v="1769.9999999999998"/>
    <n v="150.80000000000001"/>
    <n v="141.1"/>
    <n v="133.4"/>
    <n v="140"/>
    <n v="414.5"/>
    <n v="135.69999999999999"/>
    <n v="131"/>
    <n v="133.30000000000001"/>
    <n v="400"/>
    <n v="130.6"/>
    <n v="118.3"/>
    <n v="127.9"/>
    <n v="137.4"/>
    <n v="125.7"/>
    <n v="127.5"/>
    <n v="135.19999999999999"/>
  </r>
  <r>
    <x v="0"/>
    <x v="4"/>
    <x v="9"/>
    <x v="119"/>
    <x v="133"/>
    <n v="131"/>
    <n v="141.5"/>
    <n v="121.4"/>
    <n v="146.69999999999999"/>
    <n v="157.1"/>
    <n v="136.4"/>
    <n v="121.4"/>
    <n v="135.6"/>
    <n v="131.30000000000001"/>
    <n v="150.30000000000001"/>
    <n v="140.4"/>
    <n v="1790.8999999999999"/>
    <n v="150.5"/>
    <n v="147.19999999999999"/>
    <n v="140.6"/>
    <n v="146.19999999999999"/>
    <n v="433.99999999999994"/>
    <n v="137.30000000000001"/>
    <n v="138.1"/>
    <n v="138.4"/>
    <n v="413.79999999999995"/>
    <n v="134.19999999999999"/>
    <n v="121"/>
    <n v="133"/>
    <n v="140.1"/>
    <n v="127.4"/>
    <n v="130.69999999999999"/>
    <n v="138.30000000000001"/>
  </r>
  <r>
    <x v="1"/>
    <x v="4"/>
    <x v="9"/>
    <x v="120"/>
    <x v="134"/>
    <n v="131.4"/>
    <n v="139.1"/>
    <n v="114.9"/>
    <n v="135.6"/>
    <n v="173.2"/>
    <n v="124.1"/>
    <n v="122.6"/>
    <n v="137.80000000000001"/>
    <n v="125.1"/>
    <n v="145.5"/>
    <n v="139.69999999999999"/>
    <n v="1765.6999999999998"/>
    <n v="154.6"/>
    <n v="134"/>
    <n v="124.9"/>
    <n v="132.6"/>
    <n v="391.5"/>
    <n v="137.30000000000001"/>
    <n v="122.6"/>
    <n v="128.30000000000001"/>
    <n v="388.2"/>
    <n v="126.6"/>
    <n v="115"/>
    <n v="124.8"/>
    <n v="136.30000000000001"/>
    <n v="124.6"/>
    <n v="124.5"/>
    <n v="133.5"/>
  </r>
  <r>
    <x v="2"/>
    <x v="4"/>
    <x v="9"/>
    <x v="121"/>
    <x v="135"/>
    <n v="131.19999999999999"/>
    <n v="140.6"/>
    <n v="119"/>
    <n v="141.5"/>
    <n v="162.6"/>
    <n v="132.30000000000001"/>
    <n v="121.8"/>
    <n v="136.30000000000001"/>
    <n v="128.69999999999999"/>
    <n v="148.1"/>
    <n v="140.1"/>
    <n v="1779.6999999999998"/>
    <n v="151.6"/>
    <n v="142"/>
    <n v="134.1"/>
    <n v="140.80000000000001"/>
    <n v="416.90000000000003"/>
    <n v="137.30000000000001"/>
    <n v="132.19999999999999"/>
    <n v="133.6"/>
    <n v="403.1"/>
    <n v="131.30000000000001"/>
    <n v="117.8"/>
    <n v="128.4"/>
    <n v="137.9"/>
    <n v="126.2"/>
    <n v="127.7"/>
    <n v="136.1"/>
  </r>
  <r>
    <x v="0"/>
    <x v="4"/>
    <x v="11"/>
    <x v="122"/>
    <x v="136"/>
    <n v="140.5"/>
    <n v="141.5"/>
    <n v="121.6"/>
    <n v="147.30000000000001"/>
    <n v="168"/>
    <n v="135.80000000000001"/>
    <n v="122.5"/>
    <n v="136"/>
    <n v="131.9"/>
    <n v="151.4"/>
    <n v="142.4"/>
    <n v="1817.7000000000003"/>
    <n v="152.1"/>
    <n v="148.19999999999999"/>
    <n v="141.5"/>
    <n v="147.30000000000001"/>
    <n v="437"/>
    <n v="138.6"/>
    <n v="141.1"/>
    <n v="139.4"/>
    <n v="419.1"/>
    <n v="135.80000000000001"/>
    <n v="121.6"/>
    <n v="133.69999999999999"/>
    <n v="141.5"/>
    <n v="128.1"/>
    <n v="131.69999999999999"/>
    <n v="140"/>
  </r>
  <r>
    <x v="1"/>
    <x v="4"/>
    <x v="11"/>
    <x v="116"/>
    <x v="94"/>
    <n v="146.69999999999999"/>
    <n v="139.5"/>
    <n v="115.2"/>
    <n v="136.4"/>
    <n v="185.2"/>
    <n v="122.2"/>
    <n v="123.9"/>
    <n v="138.30000000000001"/>
    <n v="125.4"/>
    <n v="146"/>
    <n v="141.5"/>
    <n v="1796.7"/>
    <n v="156.19999999999999"/>
    <n v="135"/>
    <n v="125.4"/>
    <n v="133.5"/>
    <n v="393.9"/>
    <n v="138.6"/>
    <n v="125.7"/>
    <n v="128.80000000000001"/>
    <n v="393.1"/>
    <n v="127.4"/>
    <n v="115.3"/>
    <n v="125.1"/>
    <n v="136.6"/>
    <n v="124.9"/>
    <n v="124.9"/>
    <n v="134.80000000000001"/>
  </r>
  <r>
    <x v="2"/>
    <x v="4"/>
    <x v="11"/>
    <x v="123"/>
    <x v="132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808.2"/>
    <n v="153.19999999999999"/>
    <n v="143"/>
    <n v="134.80000000000001"/>
    <n v="141.80000000000001"/>
    <n v="419.6"/>
    <n v="138.6"/>
    <n v="135.30000000000001"/>
    <n v="134.4"/>
    <n v="408.29999999999995"/>
    <n v="132.6"/>
    <n v="118.3"/>
    <n v="128.9"/>
    <n v="138.6"/>
    <n v="126.8"/>
    <n v="128.4"/>
    <n v="137.6"/>
  </r>
  <r>
    <x v="0"/>
    <x v="4"/>
    <x v="12"/>
    <x v="124"/>
    <x v="123"/>
    <n v="144.80000000000001"/>
    <n v="141.9"/>
    <n v="123.1"/>
    <n v="147.19999999999999"/>
    <n v="161"/>
    <n v="133.80000000000001"/>
    <n v="121.9"/>
    <n v="135.80000000000001"/>
    <n v="131.1"/>
    <n v="151.4"/>
    <n v="141.5"/>
    <n v="1813.6000000000001"/>
    <n v="153.19999999999999"/>
    <n v="148"/>
    <n v="141.9"/>
    <n v="147.19999999999999"/>
    <n v="437.09999999999997"/>
    <n v="139.1"/>
    <n v="142.6"/>
    <n v="139.5"/>
    <n v="421.2"/>
    <n v="136.1"/>
    <n v="122"/>
    <n v="133.4"/>
    <n v="141.1"/>
    <n v="127.8"/>
    <n v="131.9"/>
    <n v="139.80000000000001"/>
  </r>
  <r>
    <x v="1"/>
    <x v="4"/>
    <x v="12"/>
    <x v="125"/>
    <x v="137"/>
    <n v="145.9"/>
    <n v="139.5"/>
    <n v="115.9"/>
    <n v="135"/>
    <n v="163.19999999999999"/>
    <n v="119.8"/>
    <n v="120.7"/>
    <n v="139.69999999999999"/>
    <n v="125.7"/>
    <n v="146.30000000000001"/>
    <n v="138.80000000000001"/>
    <n v="1767.5"/>
    <n v="157"/>
    <n v="135.6"/>
    <n v="125.6"/>
    <n v="134"/>
    <n v="395.2"/>
    <n v="139.1"/>
    <n v="126.8"/>
    <n v="129.30000000000001"/>
    <n v="395.2"/>
    <n v="128.19999999999999"/>
    <n v="115.3"/>
    <n v="125.6"/>
    <n v="136.69999999999999"/>
    <n v="124.6"/>
    <n v="125.1"/>
    <n v="134.1"/>
  </r>
  <r>
    <x v="2"/>
    <x v="4"/>
    <x v="12"/>
    <x v="126"/>
    <x v="138"/>
    <n v="145.19999999999999"/>
    <n v="141"/>
    <n v="120.5"/>
    <n v="141.5"/>
    <n v="161.69999999999999"/>
    <n v="129.1"/>
    <n v="121.5"/>
    <n v="137.1"/>
    <n v="128.80000000000001"/>
    <n v="149"/>
    <n v="140.5"/>
    <n v="1794.9999999999998"/>
    <n v="154.19999999999999"/>
    <n v="143.1"/>
    <n v="135.1"/>
    <n v="142"/>
    <n v="420.2"/>
    <n v="139.1"/>
    <n v="136.6"/>
    <n v="134.69999999999999"/>
    <n v="410.4"/>
    <n v="133.1"/>
    <n v="118.5"/>
    <n v="129"/>
    <n v="138.5"/>
    <n v="126.5"/>
    <n v="128.6"/>
    <n v="137.19999999999999"/>
  </r>
  <r>
    <x v="0"/>
    <x v="5"/>
    <x v="0"/>
    <x v="127"/>
    <x v="139"/>
    <n v="143.80000000000001"/>
    <n v="142"/>
    <n v="123.2"/>
    <n v="147.9"/>
    <n v="152.1"/>
    <n v="131.80000000000001"/>
    <n v="119.5"/>
    <n v="136"/>
    <n v="131.19999999999999"/>
    <n v="151.80000000000001"/>
    <n v="140.4"/>
    <n v="1800.7"/>
    <n v="153.6"/>
    <n v="148.30000000000001"/>
    <n v="142.30000000000001"/>
    <n v="147.5"/>
    <n v="438.1"/>
    <n v="140.4"/>
    <n v="142.30000000000001"/>
    <n v="139.80000000000001"/>
    <n v="422.50000000000006"/>
    <n v="136"/>
    <n v="122.7"/>
    <n v="134.30000000000001"/>
    <n v="141.6"/>
    <n v="128.6"/>
    <n v="132.30000000000001"/>
    <n v="139.30000000000001"/>
  </r>
  <r>
    <x v="1"/>
    <x v="5"/>
    <x v="0"/>
    <x v="128"/>
    <x v="123"/>
    <n v="143.6"/>
    <n v="139.6"/>
    <n v="116.4"/>
    <n v="133.80000000000001"/>
    <n v="150.5"/>
    <n v="118.4"/>
    <n v="117.3"/>
    <n v="140.5"/>
    <n v="125.9"/>
    <n v="146.80000000000001"/>
    <n v="137.19999999999999"/>
    <n v="1748.3000000000002"/>
    <n v="157.69999999999999"/>
    <n v="136"/>
    <n v="125.9"/>
    <n v="134.4"/>
    <n v="396.29999999999995"/>
    <n v="140.4"/>
    <n v="127.3"/>
    <n v="129.5"/>
    <n v="397.2"/>
    <n v="129"/>
    <n v="116.3"/>
    <n v="126.2"/>
    <n v="137.1"/>
    <n v="125.5"/>
    <n v="125.8"/>
    <n v="134.1"/>
  </r>
  <r>
    <x v="2"/>
    <x v="5"/>
    <x v="0"/>
    <x v="129"/>
    <x v="100"/>
    <n v="143.69999999999999"/>
    <n v="141.1"/>
    <n v="120.7"/>
    <n v="141.30000000000001"/>
    <n v="151.6"/>
    <n v="127.3"/>
    <n v="118.8"/>
    <n v="137.5"/>
    <n v="129"/>
    <n v="149.5"/>
    <n v="139.19999999999999"/>
    <n v="1779.9"/>
    <n v="154.69999999999999"/>
    <n v="143.5"/>
    <n v="135.5"/>
    <n v="142.30000000000001"/>
    <n v="421.3"/>
    <n v="140.4"/>
    <n v="136.6"/>
    <n v="134.9"/>
    <n v="411.9"/>
    <n v="133.30000000000001"/>
    <n v="119.3"/>
    <n v="129.69999999999999"/>
    <n v="139"/>
    <n v="127.3"/>
    <n v="129.1"/>
    <n v="136.9"/>
  </r>
  <r>
    <x v="0"/>
    <x v="5"/>
    <x v="1"/>
    <x v="124"/>
    <x v="123"/>
    <n v="140.6"/>
    <n v="141.5"/>
    <n v="122.9"/>
    <n v="149.4"/>
    <n v="142.4"/>
    <n v="130.19999999999999"/>
    <n v="117.9"/>
    <n v="135.6"/>
    <n v="130.5"/>
    <n v="151.69999999999999"/>
    <n v="138.69999999999999"/>
    <n v="1781.5"/>
    <n v="153.30000000000001"/>
    <n v="148.69999999999999"/>
    <n v="142.4"/>
    <n v="147.80000000000001"/>
    <n v="438.90000000000003"/>
    <n v="141.30000000000001"/>
    <n v="142.4"/>
    <n v="139.9"/>
    <n v="423.6"/>
    <n v="136.19999999999999"/>
    <n v="123.3"/>
    <n v="134.30000000000001"/>
    <n v="141.5"/>
    <n v="128.80000000000001"/>
    <n v="132.5"/>
    <n v="138.5"/>
  </r>
  <r>
    <x v="1"/>
    <x v="5"/>
    <x v="1"/>
    <x v="115"/>
    <x v="131"/>
    <n v="139.9"/>
    <n v="139.9"/>
    <n v="116.2"/>
    <n v="135.5"/>
    <n v="136.9"/>
    <n v="117"/>
    <n v="115.4"/>
    <n v="140.69999999999999"/>
    <n v="125.9"/>
    <n v="147.1"/>
    <n v="135.6"/>
    <n v="1727.9"/>
    <n v="159.30000000000001"/>
    <n v="136.30000000000001"/>
    <n v="126.1"/>
    <n v="134.69999999999999"/>
    <n v="397.09999999999997"/>
    <n v="141.30000000000001"/>
    <n v="127.3"/>
    <n v="129.9"/>
    <n v="398.5"/>
    <n v="129.80000000000001"/>
    <n v="117.4"/>
    <n v="126.5"/>
    <n v="137.19999999999999"/>
    <n v="126.2"/>
    <n v="126.5"/>
    <n v="134"/>
  </r>
  <r>
    <x v="2"/>
    <x v="5"/>
    <x v="1"/>
    <x v="119"/>
    <x v="140"/>
    <n v="140.30000000000001"/>
    <n v="140.9"/>
    <n v="120.4"/>
    <n v="142.9"/>
    <n v="140.5"/>
    <n v="125.8"/>
    <n v="117.1"/>
    <n v="137.30000000000001"/>
    <n v="128.6"/>
    <n v="149.6"/>
    <n v="137.6"/>
    <n v="1760.3999999999996"/>
    <n v="154.9"/>
    <n v="143.80000000000001"/>
    <n v="135.6"/>
    <n v="142.6"/>
    <n v="422"/>
    <n v="141.30000000000001"/>
    <n v="136.69999999999999"/>
    <n v="135.19999999999999"/>
    <n v="413.2"/>
    <n v="133.80000000000001"/>
    <n v="120.2"/>
    <n v="129.9"/>
    <n v="139"/>
    <n v="127.7"/>
    <n v="129.6"/>
    <n v="136.4"/>
  </r>
  <r>
    <x v="0"/>
    <x v="5"/>
    <x v="2"/>
    <x v="130"/>
    <x v="141"/>
    <n v="140"/>
    <n v="142"/>
    <n v="123.2"/>
    <n v="152.9"/>
    <n v="138"/>
    <n v="129.30000000000001"/>
    <n v="117.1"/>
    <n v="136.30000000000001"/>
    <n v="131.19999999999999"/>
    <n v="152.80000000000001"/>
    <n v="138.6"/>
    <n v="1781.9999999999998"/>
    <n v="155.1"/>
    <n v="149.19999999999999"/>
    <n v="143"/>
    <n v="148.30000000000001"/>
    <n v="440.5"/>
    <n v="142"/>
    <n v="142.6"/>
    <n v="139.9"/>
    <n v="424.5"/>
    <n v="136.69999999999999"/>
    <n v="124.6"/>
    <n v="135.1"/>
    <n v="142.69999999999999"/>
    <n v="129.30000000000001"/>
    <n v="133.30000000000001"/>
    <n v="138.69999999999999"/>
  </r>
  <r>
    <x v="1"/>
    <x v="5"/>
    <x v="2"/>
    <x v="131"/>
    <x v="128"/>
    <n v="135.5"/>
    <n v="139.9"/>
    <n v="116.5"/>
    <n v="138.5"/>
    <n v="128"/>
    <n v="115.5"/>
    <n v="114.2"/>
    <n v="140.69999999999999"/>
    <n v="126.2"/>
    <n v="147.6"/>
    <n v="134.80000000000001"/>
    <n v="1715.5"/>
    <n v="159.69999999999999"/>
    <n v="136.69999999999999"/>
    <n v="126.7"/>
    <n v="135.19999999999999"/>
    <n v="398.59999999999997"/>
    <n v="142"/>
    <n v="126.4"/>
    <n v="130.80000000000001"/>
    <n v="399.2"/>
    <n v="130.5"/>
    <n v="117.8"/>
    <n v="126.8"/>
    <n v="137.80000000000001"/>
    <n v="126.7"/>
    <n v="127.1"/>
    <n v="134"/>
  </r>
  <r>
    <x v="2"/>
    <x v="5"/>
    <x v="2"/>
    <x v="132"/>
    <x v="142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756"/>
    <n v="156.30000000000001"/>
    <n v="144.30000000000001"/>
    <n v="136.19999999999999"/>
    <n v="143.1"/>
    <n v="423.6"/>
    <n v="142"/>
    <n v="136.5"/>
    <n v="135.6"/>
    <n v="414.1"/>
    <n v="134.30000000000001"/>
    <n v="121"/>
    <n v="130.4"/>
    <n v="139.80000000000001"/>
    <n v="128.19999999999999"/>
    <n v="130.30000000000001"/>
    <n v="136.5"/>
  </r>
  <r>
    <x v="0"/>
    <x v="5"/>
    <x v="3"/>
    <x v="133"/>
    <x v="143"/>
    <n v="135.9"/>
    <n v="142.4"/>
    <n v="123.5"/>
    <n v="156.4"/>
    <n v="135.1"/>
    <n v="128.4"/>
    <n v="115.2"/>
    <n v="137.19999999999999"/>
    <n v="131.9"/>
    <n v="153.80000000000001"/>
    <n v="138.6"/>
    <n v="1780"/>
    <n v="156.1"/>
    <n v="150.1"/>
    <n v="143.30000000000001"/>
    <n v="149.1"/>
    <n v="442.5"/>
    <n v="142.9"/>
    <n v="143.80000000000001"/>
    <n v="140.9"/>
    <n v="427.6"/>
    <n v="137.6"/>
    <n v="125.3"/>
    <n v="136"/>
    <n v="143.69999999999999"/>
    <n v="130.4"/>
    <n v="134.19999999999999"/>
    <n v="139.1"/>
  </r>
  <r>
    <x v="1"/>
    <x v="5"/>
    <x v="3"/>
    <x v="131"/>
    <x v="144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720.0000000000002"/>
    <n v="159.19999999999999"/>
    <n v="137.80000000000001"/>
    <n v="127.4"/>
    <n v="136.19999999999999"/>
    <n v="401.40000000000003"/>
    <n v="142.9"/>
    <n v="124.6"/>
    <n v="131.80000000000001"/>
    <n v="399.3"/>
    <n v="131.30000000000001"/>
    <n v="118.9"/>
    <n v="127.6"/>
    <n v="139.69999999999999"/>
    <n v="127.6"/>
    <n v="128.19999999999999"/>
    <n v="134.80000000000001"/>
  </r>
  <r>
    <x v="2"/>
    <x v="5"/>
    <x v="3"/>
    <x v="124"/>
    <x v="139"/>
    <n v="133.9"/>
    <n v="141.6"/>
    <n v="121"/>
    <n v="153.5"/>
    <n v="132.6"/>
    <n v="123.5"/>
    <n v="113.7"/>
    <n v="138.19999999999999"/>
    <n v="129.6"/>
    <n v="151.19999999999999"/>
    <n v="137.5"/>
    <n v="1757.1000000000001"/>
    <n v="156.9"/>
    <n v="145.30000000000001"/>
    <n v="136.69999999999999"/>
    <n v="144"/>
    <n v="426"/>
    <n v="142.9"/>
    <n v="136.5"/>
    <n v="136.6"/>
    <n v="416"/>
    <n v="135.19999999999999"/>
    <n v="121.9"/>
    <n v="131.30000000000001"/>
    <n v="141.4"/>
    <n v="129.19999999999999"/>
    <n v="131.30000000000001"/>
    <n v="137.1"/>
  </r>
  <r>
    <x v="0"/>
    <x v="5"/>
    <x v="4"/>
    <x v="134"/>
    <x v="127"/>
    <n v="135.5"/>
    <n v="142.9"/>
    <n v="123.6"/>
    <n v="157.5"/>
    <n v="137.80000000000001"/>
    <n v="127.2"/>
    <n v="111.8"/>
    <n v="137.4"/>
    <n v="132.19999999999999"/>
    <n v="154.30000000000001"/>
    <n v="139.1"/>
    <n v="1782.4"/>
    <n v="157"/>
    <n v="150.80000000000001"/>
    <n v="144.1"/>
    <n v="149.80000000000001"/>
    <n v="444.7"/>
    <n v="143.19999999999999"/>
    <n v="144.30000000000001"/>
    <n v="141.80000000000001"/>
    <n v="429.3"/>
    <n v="138.4"/>
    <n v="126.4"/>
    <n v="136.80000000000001"/>
    <n v="144.4"/>
    <n v="131.19999999999999"/>
    <n v="135.1"/>
    <n v="139.80000000000001"/>
  </r>
  <r>
    <x v="1"/>
    <x v="5"/>
    <x v="4"/>
    <x v="131"/>
    <x v="145"/>
    <n v="130.5"/>
    <n v="140.69999999999999"/>
    <n v="116.4"/>
    <n v="151.30000000000001"/>
    <n v="131.4"/>
    <n v="112.8"/>
    <n v="105.3"/>
    <n v="139.6"/>
    <n v="126.6"/>
    <n v="148.69999999999999"/>
    <n v="136.4"/>
    <n v="1722.8999999999999"/>
    <n v="160.30000000000001"/>
    <n v="138.6"/>
    <n v="127.9"/>
    <n v="137"/>
    <n v="403.5"/>
    <n v="143.19999999999999"/>
    <n v="124.7"/>
    <n v="132.5"/>
    <n v="400.4"/>
    <n v="132"/>
    <n v="119.8"/>
    <n v="128"/>
    <n v="140.4"/>
    <n v="128.1"/>
    <n v="128.9"/>
    <n v="135.4"/>
  </r>
  <r>
    <x v="2"/>
    <x v="5"/>
    <x v="4"/>
    <x v="127"/>
    <x v="146"/>
    <n v="133.6"/>
    <n v="142.1"/>
    <n v="121"/>
    <n v="154.6"/>
    <n v="135.6"/>
    <n v="122.3"/>
    <n v="109.6"/>
    <n v="138.1"/>
    <n v="129.9"/>
    <n v="151.69999999999999"/>
    <n v="138.1"/>
    <n v="1759.8"/>
    <n v="157.9"/>
    <n v="146"/>
    <n v="137.4"/>
    <n v="144.69999999999999"/>
    <n v="428.09999999999997"/>
    <n v="143.19999999999999"/>
    <n v="136.9"/>
    <n v="137.4"/>
    <n v="417.5"/>
    <n v="136"/>
    <n v="122.9"/>
    <n v="131.80000000000001"/>
    <n v="142.1"/>
    <n v="129.9"/>
    <n v="132.1"/>
    <n v="137.80000000000001"/>
  </r>
  <r>
    <x v="0"/>
    <x v="5"/>
    <x v="5"/>
    <x v="135"/>
    <x v="147"/>
    <n v="136.69999999999999"/>
    <n v="143.19999999999999"/>
    <n v="124"/>
    <n v="154.1"/>
    <n v="143.5"/>
    <n v="126"/>
    <n v="112.4"/>
    <n v="137.6"/>
    <n v="132.80000000000001"/>
    <n v="154.30000000000001"/>
    <n v="140"/>
    <n v="1790.2999999999997"/>
    <n v="157.30000000000001"/>
    <n v="151.30000000000001"/>
    <n v="144.69999999999999"/>
    <n v="150.30000000000001"/>
    <n v="446.3"/>
    <n v="142.5"/>
    <n v="145.1"/>
    <n v="142.19999999999999"/>
    <n v="429.8"/>
    <n v="138.4"/>
    <n v="127.4"/>
    <n v="137.80000000000001"/>
    <n v="145.1"/>
    <n v="131.4"/>
    <n v="135.6"/>
    <n v="140.5"/>
  </r>
  <r>
    <x v="1"/>
    <x v="5"/>
    <x v="5"/>
    <x v="121"/>
    <x v="148"/>
    <n v="133.9"/>
    <n v="140.80000000000001"/>
    <n v="116.6"/>
    <n v="152.19999999999999"/>
    <n v="144"/>
    <n v="112.3"/>
    <n v="108.4"/>
    <n v="140"/>
    <n v="126.7"/>
    <n v="149"/>
    <n v="138.4"/>
    <n v="1747.3000000000002"/>
    <n v="161"/>
    <n v="138.9"/>
    <n v="128.69999999999999"/>
    <n v="137.4"/>
    <n v="405"/>
    <n v="142.5"/>
    <n v="126.5"/>
    <n v="133.1"/>
    <n v="402.1"/>
    <n v="132.6"/>
    <n v="120.4"/>
    <n v="128.5"/>
    <n v="141.19999999999999"/>
    <n v="128.19999999999999"/>
    <n v="129.5"/>
    <n v="136.19999999999999"/>
  </r>
  <r>
    <x v="2"/>
    <x v="5"/>
    <x v="5"/>
    <x v="136"/>
    <x v="124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774.1000000000001"/>
    <n v="158.30000000000001"/>
    <n v="146.4"/>
    <n v="138.1"/>
    <n v="145.19999999999999"/>
    <n v="429.7"/>
    <n v="142.5"/>
    <n v="138.1"/>
    <n v="137.9"/>
    <n v="418.5"/>
    <n v="136.19999999999999"/>
    <n v="123.7"/>
    <n v="132.6"/>
    <n v="142.80000000000001"/>
    <n v="130.1"/>
    <n v="132.6"/>
    <n v="138.5"/>
  </r>
  <r>
    <x v="0"/>
    <x v="5"/>
    <x v="6"/>
    <x v="137"/>
    <x v="149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810.5000000000002"/>
    <n v="156.1"/>
    <n v="151.5"/>
    <n v="145.1"/>
    <n v="150.6"/>
    <n v="447.20000000000005"/>
    <n v="143.6"/>
    <n v="146.80000000000001"/>
    <n v="143.1"/>
    <n v="433.5"/>
    <n v="139"/>
    <n v="127.5"/>
    <n v="138.4"/>
    <n v="145.80000000000001"/>
    <n v="131.4"/>
    <n v="136"/>
    <n v="141.80000000000001"/>
  </r>
  <r>
    <x v="1"/>
    <x v="5"/>
    <x v="6"/>
    <x v="138"/>
    <x v="150"/>
    <n v="139.1"/>
    <n v="141"/>
    <n v="116.7"/>
    <n v="149.69999999999999"/>
    <n v="159.19999999999999"/>
    <n v="112.6"/>
    <n v="111.8"/>
    <n v="140.30000000000001"/>
    <n v="126.8"/>
    <n v="149.4"/>
    <n v="140.30000000000001"/>
    <n v="1771.1"/>
    <n v="161.4"/>
    <n v="139.6"/>
    <n v="128.9"/>
    <n v="137.9"/>
    <n v="406.4"/>
    <n v="143.6"/>
    <n v="128.1"/>
    <n v="133.6"/>
    <n v="405.29999999999995"/>
    <n v="133.6"/>
    <n v="120.1"/>
    <n v="129"/>
    <n v="144"/>
    <n v="128.19999999999999"/>
    <n v="130.19999999999999"/>
    <n v="137.5"/>
  </r>
  <r>
    <x v="2"/>
    <x v="5"/>
    <x v="6"/>
    <x v="139"/>
    <x v="151"/>
    <n v="139.19999999999999"/>
    <n v="142.5"/>
    <n v="121.4"/>
    <n v="151.6"/>
    <n v="155.9"/>
    <n v="121.7"/>
    <n v="113.5"/>
    <n v="138.9"/>
    <n v="130.30000000000001"/>
    <n v="152.30000000000001"/>
    <n v="141.4"/>
    <n v="1795.3"/>
    <n v="157.5"/>
    <n v="146.80000000000001"/>
    <n v="138.4"/>
    <n v="145.6"/>
    <n v="430.80000000000007"/>
    <n v="143.6"/>
    <n v="139.69999999999999"/>
    <n v="138.6"/>
    <n v="421.9"/>
    <n v="137"/>
    <n v="123.6"/>
    <n v="133.1"/>
    <n v="144.69999999999999"/>
    <n v="130.1"/>
    <n v="133.19999999999999"/>
    <n v="139.80000000000001"/>
  </r>
  <r>
    <x v="0"/>
    <x v="5"/>
    <x v="7"/>
    <x v="140"/>
    <x v="152"/>
    <n v="139.1"/>
    <n v="143.5"/>
    <n v="125"/>
    <n v="154.4"/>
    <n v="156.30000000000001"/>
    <n v="126.8"/>
    <n v="115.4"/>
    <n v="138.6"/>
    <n v="133.80000000000001"/>
    <n v="155.19999999999999"/>
    <n v="142.69999999999999"/>
    <n v="1818.8"/>
    <n v="156.4"/>
    <n v="152.1"/>
    <n v="145.80000000000001"/>
    <n v="151.30000000000001"/>
    <n v="449.2"/>
    <n v="144.6"/>
    <n v="147.69999999999999"/>
    <n v="143.80000000000001"/>
    <n v="436.09999999999997"/>
    <n v="139.4"/>
    <n v="128.30000000000001"/>
    <n v="138.6"/>
    <n v="146.9"/>
    <n v="131.30000000000001"/>
    <n v="136.6"/>
    <n v="142.5"/>
  </r>
  <r>
    <x v="1"/>
    <x v="5"/>
    <x v="7"/>
    <x v="141"/>
    <x v="153"/>
    <n v="136.6"/>
    <n v="141.19999999999999"/>
    <n v="117.4"/>
    <n v="146.30000000000001"/>
    <n v="157.30000000000001"/>
    <n v="113.6"/>
    <n v="113.3"/>
    <n v="141.1"/>
    <n v="127.4"/>
    <n v="150.4"/>
    <n v="140.1"/>
    <n v="1767.6"/>
    <n v="162.1"/>
    <n v="140"/>
    <n v="129"/>
    <n v="138.30000000000001"/>
    <n v="407.3"/>
    <n v="144.6"/>
    <n v="129.80000000000001"/>
    <n v="134.4"/>
    <n v="408.79999999999995"/>
    <n v="134.9"/>
    <n v="120.7"/>
    <n v="129.80000000000001"/>
    <n v="145.30000000000001"/>
    <n v="128.30000000000001"/>
    <n v="131"/>
    <n v="138"/>
  </r>
  <r>
    <x v="2"/>
    <x v="5"/>
    <x v="7"/>
    <x v="142"/>
    <x v="154"/>
    <n v="138.1"/>
    <n v="142.6"/>
    <n v="122.2"/>
    <n v="150.6"/>
    <n v="156.6"/>
    <n v="122.4"/>
    <n v="114.7"/>
    <n v="139.4"/>
    <n v="131.1"/>
    <n v="153"/>
    <n v="141.69999999999999"/>
    <n v="1798.7000000000003"/>
    <n v="157.9"/>
    <n v="147.30000000000001"/>
    <n v="138.80000000000001"/>
    <n v="146.1"/>
    <n v="432.20000000000005"/>
    <n v="144.6"/>
    <n v="140.9"/>
    <n v="139.4"/>
    <n v="424.9"/>
    <n v="137.69999999999999"/>
    <n v="124.3"/>
    <n v="133.6"/>
    <n v="146"/>
    <n v="130.1"/>
    <n v="133.9"/>
    <n v="140.4"/>
  </r>
  <r>
    <x v="0"/>
    <x v="5"/>
    <x v="8"/>
    <x v="143"/>
    <x v="155"/>
    <n v="136.6"/>
    <n v="143.69999999999999"/>
    <n v="124.6"/>
    <n v="150.1"/>
    <n v="149.4"/>
    <n v="125.4"/>
    <n v="114.4"/>
    <n v="138.69999999999999"/>
    <n v="133.1"/>
    <n v="155.9"/>
    <n v="141.30000000000001"/>
    <n v="1799.8000000000002"/>
    <n v="157.69999999999999"/>
    <n v="152.1"/>
    <n v="146.1"/>
    <n v="151.30000000000001"/>
    <n v="449.5"/>
    <n v="145.30000000000001"/>
    <n v="149"/>
    <n v="144"/>
    <n v="438.3"/>
    <n v="140"/>
    <n v="129.9"/>
    <n v="140"/>
    <n v="147.6"/>
    <n v="132"/>
    <n v="137.4"/>
    <n v="142.1"/>
  </r>
  <r>
    <x v="1"/>
    <x v="5"/>
    <x v="8"/>
    <x v="144"/>
    <x v="128"/>
    <n v="132.80000000000001"/>
    <n v="141.5"/>
    <n v="117.8"/>
    <n v="140"/>
    <n v="151.30000000000001"/>
    <n v="113.5"/>
    <n v="112.3"/>
    <n v="141.19999999999999"/>
    <n v="127.7"/>
    <n v="151.30000000000001"/>
    <n v="138.9"/>
    <n v="1748.4"/>
    <n v="163.30000000000001"/>
    <n v="140.80000000000001"/>
    <n v="129.30000000000001"/>
    <n v="139.1"/>
    <n v="409.20000000000005"/>
    <n v="145.30000000000001"/>
    <n v="131.19999999999999"/>
    <n v="134.9"/>
    <n v="411.4"/>
    <n v="135.69999999999999"/>
    <n v="122.5"/>
    <n v="130.19999999999999"/>
    <n v="145.19999999999999"/>
    <n v="129.30000000000001"/>
    <n v="131.9"/>
    <n v="138.1"/>
  </r>
  <r>
    <x v="2"/>
    <x v="5"/>
    <x v="8"/>
    <x v="145"/>
    <x v="156"/>
    <n v="135.1"/>
    <n v="142.9"/>
    <n v="122.1"/>
    <n v="145.4"/>
    <n v="150"/>
    <n v="121.4"/>
    <n v="113.7"/>
    <n v="139.5"/>
    <n v="130.80000000000001"/>
    <n v="153.80000000000001"/>
    <n v="140.4"/>
    <n v="1779.5"/>
    <n v="159.19999999999999"/>
    <n v="147.69999999999999"/>
    <n v="139.1"/>
    <n v="146.5"/>
    <n v="433.29999999999995"/>
    <n v="145.30000000000001"/>
    <n v="142.30000000000001"/>
    <n v="139.69999999999999"/>
    <n v="427.3"/>
    <n v="138.4"/>
    <n v="126"/>
    <n v="134.5"/>
    <n v="146.19999999999999"/>
    <n v="130.9"/>
    <n v="134.69999999999999"/>
    <n v="140.19999999999999"/>
  </r>
  <r>
    <x v="0"/>
    <x v="5"/>
    <x v="9"/>
    <x v="146"/>
    <x v="157"/>
    <n v="134.6"/>
    <n v="141.9"/>
    <n v="123.5"/>
    <n v="144.5"/>
    <n v="147.6"/>
    <n v="121.4"/>
    <n v="112.3"/>
    <n v="139.5"/>
    <n v="134.6"/>
    <n v="155.19999999999999"/>
    <n v="140.19999999999999"/>
    <n v="1782.2"/>
    <n v="159.6"/>
    <n v="150.69999999999999"/>
    <n v="144.5"/>
    <n v="149.80000000000001"/>
    <n v="445"/>
    <n v="146.30000000000001"/>
    <n v="149.69999999999999"/>
    <n v="147.5"/>
    <n v="443.5"/>
    <n v="144.80000000000001"/>
    <n v="130.80000000000001"/>
    <n v="140.1"/>
    <n v="148"/>
    <n v="134.4"/>
    <n v="139.80000000000001"/>
    <n v="142.19999999999999"/>
  </r>
  <r>
    <x v="1"/>
    <x v="5"/>
    <x v="9"/>
    <x v="135"/>
    <x v="158"/>
    <n v="133.5"/>
    <n v="141.5"/>
    <n v="118"/>
    <n v="139.5"/>
    <n v="153"/>
    <n v="113.2"/>
    <n v="112.8"/>
    <n v="141.1"/>
    <n v="127.6"/>
    <n v="152"/>
    <n v="139.4"/>
    <n v="1754.1"/>
    <n v="164"/>
    <n v="141.5"/>
    <n v="129.80000000000001"/>
    <n v="139.69999999999999"/>
    <n v="411"/>
    <n v="146.30000000000001"/>
    <n v="133.4"/>
    <n v="135.1"/>
    <n v="414.80000000000007"/>
    <n v="136.19999999999999"/>
    <n v="123.3"/>
    <n v="130.69999999999999"/>
    <n v="145.5"/>
    <n v="130.4"/>
    <n v="132.5"/>
    <n v="138.9"/>
  </r>
  <r>
    <x v="2"/>
    <x v="5"/>
    <x v="9"/>
    <x v="134"/>
    <x v="159"/>
    <n v="137.30000000000001"/>
    <n v="141.9"/>
    <n v="121.1"/>
    <n v="142.5"/>
    <n v="146.69999999999999"/>
    <n v="119.1"/>
    <n v="111.9"/>
    <n v="141"/>
    <n v="133.6"/>
    <n v="154.5"/>
    <n v="139.69999999999999"/>
    <n v="1776.2"/>
    <n v="162.6"/>
    <n v="148"/>
    <n v="139.19999999999999"/>
    <n v="146.80000000000001"/>
    <n v="434"/>
    <n v="146.9"/>
    <n v="145.30000000000001"/>
    <n v="142.19999999999999"/>
    <n v="434.40000000000003"/>
    <n v="142.1"/>
    <n v="125.5"/>
    <n v="136.5"/>
    <n v="147.80000000000001"/>
    <n v="132"/>
    <n v="136.30000000000001"/>
    <n v="140.80000000000001"/>
  </r>
  <r>
    <x v="0"/>
    <x v="5"/>
    <x v="11"/>
    <x v="133"/>
    <x v="160"/>
    <n v="136.69999999999999"/>
    <n v="141.9"/>
    <n v="122.8"/>
    <n v="143.9"/>
    <n v="147.5"/>
    <n v="121"/>
    <n v="111.6"/>
    <n v="140.6"/>
    <n v="137.5"/>
    <n v="156.1"/>
    <n v="140"/>
    <n v="1787.4999999999995"/>
    <n v="161.9"/>
    <n v="151.69999999999999"/>
    <n v="145.5"/>
    <n v="150.80000000000001"/>
    <n v="448"/>
    <n v="146.9"/>
    <n v="150.30000000000001"/>
    <n v="148"/>
    <n v="445.20000000000005"/>
    <n v="145.4"/>
    <n v="130.30000000000001"/>
    <n v="143.1"/>
    <n v="150.19999999999999"/>
    <n v="133.1"/>
    <n v="140.1"/>
    <n v="142.4"/>
  </r>
  <r>
    <x v="1"/>
    <x v="5"/>
    <x v="11"/>
    <x v="147"/>
    <x v="161"/>
    <n v="137.80000000000001"/>
    <n v="141.6"/>
    <n v="118.1"/>
    <n v="141.5"/>
    <n v="145.19999999999999"/>
    <n v="115.3"/>
    <n v="112.5"/>
    <n v="141.4"/>
    <n v="128"/>
    <n v="152.6"/>
    <n v="139.1"/>
    <n v="1757.4999999999998"/>
    <n v="164.4"/>
    <n v="142.4"/>
    <n v="130.19999999999999"/>
    <n v="140.5"/>
    <n v="413.1"/>
    <n v="146.9"/>
    <n v="136.69999999999999"/>
    <n v="135.80000000000001"/>
    <n v="419.40000000000003"/>
    <n v="136.80000000000001"/>
    <n v="121.2"/>
    <n v="131.30000000000001"/>
    <n v="146.1"/>
    <n v="130.5"/>
    <n v="132.19999999999999"/>
    <n v="139"/>
  </r>
  <r>
    <x v="2"/>
    <x v="5"/>
    <x v="11"/>
    <x v="134"/>
    <x v="162"/>
    <n v="137.1"/>
    <n v="141.80000000000001"/>
    <n v="121.1"/>
    <n v="142.80000000000001"/>
    <n v="146.69999999999999"/>
    <n v="119.1"/>
    <n v="111.9"/>
    <n v="140.9"/>
    <n v="133.5"/>
    <n v="154.5"/>
    <n v="139.69999999999999"/>
    <n v="1775.7000000000003"/>
    <n v="162.6"/>
    <n v="148"/>
    <n v="139.1"/>
    <n v="146.69999999999999"/>
    <n v="433.8"/>
    <n v="146.9"/>
    <n v="145.1"/>
    <n v="142.19999999999999"/>
    <n v="434.2"/>
    <n v="142.1"/>
    <n v="125.5"/>
    <n v="136.5"/>
    <n v="147.80000000000001"/>
    <n v="132"/>
    <n v="136.30000000000001"/>
    <n v="140.80000000000001"/>
  </r>
  <r>
    <x v="0"/>
    <x v="5"/>
    <x v="12"/>
    <x v="133"/>
    <x v="163"/>
    <n v="137.4"/>
    <n v="142.4"/>
    <n v="124.2"/>
    <n v="140.19999999999999"/>
    <n v="136.6"/>
    <n v="120.9"/>
    <n v="109.9"/>
    <n v="140.19999999999999"/>
    <n v="137.80000000000001"/>
    <n v="156"/>
    <n v="138.5"/>
    <n v="1773.1000000000001"/>
    <n v="162.4"/>
    <n v="151.6"/>
    <n v="145.9"/>
    <n v="150.80000000000001"/>
    <n v="448.3"/>
    <n v="146.5"/>
    <n v="149"/>
    <n v="149.5"/>
    <n v="445"/>
    <n v="149.6"/>
    <n v="128.9"/>
    <n v="143.30000000000001"/>
    <n v="155.1"/>
    <n v="133.19999999999999"/>
    <n v="141.6"/>
    <n v="141.9"/>
  </r>
  <r>
    <x v="1"/>
    <x v="5"/>
    <x v="12"/>
    <x v="148"/>
    <x v="164"/>
    <n v="141.1"/>
    <n v="141.6"/>
    <n v="118.1"/>
    <n v="138.5"/>
    <n v="132.4"/>
    <n v="117.5"/>
    <n v="111"/>
    <n v="141.5"/>
    <n v="128.1"/>
    <n v="152.9"/>
    <n v="137.6"/>
    <n v="1746.6"/>
    <n v="164.6"/>
    <n v="142.69999999999999"/>
    <n v="130.30000000000001"/>
    <n v="140.80000000000001"/>
    <n v="413.8"/>
    <n v="146.5"/>
    <n v="132.4"/>
    <n v="136.19999999999999"/>
    <n v="415.09999999999997"/>
    <n v="137.30000000000001"/>
    <n v="118.8"/>
    <n v="131.69999999999999"/>
    <n v="146.5"/>
    <n v="130.80000000000001"/>
    <n v="131.69999999999999"/>
    <n v="138"/>
  </r>
  <r>
    <x v="2"/>
    <x v="5"/>
    <x v="12"/>
    <x v="139"/>
    <x v="165"/>
    <n v="138.80000000000001"/>
    <n v="142.1"/>
    <n v="122"/>
    <n v="139.4"/>
    <n v="135.19999999999999"/>
    <n v="119.8"/>
    <n v="110.3"/>
    <n v="140.6"/>
    <n v="133.80000000000001"/>
    <n v="154.6"/>
    <n v="138.19999999999999"/>
    <n v="1762.7999999999997"/>
    <n v="163"/>
    <n v="148.1"/>
    <n v="139.4"/>
    <n v="146.80000000000001"/>
    <n v="434.3"/>
    <n v="146.5"/>
    <n v="142.69999999999999"/>
    <n v="143.19999999999999"/>
    <n v="432.4"/>
    <n v="144.9"/>
    <n v="123.6"/>
    <n v="136.80000000000001"/>
    <n v="150.1"/>
    <n v="132.19999999999999"/>
    <n v="136.80000000000001"/>
    <n v="140.1"/>
  </r>
  <r>
    <x v="0"/>
    <x v="6"/>
    <x v="0"/>
    <x v="127"/>
    <x v="166"/>
    <n v="138.19999999999999"/>
    <n v="142.4"/>
    <n v="123.9"/>
    <n v="135.5"/>
    <n v="131.69999999999999"/>
    <n v="121.3"/>
    <n v="108.4"/>
    <n v="138.9"/>
    <n v="137"/>
    <n v="155.80000000000001"/>
    <n v="137.4"/>
    <n v="1759.6000000000001"/>
    <n v="162.69999999999999"/>
    <n v="150.6"/>
    <n v="145.1"/>
    <n v="149.9"/>
    <n v="445.6"/>
    <n v="147.69999999999999"/>
    <n v="146.19999999999999"/>
    <n v="150.1"/>
    <n v="444"/>
    <n v="149.6"/>
    <n v="128.6"/>
    <n v="142.9"/>
    <n v="155.19999999999999"/>
    <n v="133.5"/>
    <n v="141.69999999999999"/>
    <n v="141"/>
  </r>
  <r>
    <x v="1"/>
    <x v="6"/>
    <x v="0"/>
    <x v="142"/>
    <x v="167"/>
    <n v="143.5"/>
    <n v="141.69999999999999"/>
    <n v="118.1"/>
    <n v="135.19999999999999"/>
    <n v="130.5"/>
    <n v="118.2"/>
    <n v="110.4"/>
    <n v="140.4"/>
    <n v="128.1"/>
    <n v="153.19999999999999"/>
    <n v="137.30000000000001"/>
    <n v="1744.3000000000002"/>
    <n v="164.7"/>
    <n v="143"/>
    <n v="130.4"/>
    <n v="141.1"/>
    <n v="414.5"/>
    <n v="147.69999999999999"/>
    <n v="128.6"/>
    <n v="136.30000000000001"/>
    <n v="412.59999999999997"/>
    <n v="137.80000000000001"/>
    <n v="118.6"/>
    <n v="131.9"/>
    <n v="146.6"/>
    <n v="131.69999999999999"/>
    <n v="131.80000000000001"/>
    <n v="138"/>
  </r>
  <r>
    <x v="2"/>
    <x v="6"/>
    <x v="0"/>
    <x v="133"/>
    <x v="168"/>
    <n v="140.19999999999999"/>
    <n v="142.1"/>
    <n v="121.8"/>
    <n v="135.4"/>
    <n v="131.30000000000001"/>
    <n v="120.3"/>
    <n v="109.1"/>
    <n v="139.4"/>
    <n v="133.30000000000001"/>
    <n v="154.6"/>
    <n v="137.4"/>
    <n v="1753.3999999999999"/>
    <n v="163.19999999999999"/>
    <n v="147.6"/>
    <n v="139"/>
    <n v="146.4"/>
    <n v="433"/>
    <n v="147.69999999999999"/>
    <n v="139.5"/>
    <n v="143.6"/>
    <n v="430.79999999999995"/>
    <n v="145.1"/>
    <n v="123.3"/>
    <n v="136.69999999999999"/>
    <n v="150.19999999999999"/>
    <n v="132.80000000000001"/>
    <n v="136.9"/>
    <n v="139.6"/>
  </r>
  <r>
    <x v="0"/>
    <x v="6"/>
    <x v="1"/>
    <x v="130"/>
    <x v="169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759.8000000000002"/>
    <n v="162.80000000000001"/>
    <n v="150.5"/>
    <n v="146.1"/>
    <n v="149.9"/>
    <n v="446.5"/>
    <n v="148.5"/>
    <n v="145.30000000000001"/>
    <n v="150.1"/>
    <n v="443.9"/>
    <n v="149.9"/>
    <n v="129.19999999999999"/>
    <n v="143.4"/>
    <n v="155.5"/>
    <n v="134.9"/>
    <n v="142.19999999999999"/>
    <n v="141"/>
  </r>
  <r>
    <x v="1"/>
    <x v="6"/>
    <x v="1"/>
    <x v="143"/>
    <x v="170"/>
    <n v="145.30000000000001"/>
    <n v="141.69999999999999"/>
    <n v="118.4"/>
    <n v="137"/>
    <n v="131.6"/>
    <n v="119.9"/>
    <n v="110.4"/>
    <n v="140.80000000000001"/>
    <n v="128.30000000000001"/>
    <n v="153.5"/>
    <n v="138"/>
    <n v="1754.4"/>
    <n v="164.9"/>
    <n v="143.30000000000001"/>
    <n v="130.80000000000001"/>
    <n v="141.4"/>
    <n v="415.5"/>
    <n v="148.5"/>
    <n v="127.1"/>
    <n v="136.6"/>
    <n v="412.20000000000005"/>
    <n v="138.5"/>
    <n v="119.2"/>
    <n v="132.19999999999999"/>
    <n v="146.6"/>
    <n v="133"/>
    <n v="132.4"/>
    <n v="138.6"/>
  </r>
  <r>
    <x v="2"/>
    <x v="6"/>
    <x v="1"/>
    <x v="135"/>
    <x v="171"/>
    <n v="141.5"/>
    <n v="142.19999999999999"/>
    <n v="122"/>
    <n v="136.4"/>
    <n v="129.69999999999999"/>
    <n v="121"/>
    <n v="109"/>
    <n v="139.69999999999999"/>
    <n v="133.6"/>
    <n v="154.9"/>
    <n v="137.5"/>
    <n v="1757.1"/>
    <n v="163.4"/>
    <n v="147.69999999999999"/>
    <n v="139.69999999999999"/>
    <n v="146.5"/>
    <n v="433.9"/>
    <n v="148.5"/>
    <n v="138.4"/>
    <n v="143.69999999999999"/>
    <n v="430.59999999999997"/>
    <n v="145.6"/>
    <n v="123.9"/>
    <n v="137.1"/>
    <n v="150.30000000000001"/>
    <n v="134.1"/>
    <n v="137.4"/>
    <n v="139.9"/>
  </r>
  <r>
    <x v="0"/>
    <x v="6"/>
    <x v="2"/>
    <x v="136"/>
    <x v="172"/>
    <n v="138.69999999999999"/>
    <n v="142.5"/>
    <n v="124.1"/>
    <n v="136.1"/>
    <n v="128.19999999999999"/>
    <n v="122.3"/>
    <n v="108.3"/>
    <n v="138.9"/>
    <n v="137.4"/>
    <n v="156.4"/>
    <n v="137.30000000000001"/>
    <n v="1761.2000000000003"/>
    <n v="162.9"/>
    <n v="150.80000000000001"/>
    <n v="146.1"/>
    <n v="150.1"/>
    <n v="447"/>
    <n v="149"/>
    <n v="146.4"/>
    <n v="150"/>
    <n v="445.4"/>
    <n v="150.4"/>
    <n v="129.9"/>
    <n v="143.80000000000001"/>
    <n v="155.5"/>
    <n v="134"/>
    <n v="142.4"/>
    <n v="141.19999999999999"/>
  </r>
  <r>
    <x v="1"/>
    <x v="6"/>
    <x v="2"/>
    <x v="149"/>
    <x v="173"/>
    <n v="142.9"/>
    <n v="141.9"/>
    <n v="118.4"/>
    <n v="139.4"/>
    <n v="141.19999999999999"/>
    <n v="120.7"/>
    <n v="110.4"/>
    <n v="140.69999999999999"/>
    <n v="128.5"/>
    <n v="153.9"/>
    <n v="139.6"/>
    <n v="1768.4"/>
    <n v="165.3"/>
    <n v="143.5"/>
    <n v="131.19999999999999"/>
    <n v="141.6"/>
    <n v="416.29999999999995"/>
    <n v="149"/>
    <n v="128.80000000000001"/>
    <n v="136.80000000000001"/>
    <n v="414.6"/>
    <n v="139.19999999999999"/>
    <n v="119.9"/>
    <n v="133"/>
    <n v="146.69999999999999"/>
    <n v="132.5"/>
    <n v="132.80000000000001"/>
    <n v="139.5"/>
  </r>
  <r>
    <x v="2"/>
    <x v="6"/>
    <x v="2"/>
    <x v="150"/>
    <x v="169"/>
    <n v="140.30000000000001"/>
    <n v="142.30000000000001"/>
    <n v="122"/>
    <n v="137.6"/>
    <n v="132.6"/>
    <n v="121.8"/>
    <n v="109"/>
    <n v="139.5"/>
    <n v="133.69999999999999"/>
    <n v="155.19999999999999"/>
    <n v="138.1"/>
    <n v="1762.9"/>
    <n v="163.5"/>
    <n v="147.9"/>
    <n v="139.9"/>
    <n v="146.69999999999999"/>
    <n v="434.5"/>
    <n v="149"/>
    <n v="139.69999999999999"/>
    <n v="143.80000000000001"/>
    <n v="432.5"/>
    <n v="146.19999999999999"/>
    <n v="124.6"/>
    <n v="137.69999999999999"/>
    <n v="150.30000000000001"/>
    <n v="133.4"/>
    <n v="137.69999999999999"/>
    <n v="140.4"/>
  </r>
  <r>
    <x v="0"/>
    <x v="6"/>
    <x v="4"/>
    <x v="134"/>
    <x v="174"/>
    <n v="134.5"/>
    <n v="142.6"/>
    <n v="124"/>
    <n v="143.69999999999999"/>
    <n v="133.4"/>
    <n v="125.1"/>
    <n v="109.3"/>
    <n v="139.30000000000001"/>
    <n v="137.69999999999999"/>
    <n v="156.4"/>
    <n v="139.19999999999999"/>
    <n v="1782.1000000000001"/>
    <n v="163.30000000000001"/>
    <n v="151.30000000000001"/>
    <n v="146.6"/>
    <n v="150.69999999999999"/>
    <n v="448.59999999999997"/>
    <n v="150.1"/>
    <n v="146.9"/>
    <n v="149.5"/>
    <n v="446.5"/>
    <n v="151.30000000000001"/>
    <n v="130.19999999999999"/>
    <n v="145.9"/>
    <n v="156.69999999999999"/>
    <n v="133.9"/>
    <n v="142.9"/>
    <n v="142.4"/>
  </r>
  <r>
    <x v="1"/>
    <x v="6"/>
    <x v="4"/>
    <x v="151"/>
    <x v="175"/>
    <n v="138.30000000000001"/>
    <n v="142.4"/>
    <n v="118.6"/>
    <n v="149.69999999999999"/>
    <n v="161.6"/>
    <n v="124.4"/>
    <n v="111.2"/>
    <n v="141"/>
    <n v="128.9"/>
    <n v="154.5"/>
    <n v="143.80000000000001"/>
    <n v="1811.5000000000002"/>
    <n v="166.2"/>
    <n v="144"/>
    <n v="131.69999999999999"/>
    <n v="142.19999999999999"/>
    <n v="417.9"/>
    <n v="150.1"/>
    <n v="129.4"/>
    <n v="137.19999999999999"/>
    <n v="416.7"/>
    <n v="139.80000000000001"/>
    <n v="120.1"/>
    <n v="134"/>
    <n v="148"/>
    <n v="132.6"/>
    <n v="133.30000000000001"/>
    <n v="141.5"/>
  </r>
  <r>
    <x v="2"/>
    <x v="6"/>
    <x v="4"/>
    <x v="142"/>
    <x v="176"/>
    <n v="136"/>
    <n v="142.5"/>
    <n v="122"/>
    <n v="146.5"/>
    <n v="143"/>
    <n v="124.9"/>
    <n v="109.9"/>
    <n v="139.9"/>
    <n v="134"/>
    <n v="155.5"/>
    <n v="140.9"/>
    <n v="1791.9000000000003"/>
    <n v="164.1"/>
    <n v="148.4"/>
    <n v="140.4"/>
    <n v="147.30000000000001"/>
    <n v="436.1"/>
    <n v="150.1"/>
    <n v="140.30000000000001"/>
    <n v="143.69999999999999"/>
    <n v="434.09999999999997"/>
    <n v="146.9"/>
    <n v="124.9"/>
    <n v="139.19999999999999"/>
    <n v="151.6"/>
    <n v="133.4"/>
    <n v="138.19999999999999"/>
    <n v="142"/>
  </r>
  <r>
    <x v="0"/>
    <x v="6"/>
    <x v="5"/>
    <x v="150"/>
    <x v="177"/>
    <n v="136.19999999999999"/>
    <n v="143.19999999999999"/>
    <n v="124.3"/>
    <n v="143.30000000000001"/>
    <n v="140.6"/>
    <n v="128.69999999999999"/>
    <n v="110.6"/>
    <n v="140.4"/>
    <n v="138"/>
    <n v="156.6"/>
    <n v="141"/>
    <n v="1804.1999999999998"/>
    <n v="164.2"/>
    <n v="151.4"/>
    <n v="146.5"/>
    <n v="150.69999999999999"/>
    <n v="448.59999999999997"/>
    <n v="149.4"/>
    <n v="147.80000000000001"/>
    <n v="149.6"/>
    <n v="446.80000000000007"/>
    <n v="151.69999999999999"/>
    <n v="130.19999999999999"/>
    <n v="146.4"/>
    <n v="157.69999999999999"/>
    <n v="134.80000000000001"/>
    <n v="143.30000000000001"/>
    <n v="143.6"/>
  </r>
  <r>
    <x v="1"/>
    <x v="6"/>
    <x v="5"/>
    <x v="152"/>
    <x v="178"/>
    <n v="140.4"/>
    <n v="143.4"/>
    <n v="118.6"/>
    <n v="150.9"/>
    <n v="169.8"/>
    <n v="127.4"/>
    <n v="111.8"/>
    <n v="141"/>
    <n v="129"/>
    <n v="155.1"/>
    <n v="145.6"/>
    <n v="1833.2999999999997"/>
    <n v="166.7"/>
    <n v="144.30000000000001"/>
    <n v="131.69999999999999"/>
    <n v="142.4"/>
    <n v="418.4"/>
    <n v="149.4"/>
    <n v="130.5"/>
    <n v="137.4"/>
    <n v="417.29999999999995"/>
    <n v="140.30000000000001"/>
    <n v="119.6"/>
    <n v="134.30000000000001"/>
    <n v="148.9"/>
    <n v="133.69999999999999"/>
    <n v="133.6"/>
    <n v="142.1"/>
  </r>
  <r>
    <x v="2"/>
    <x v="6"/>
    <x v="5"/>
    <x v="153"/>
    <x v="179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814.1000000000001"/>
    <n v="164.9"/>
    <n v="148.6"/>
    <n v="140.4"/>
    <n v="147.4"/>
    <n v="436.4"/>
    <n v="149.4"/>
    <n v="141.19999999999999"/>
    <n v="143.80000000000001"/>
    <n v="434.40000000000003"/>
    <n v="147.4"/>
    <n v="124.6"/>
    <n v="139.6"/>
    <n v="152.5"/>
    <n v="134.30000000000001"/>
    <n v="138.6"/>
    <n v="142.9"/>
  </r>
  <r>
    <x v="0"/>
    <x v="6"/>
    <x v="6"/>
    <x v="137"/>
    <x v="180"/>
    <n v="138.4"/>
    <n v="143.9"/>
    <n v="124.4"/>
    <n v="146.4"/>
    <n v="150.1"/>
    <n v="130.6"/>
    <n v="110.8"/>
    <n v="141.69999999999999"/>
    <n v="138.5"/>
    <n v="156.69999999999999"/>
    <n v="143"/>
    <n v="1826.8999999999999"/>
    <n v="164.5"/>
    <n v="151.6"/>
    <n v="146.6"/>
    <n v="150.9"/>
    <n v="449.1"/>
    <n v="150.6"/>
    <n v="146.80000000000001"/>
    <n v="150"/>
    <n v="447.4"/>
    <n v="152.19999999999999"/>
    <n v="131.19999999999999"/>
    <n v="147.5"/>
    <n v="159.1"/>
    <n v="136.1"/>
    <n v="144.19999999999999"/>
    <n v="144.9"/>
  </r>
  <r>
    <x v="1"/>
    <x v="6"/>
    <x v="6"/>
    <x v="154"/>
    <x v="181"/>
    <n v="142.5"/>
    <n v="144.1"/>
    <n v="119.3"/>
    <n v="154.69999999999999"/>
    <n v="180.1"/>
    <n v="128.9"/>
    <n v="111.8"/>
    <n v="141.6"/>
    <n v="129.5"/>
    <n v="155.6"/>
    <n v="147.69999999999999"/>
    <n v="1857.3999999999999"/>
    <n v="167.2"/>
    <n v="144.69999999999999"/>
    <n v="131.9"/>
    <n v="142.69999999999999"/>
    <n v="419.3"/>
    <n v="150.6"/>
    <n v="127"/>
    <n v="137.69999999999999"/>
    <n v="415.3"/>
    <n v="140.80000000000001"/>
    <n v="120.6"/>
    <n v="135"/>
    <n v="150.4"/>
    <n v="135.1"/>
    <n v="134.5"/>
    <n v="143.30000000000001"/>
  </r>
  <r>
    <x v="2"/>
    <x v="6"/>
    <x v="6"/>
    <x v="146"/>
    <x v="182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837.5"/>
    <n v="165.2"/>
    <n v="148.9"/>
    <n v="140.5"/>
    <n v="147.6"/>
    <n v="437"/>
    <n v="150.6"/>
    <n v="139.30000000000001"/>
    <n v="144.19999999999999"/>
    <n v="434.09999999999997"/>
    <n v="147.9"/>
    <n v="125.6"/>
    <n v="140.5"/>
    <n v="154"/>
    <n v="135.69999999999999"/>
    <n v="139.5"/>
    <n v="144.19999999999999"/>
  </r>
  <r>
    <x v="0"/>
    <x v="6"/>
    <x v="7"/>
    <x v="140"/>
    <x v="183"/>
    <n v="137.1"/>
    <n v="144.6"/>
    <n v="124.7"/>
    <n v="145.5"/>
    <n v="156.19999999999999"/>
    <n v="131.5"/>
    <n v="111.7"/>
    <n v="142.69999999999999"/>
    <n v="138.5"/>
    <n v="156.9"/>
    <n v="144"/>
    <n v="1834.5000000000002"/>
    <n v="165.1"/>
    <n v="151.80000000000001"/>
    <n v="146.6"/>
    <n v="151.1"/>
    <n v="449.5"/>
    <n v="151.6"/>
    <n v="146.4"/>
    <n v="150.19999999999999"/>
    <n v="448.2"/>
    <n v="152.69999999999999"/>
    <n v="131.4"/>
    <n v="148"/>
    <n v="159.69999999999999"/>
    <n v="138.80000000000001"/>
    <n v="144.9"/>
    <n v="145.69999999999999"/>
  </r>
  <r>
    <x v="1"/>
    <x v="6"/>
    <x v="7"/>
    <x v="155"/>
    <x v="184"/>
    <n v="140.80000000000001"/>
    <n v="144.9"/>
    <n v="119.9"/>
    <n v="153.9"/>
    <n v="189.1"/>
    <n v="129.80000000000001"/>
    <n v="112.7"/>
    <n v="142.5"/>
    <n v="129.80000000000001"/>
    <n v="156.19999999999999"/>
    <n v="149.1"/>
    <n v="1869.1"/>
    <n v="167.9"/>
    <n v="145"/>
    <n v="132.19999999999999"/>
    <n v="143"/>
    <n v="420.2"/>
    <n v="151.6"/>
    <n v="125.5"/>
    <n v="138.1"/>
    <n v="415.20000000000005"/>
    <n v="141.5"/>
    <n v="120.8"/>
    <n v="135.4"/>
    <n v="151.5"/>
    <n v="137.80000000000001"/>
    <n v="135.30000000000001"/>
    <n v="144.19999999999999"/>
  </r>
  <r>
    <x v="2"/>
    <x v="6"/>
    <x v="7"/>
    <x v="156"/>
    <x v="185"/>
    <n v="138.5"/>
    <n v="144.69999999999999"/>
    <n v="122.9"/>
    <n v="149.4"/>
    <n v="167.4"/>
    <n v="130.9"/>
    <n v="112"/>
    <n v="142.6"/>
    <n v="134.9"/>
    <n v="156.6"/>
    <n v="145.9"/>
    <n v="1846.5"/>
    <n v="165.8"/>
    <n v="149.1"/>
    <n v="140.6"/>
    <n v="147.9"/>
    <n v="437.6"/>
    <n v="151.6"/>
    <n v="138.5"/>
    <n v="144.5"/>
    <n v="434.6"/>
    <n v="148.5"/>
    <n v="125.8"/>
    <n v="140.9"/>
    <n v="154.9"/>
    <n v="138.4"/>
    <n v="140.19999999999999"/>
    <n v="145"/>
  </r>
  <r>
    <x v="0"/>
    <x v="6"/>
    <x v="8"/>
    <x v="156"/>
    <x v="183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848.7"/>
    <n v="165.7"/>
    <n v="151.69999999999999"/>
    <n v="146.6"/>
    <n v="151"/>
    <n v="449.29999999999995"/>
    <n v="152.19999999999999"/>
    <n v="146.9"/>
    <n v="150.30000000000001"/>
    <n v="449.40000000000003"/>
    <n v="153.4"/>
    <n v="131.6"/>
    <n v="148.30000000000001"/>
    <n v="160.19999999999999"/>
    <n v="140.19999999999999"/>
    <n v="145.4"/>
    <n v="146.69999999999999"/>
  </r>
  <r>
    <x v="1"/>
    <x v="6"/>
    <x v="8"/>
    <x v="157"/>
    <x v="186"/>
    <n v="141.6"/>
    <n v="144.9"/>
    <n v="120.8"/>
    <n v="149.80000000000001"/>
    <n v="192.4"/>
    <n v="130.30000000000001"/>
    <n v="114"/>
    <n v="143.80000000000001"/>
    <n v="130"/>
    <n v="156.4"/>
    <n v="149.5"/>
    <n v="1874.9"/>
    <n v="168.6"/>
    <n v="145.30000000000001"/>
    <n v="132.19999999999999"/>
    <n v="143.30000000000001"/>
    <n v="420.8"/>
    <n v="152.19999999999999"/>
    <n v="126.6"/>
    <n v="138.30000000000001"/>
    <n v="417.09999999999997"/>
    <n v="141.9"/>
    <n v="121.2"/>
    <n v="135.9"/>
    <n v="151.6"/>
    <n v="139"/>
    <n v="135.69999999999999"/>
    <n v="144.69999999999999"/>
  </r>
  <r>
    <x v="2"/>
    <x v="6"/>
    <x v="8"/>
    <x v="158"/>
    <x v="187"/>
    <n v="139.6"/>
    <n v="145.4"/>
    <n v="123.5"/>
    <n v="146.6"/>
    <n v="173.2"/>
    <n v="131.6"/>
    <n v="113.2"/>
    <n v="144.1"/>
    <n v="135"/>
    <n v="156.80000000000001"/>
    <n v="147"/>
    <n v="1857.6999999999998"/>
    <n v="166.5"/>
    <n v="149.19999999999999"/>
    <n v="140.6"/>
    <n v="147.9"/>
    <n v="437.69999999999993"/>
    <n v="152.19999999999999"/>
    <n v="139.19999999999999"/>
    <n v="144.6"/>
    <n v="436"/>
    <n v="149"/>
    <n v="126.1"/>
    <n v="141.30000000000001"/>
    <n v="155.19999999999999"/>
    <n v="139.69999999999999"/>
    <n v="140.69999999999999"/>
    <n v="145.80000000000001"/>
  </r>
  <r>
    <x v="0"/>
    <x v="6"/>
    <x v="9"/>
    <x v="159"/>
    <x v="188"/>
    <n v="141.19999999999999"/>
    <n v="146.5"/>
    <n v="125.6"/>
    <n v="145.69999999999999"/>
    <n v="178.8"/>
    <n v="133.1"/>
    <n v="113.6"/>
    <n v="145.5"/>
    <n v="138.6"/>
    <n v="157.4"/>
    <n v="148.30000000000001"/>
    <n v="1876.8999999999996"/>
    <n v="166.3"/>
    <n v="151.69999999999999"/>
    <n v="146.69999999999999"/>
    <n v="151"/>
    <n v="449.4"/>
    <n v="153"/>
    <n v="147.69999999999999"/>
    <n v="150.6"/>
    <n v="451.29999999999995"/>
    <n v="153.69999999999999"/>
    <n v="131.69999999999999"/>
    <n v="148.69999999999999"/>
    <n v="160.69999999999999"/>
    <n v="140.30000000000001"/>
    <n v="145.69999999999999"/>
    <n v="148.30000000000001"/>
  </r>
  <r>
    <x v="1"/>
    <x v="6"/>
    <x v="9"/>
    <x v="160"/>
    <x v="189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902.6000000000001"/>
    <n v="169.3"/>
    <n v="145.9"/>
    <n v="132.4"/>
    <n v="143.9"/>
    <n v="422.20000000000005"/>
    <n v="153"/>
    <n v="128.9"/>
    <n v="138.69999999999999"/>
    <n v="420.59999999999997"/>
    <n v="142.4"/>
    <n v="121.5"/>
    <n v="136.19999999999999"/>
    <n v="151.69999999999999"/>
    <n v="139.5"/>
    <n v="136"/>
    <n v="146"/>
  </r>
  <r>
    <x v="2"/>
    <x v="6"/>
    <x v="9"/>
    <x v="161"/>
    <x v="190"/>
    <n v="142.6"/>
    <n v="146.19999999999999"/>
    <n v="123.9"/>
    <n v="148"/>
    <n v="188.4"/>
    <n v="132.5"/>
    <n v="114"/>
    <n v="145.4"/>
    <n v="135.1"/>
    <n v="157.1"/>
    <n v="149.6"/>
    <n v="1885.5999999999997"/>
    <n v="167.1"/>
    <n v="149.4"/>
    <n v="140.80000000000001"/>
    <n v="148.19999999999999"/>
    <n v="438.40000000000003"/>
    <n v="153"/>
    <n v="140.6"/>
    <n v="145"/>
    <n v="438.6"/>
    <n v="149.4"/>
    <n v="126.3"/>
    <n v="141.69999999999999"/>
    <n v="155.4"/>
    <n v="140"/>
    <n v="141"/>
    <n v="147.19999999999999"/>
  </r>
  <r>
    <x v="0"/>
    <x v="6"/>
    <x v="11"/>
    <x v="161"/>
    <x v="191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904.6000000000001"/>
    <n v="167.2"/>
    <n v="152.30000000000001"/>
    <n v="147"/>
    <n v="151.5"/>
    <n v="450.8"/>
    <n v="153.5"/>
    <n v="148.4"/>
    <n v="150.9"/>
    <n v="452.79999999999995"/>
    <n v="154.30000000000001"/>
    <n v="132.1"/>
    <n v="149.1"/>
    <n v="160.80000000000001"/>
    <n v="140.6"/>
    <n v="146.1"/>
    <n v="149.9"/>
  </r>
  <r>
    <x v="1"/>
    <x v="6"/>
    <x v="11"/>
    <x v="162"/>
    <x v="192"/>
    <n v="148.4"/>
    <n v="145.9"/>
    <n v="121.5"/>
    <n v="148.80000000000001"/>
    <n v="215.7"/>
    <n v="134.6"/>
    <n v="115"/>
    <n v="146.30000000000001"/>
    <n v="130.5"/>
    <n v="157.19999999999999"/>
    <n v="153.6"/>
    <n v="1923.9999999999998"/>
    <n v="169.9"/>
    <n v="146.30000000000001"/>
    <n v="132.6"/>
    <n v="144.19999999999999"/>
    <n v="423.09999999999997"/>
    <n v="153.5"/>
    <n v="132.19999999999999"/>
    <n v="139.1"/>
    <n v="424.79999999999995"/>
    <n v="142.80000000000001"/>
    <n v="121.7"/>
    <n v="136.69999999999999"/>
    <n v="151.80000000000001"/>
    <n v="139.80000000000001"/>
    <n v="136.30000000000001"/>
    <n v="147"/>
  </r>
  <r>
    <x v="2"/>
    <x v="6"/>
    <x v="11"/>
    <x v="163"/>
    <x v="193"/>
    <n v="145.6"/>
    <n v="146.69999999999999"/>
    <n v="124.3"/>
    <n v="147.4"/>
    <n v="199.6"/>
    <n v="135.69999999999999"/>
    <n v="114.2"/>
    <n v="147"/>
    <n v="135.30000000000001"/>
    <n v="157.5"/>
    <n v="151.9"/>
    <n v="1910.9"/>
    <n v="167.9"/>
    <n v="149.9"/>
    <n v="141"/>
    <n v="148.6"/>
    <n v="439.5"/>
    <n v="153.5"/>
    <n v="142.30000000000001"/>
    <n v="145.30000000000001"/>
    <n v="441.1"/>
    <n v="149.9"/>
    <n v="126.6"/>
    <n v="142.1"/>
    <n v="155.5"/>
    <n v="140.30000000000001"/>
    <n v="141.30000000000001"/>
    <n v="148.6"/>
  </r>
  <r>
    <x v="0"/>
    <x v="6"/>
    <x v="12"/>
    <x v="164"/>
    <x v="194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940.9999999999995"/>
    <n v="167.8"/>
    <n v="152.6"/>
    <n v="147.30000000000001"/>
    <n v="151.9"/>
    <n v="451.79999999999995"/>
    <n v="152.80000000000001"/>
    <n v="149.9"/>
    <n v="151.19999999999999"/>
    <n v="453.90000000000003"/>
    <n v="154.80000000000001"/>
    <n v="135"/>
    <n v="149.5"/>
    <n v="161.1"/>
    <n v="140.6"/>
    <n v="147.1"/>
    <n v="152.30000000000001"/>
  </r>
  <r>
    <x v="1"/>
    <x v="6"/>
    <x v="12"/>
    <x v="165"/>
    <x v="19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956.7"/>
    <n v="170.4"/>
    <n v="146.80000000000001"/>
    <n v="132.80000000000001"/>
    <n v="144.6"/>
    <n v="424.20000000000005"/>
    <n v="152.80000000000001"/>
    <n v="133.6"/>
    <n v="139.80000000000001"/>
    <n v="426.2"/>
    <n v="143.19999999999999"/>
    <n v="125.2"/>
    <n v="136.80000000000001"/>
    <n v="151.9"/>
    <n v="140.19999999999999"/>
    <n v="137.69999999999999"/>
    <n v="148.30000000000001"/>
  </r>
  <r>
    <x v="2"/>
    <x v="6"/>
    <x v="12"/>
    <x v="160"/>
    <x v="196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946.1000000000001"/>
    <n v="168.5"/>
    <n v="150.30000000000001"/>
    <n v="141.30000000000001"/>
    <n v="149"/>
    <n v="440.6"/>
    <n v="152.80000000000001"/>
    <n v="143.69999999999999"/>
    <n v="145.80000000000001"/>
    <n v="442.3"/>
    <n v="150.4"/>
    <n v="129.80000000000001"/>
    <n v="142.30000000000001"/>
    <n v="155.69999999999999"/>
    <n v="140.4"/>
    <n v="142.5"/>
    <n v="150.4"/>
  </r>
  <r>
    <x v="0"/>
    <x v="7"/>
    <x v="0"/>
    <x v="166"/>
    <x v="197"/>
    <n v="153.5"/>
    <n v="150.5"/>
    <n v="132"/>
    <n v="142.19999999999999"/>
    <n v="191.5"/>
    <n v="141.1"/>
    <n v="113.8"/>
    <n v="151.6"/>
    <n v="139.69999999999999"/>
    <n v="158.69999999999999"/>
    <n v="153"/>
    <n v="1938.6"/>
    <n v="168.6"/>
    <n v="152.80000000000001"/>
    <n v="147.4"/>
    <n v="152.1"/>
    <n v="452.30000000000007"/>
    <n v="153.9"/>
    <n v="150.4"/>
    <n v="151.69999999999999"/>
    <n v="456"/>
    <n v="155.69999999999999"/>
    <n v="136.30000000000001"/>
    <n v="150.1"/>
    <n v="161.69999999999999"/>
    <n v="142.5"/>
    <n v="148.1"/>
    <n v="151.9"/>
  </r>
  <r>
    <x v="1"/>
    <x v="7"/>
    <x v="0"/>
    <x v="167"/>
    <x v="198"/>
    <n v="157"/>
    <n v="149.30000000000001"/>
    <n v="126.3"/>
    <n v="144.4"/>
    <n v="207.8"/>
    <n v="139.1"/>
    <n v="114.8"/>
    <n v="149.5"/>
    <n v="131.1"/>
    <n v="158.5"/>
    <n v="154.4"/>
    <n v="1945.3999999999999"/>
    <n v="170.8"/>
    <n v="147"/>
    <n v="133.19999999999999"/>
    <n v="144.9"/>
    <n v="425.1"/>
    <n v="153.9"/>
    <n v="135.1"/>
    <n v="140.1"/>
    <n v="429.1"/>
    <n v="143.80000000000001"/>
    <n v="126.1"/>
    <n v="137.19999999999999"/>
    <n v="152.1"/>
    <n v="142.1"/>
    <n v="138.4"/>
    <n v="148.19999999999999"/>
  </r>
  <r>
    <x v="2"/>
    <x v="7"/>
    <x v="0"/>
    <x v="168"/>
    <x v="199"/>
    <n v="154.9"/>
    <n v="150.1"/>
    <n v="129.9"/>
    <n v="143.19999999999999"/>
    <n v="197"/>
    <n v="140.4"/>
    <n v="114.1"/>
    <n v="150.9"/>
    <n v="136.1"/>
    <n v="158.6"/>
    <n v="153.5"/>
    <n v="1940.3999999999999"/>
    <n v="169.2"/>
    <n v="150.5"/>
    <n v="141.5"/>
    <n v="149.19999999999999"/>
    <n v="441.2"/>
    <n v="153.9"/>
    <n v="144.6"/>
    <n v="146.19999999999999"/>
    <n v="444.7"/>
    <n v="151.19999999999999"/>
    <n v="130.9"/>
    <n v="142.80000000000001"/>
    <n v="156.1"/>
    <n v="142.30000000000001"/>
    <n v="143.4"/>
    <n v="150.19999999999999"/>
  </r>
  <r>
    <x v="0"/>
    <x v="7"/>
    <x v="1"/>
    <x v="169"/>
    <x v="200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909.7999999999997"/>
    <n v="169.4"/>
    <n v="153"/>
    <n v="147.5"/>
    <n v="152.30000000000001"/>
    <n v="452.8"/>
    <n v="154.80000000000001"/>
    <n v="152.30000000000001"/>
    <n v="151.80000000000001"/>
    <n v="458.90000000000003"/>
    <n v="156.19999999999999"/>
    <n v="136"/>
    <n v="150.4"/>
    <n v="161.9"/>
    <n v="143.4"/>
    <n v="148.4"/>
    <n v="150.4"/>
  </r>
  <r>
    <x v="1"/>
    <x v="7"/>
    <x v="1"/>
    <x v="170"/>
    <x v="198"/>
    <n v="153.1"/>
    <n v="150.69999999999999"/>
    <n v="127.4"/>
    <n v="143.1"/>
    <n v="181.7"/>
    <n v="139.6"/>
    <n v="114.6"/>
    <n v="150.4"/>
    <n v="131.5"/>
    <n v="159"/>
    <n v="151.69999999999999"/>
    <n v="1916.6"/>
    <n v="172"/>
    <n v="147.30000000000001"/>
    <n v="133.5"/>
    <n v="145.19999999999999"/>
    <n v="426"/>
    <n v="154.80000000000001"/>
    <n v="138.9"/>
    <n v="140.4"/>
    <n v="434.1"/>
    <n v="144.4"/>
    <n v="125.2"/>
    <n v="137.69999999999999"/>
    <n v="152.19999999999999"/>
    <n v="143.5"/>
    <n v="138.4"/>
    <n v="147.69999999999999"/>
  </r>
  <r>
    <x v="2"/>
    <x v="7"/>
    <x v="1"/>
    <x v="171"/>
    <x v="200"/>
    <n v="151.80000000000001"/>
    <n v="150.80000000000001"/>
    <n v="131.4"/>
    <n v="141.80000000000001"/>
    <n v="170.7"/>
    <n v="141.1"/>
    <n v="113.6"/>
    <n v="152"/>
    <n v="136.5"/>
    <n v="159.1"/>
    <n v="150.5"/>
    <n v="1911.6"/>
    <n v="170.1"/>
    <n v="150.80000000000001"/>
    <n v="141.69999999999999"/>
    <n v="149.5"/>
    <n v="442"/>
    <n v="154.80000000000001"/>
    <n v="147.19999999999999"/>
    <n v="146.4"/>
    <n v="448.4"/>
    <n v="151.69999999999999"/>
    <n v="130.30000000000001"/>
    <n v="143.19999999999999"/>
    <n v="156.19999999999999"/>
    <n v="143.4"/>
    <n v="143.6"/>
    <n v="149.1"/>
  </r>
  <r>
    <x v="0"/>
    <x v="7"/>
    <x v="2"/>
    <x v="172"/>
    <x v="201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894.5999999999997"/>
    <n v="170.5"/>
    <n v="153.4"/>
    <n v="147.6"/>
    <n v="152.5"/>
    <n v="453.5"/>
    <n v="154.5"/>
    <n v="153.4"/>
    <n v="151.5"/>
    <n v="459.4"/>
    <n v="156.69999999999999"/>
    <n v="135.80000000000001"/>
    <n v="151.19999999999999"/>
    <n v="161.19999999999999"/>
    <n v="145.1"/>
    <n v="148.6"/>
    <n v="149.80000000000001"/>
  </r>
  <r>
    <x v="1"/>
    <x v="7"/>
    <x v="2"/>
    <x v="173"/>
    <x v="200"/>
    <n v="148.9"/>
    <n v="151.1"/>
    <n v="127.5"/>
    <n v="143.30000000000001"/>
    <n v="167"/>
    <n v="139.69999999999999"/>
    <n v="114.4"/>
    <n v="151.5"/>
    <n v="131.9"/>
    <n v="159.1"/>
    <n v="150.1"/>
    <n v="1898.5"/>
    <n v="173.3"/>
    <n v="147.69999999999999"/>
    <n v="133.80000000000001"/>
    <n v="145.6"/>
    <n v="427.1"/>
    <n v="154.5"/>
    <n v="141.4"/>
    <n v="140.80000000000001"/>
    <n v="436.7"/>
    <n v="145"/>
    <n v="124.6"/>
    <n v="137.9"/>
    <n v="152.5"/>
    <n v="145.30000000000001"/>
    <n v="138.69999999999999"/>
    <n v="147.30000000000001"/>
  </r>
  <r>
    <x v="2"/>
    <x v="7"/>
    <x v="2"/>
    <x v="174"/>
    <x v="202"/>
    <n v="148.1"/>
    <n v="151.5"/>
    <n v="131.19999999999999"/>
    <n v="142.5"/>
    <n v="157.30000000000001"/>
    <n v="141.1"/>
    <n v="113.2"/>
    <n v="153.19999999999999"/>
    <n v="136.69999999999999"/>
    <n v="159.6"/>
    <n v="148.9"/>
    <n v="1895.4"/>
    <n v="171.2"/>
    <n v="151.19999999999999"/>
    <n v="141.9"/>
    <n v="149.80000000000001"/>
    <n v="442.90000000000003"/>
    <n v="154.5"/>
    <n v="148.9"/>
    <n v="146.4"/>
    <n v="449.79999999999995"/>
    <n v="152.30000000000001"/>
    <n v="129.9"/>
    <n v="143.69999999999999"/>
    <n v="156.1"/>
    <n v="145.19999999999999"/>
    <n v="143.80000000000001"/>
    <n v="148.6"/>
  </r>
  <r>
    <x v="0"/>
    <x v="7"/>
    <x v="3"/>
    <x v="175"/>
    <x v="203"/>
    <n v="146.9"/>
    <n v="155.6"/>
    <n v="137.1"/>
    <n v="147.30000000000001"/>
    <n v="162.69999999999999"/>
    <n v="150.19999999999999"/>
    <n v="119.8"/>
    <n v="158.69999999999999"/>
    <n v="139.19999999999999"/>
    <n v="159.35"/>
    <n v="150.1"/>
    <n v="1941.4"/>
    <n v="172.25"/>
    <n v="149.44999999999999"/>
    <n v="137.85000000000002"/>
    <n v="147.69999999999999"/>
    <n v="435"/>
    <n v="155.6"/>
    <n v="148.4"/>
    <n v="143.60000000000002"/>
    <n v="447.6"/>
    <n v="154.30000000000001"/>
    <n v="127.25"/>
    <n v="140.80000000000001"/>
    <n v="154.30000000000001"/>
    <n v="145.25"/>
    <n v="141.25"/>
    <n v="147.94999999999999"/>
  </r>
  <r>
    <x v="1"/>
    <x v="7"/>
    <x v="3"/>
    <x v="176"/>
    <x v="204"/>
    <n v="151.9"/>
    <n v="155.5"/>
    <n v="131.6"/>
    <n v="152.9"/>
    <n v="180"/>
    <n v="150.80000000000001"/>
    <n v="121.2"/>
    <n v="154"/>
    <n v="133.5"/>
    <n v="159.47499999999999"/>
    <n v="153.5"/>
    <n v="1963.3"/>
    <n v="171.72499999999999"/>
    <n v="150.32499999999999"/>
    <n v="139.875"/>
    <n v="148.75"/>
    <n v="438.95"/>
    <n v="155.6"/>
    <n v="137.1"/>
    <n v="145"/>
    <n v="437.7"/>
    <n v="144.80000000000001"/>
    <n v="128.57499999999999"/>
    <n v="142.25"/>
    <n v="155.19999999999999"/>
    <n v="145.22499999999999"/>
    <n v="142.52500000000001"/>
    <n v="148.27499999999998"/>
  </r>
  <r>
    <x v="2"/>
    <x v="7"/>
    <x v="3"/>
    <x v="177"/>
    <x v="203"/>
    <n v="148.80000000000001"/>
    <n v="155.6"/>
    <n v="135.1"/>
    <n v="149.9"/>
    <n v="168.6"/>
    <n v="150.4"/>
    <n v="120.3"/>
    <n v="157.1"/>
    <n v="136.80000000000001"/>
    <n v="159.35"/>
    <n v="151.4"/>
    <n v="1949.3"/>
    <n v="172.25"/>
    <n v="149.44999999999999"/>
    <n v="137.85000000000002"/>
    <n v="147.69999999999999"/>
    <n v="435"/>
    <n v="155.6"/>
    <n v="144.1"/>
    <n v="143.60000000000002"/>
    <n v="443.3"/>
    <n v="150.69999999999999"/>
    <n v="127.25"/>
    <n v="140.80000000000001"/>
    <n v="154.30000000000001"/>
    <n v="145.25"/>
    <n v="141.25"/>
    <n v="147.94999999999999"/>
  </r>
  <r>
    <x v="0"/>
    <x v="7"/>
    <x v="4"/>
    <x v="178"/>
    <x v="205"/>
    <n v="148.15"/>
    <n v="154.44999999999999"/>
    <n v="137.64999999999998"/>
    <n v="145.25"/>
    <n v="155.80000000000001"/>
    <n v="150.25"/>
    <n v="116.5"/>
    <n v="159.25"/>
    <n v="140.64999999999998"/>
    <n v="160.57499999999999"/>
    <n v="151.19999999999999"/>
    <n v="1946.2000000000003"/>
    <n v="177.32499999999999"/>
    <n v="152.07499999999999"/>
    <n v="143.92500000000001"/>
    <n v="150.89999999999998"/>
    <n v="446.9"/>
    <n v="155.14999999999998"/>
    <n v="146.65"/>
    <n v="147.65"/>
    <n v="449.44999999999993"/>
    <n v="156.25"/>
    <n v="134.32499999999999"/>
    <n v="147"/>
    <n v="158.05000000000001"/>
    <n v="148.22499999999999"/>
    <n v="146.47499999999999"/>
    <n v="150.32499999999999"/>
  </r>
  <r>
    <x v="1"/>
    <x v="7"/>
    <x v="4"/>
    <x v="179"/>
    <x v="206"/>
    <n v="153.25"/>
    <n v="154.44999999999999"/>
    <n v="132.25"/>
    <n v="152.35000000000002"/>
    <n v="175.6"/>
    <n v="151.4"/>
    <n v="118.75"/>
    <n v="156.4"/>
    <n v="134.55000000000001"/>
    <n v="160.58749999999998"/>
    <n v="155.25"/>
    <n v="1979.15"/>
    <n v="179.21249999999998"/>
    <n v="149.71249999999998"/>
    <n v="138.23750000000001"/>
    <n v="147.97499999999999"/>
    <n v="435.92499999999995"/>
    <n v="155.14999999999998"/>
    <n v="137.1"/>
    <n v="142.69999999999999"/>
    <n v="434.95"/>
    <n v="146.44999999999999"/>
    <n v="128.9375"/>
    <n v="143.375"/>
    <n v="153.85"/>
    <n v="148.71249999999998"/>
    <n v="142.26249999999999"/>
    <n v="149.53749999999999"/>
  </r>
  <r>
    <x v="2"/>
    <x v="7"/>
    <x v="4"/>
    <x v="180"/>
    <x v="207"/>
    <n v="150.10000000000002"/>
    <n v="154.44999999999999"/>
    <n v="135.69999999999999"/>
    <n v="148.55000000000001"/>
    <n v="162.55000000000001"/>
    <n v="150.65"/>
    <n v="117.25"/>
    <n v="158.30000000000001"/>
    <n v="138.10000000000002"/>
    <n v="160.57499999999999"/>
    <n v="152.69999999999999"/>
    <n v="1958.0500000000002"/>
    <n v="177.875"/>
    <n v="150.97499999999999"/>
    <n v="141.125"/>
    <n v="149.55000000000001"/>
    <n v="441.65000000000003"/>
    <n v="155.14999999999998"/>
    <n v="143"/>
    <n v="145"/>
    <n v="443.15"/>
    <n v="152.55000000000001"/>
    <n v="131.125"/>
    <n v="144.55000000000001"/>
    <n v="155.35000000000002"/>
    <n v="148.42500000000001"/>
    <n v="144.125"/>
    <n v="149.875"/>
  </r>
  <r>
    <x v="0"/>
    <x v="7"/>
    <x v="5"/>
    <x v="181"/>
    <x v="208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951"/>
    <n v="182.4"/>
    <n v="154.69999999999999"/>
    <n v="150"/>
    <n v="154.1"/>
    <n v="458.79999999999995"/>
    <n v="154.69999999999999"/>
    <n v="144.9"/>
    <n v="151.69999999999999"/>
    <n v="451.3"/>
    <n v="158.19999999999999"/>
    <n v="141.4"/>
    <n v="153.19999999999999"/>
    <n v="161.80000000000001"/>
    <n v="151.19999999999999"/>
    <n v="151.69999999999999"/>
    <n v="152.69999999999999"/>
  </r>
  <r>
    <x v="1"/>
    <x v="7"/>
    <x v="5"/>
    <x v="182"/>
    <x v="209"/>
    <n v="154.6"/>
    <n v="153.4"/>
    <n v="132.9"/>
    <n v="151.80000000000001"/>
    <n v="171.2"/>
    <n v="152"/>
    <n v="116.3"/>
    <n v="158.80000000000001"/>
    <n v="135.6"/>
    <n v="161.69999999999999"/>
    <n v="157"/>
    <n v="1994.9999999999998"/>
    <n v="186.7"/>
    <n v="149.1"/>
    <n v="136.6"/>
    <n v="147.19999999999999"/>
    <n v="432.9"/>
    <n v="154.69999999999999"/>
    <n v="137.1"/>
    <n v="140.4"/>
    <n v="432.19999999999993"/>
    <n v="148.1"/>
    <n v="129.30000000000001"/>
    <n v="144.5"/>
    <n v="152.5"/>
    <n v="152.19999999999999"/>
    <n v="142"/>
    <n v="150.80000000000001"/>
  </r>
  <r>
    <x v="2"/>
    <x v="7"/>
    <x v="5"/>
    <x v="183"/>
    <x v="210"/>
    <n v="151.4"/>
    <n v="153.30000000000001"/>
    <n v="136.30000000000001"/>
    <n v="147.19999999999999"/>
    <n v="156.5"/>
    <n v="150.9"/>
    <n v="114.2"/>
    <n v="159.5"/>
    <n v="139.4"/>
    <n v="161.80000000000001"/>
    <n v="154"/>
    <n v="1966.8000000000002"/>
    <n v="183.5"/>
    <n v="152.5"/>
    <n v="144.4"/>
    <n v="151.4"/>
    <n v="448.29999999999995"/>
    <n v="154.69999999999999"/>
    <n v="141.9"/>
    <n v="146.4"/>
    <n v="443"/>
    <n v="154.4"/>
    <n v="135"/>
    <n v="148.30000000000001"/>
    <n v="156.4"/>
    <n v="151.6"/>
    <n v="147"/>
    <n v="151.80000000000001"/>
  </r>
  <r>
    <x v="0"/>
    <x v="7"/>
    <x v="6"/>
    <x v="181"/>
    <x v="208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951"/>
    <n v="182.4"/>
    <n v="154.69999999999999"/>
    <n v="150"/>
    <n v="154.1"/>
    <n v="458.79999999999995"/>
    <n v="154.69999999999999"/>
    <n v="144.9"/>
    <n v="151.69999999999999"/>
    <n v="451.3"/>
    <n v="158.19999999999999"/>
    <n v="141.4"/>
    <n v="153.19999999999999"/>
    <n v="161.80000000000001"/>
    <n v="151.19999999999999"/>
    <n v="151.69999999999999"/>
    <n v="152.69999999999999"/>
  </r>
  <r>
    <x v="1"/>
    <x v="7"/>
    <x v="6"/>
    <x v="182"/>
    <x v="209"/>
    <n v="154.6"/>
    <n v="153.4"/>
    <n v="132.9"/>
    <n v="151.80000000000001"/>
    <n v="171.2"/>
    <n v="152"/>
    <n v="116.3"/>
    <n v="158.80000000000001"/>
    <n v="135.6"/>
    <n v="161.69999999999999"/>
    <n v="157"/>
    <n v="1994.9999999999998"/>
    <n v="186.7"/>
    <n v="149.1"/>
    <n v="136.6"/>
    <n v="147.19999999999999"/>
    <n v="432.9"/>
    <n v="154.69999999999999"/>
    <n v="137.1"/>
    <n v="140.4"/>
    <n v="432.19999999999993"/>
    <n v="148.1"/>
    <n v="129.30000000000001"/>
    <n v="144.5"/>
    <n v="152.5"/>
    <n v="152.19999999999999"/>
    <n v="142"/>
    <n v="150.80000000000001"/>
  </r>
  <r>
    <x v="2"/>
    <x v="7"/>
    <x v="6"/>
    <x v="183"/>
    <x v="210"/>
    <n v="151.4"/>
    <n v="153.30000000000001"/>
    <n v="136.30000000000001"/>
    <n v="147.19999999999999"/>
    <n v="156.5"/>
    <n v="150.9"/>
    <n v="114.2"/>
    <n v="159.5"/>
    <n v="139.4"/>
    <n v="161.80000000000001"/>
    <n v="154"/>
    <n v="1966.8000000000002"/>
    <n v="183.5"/>
    <n v="152.5"/>
    <n v="144.4"/>
    <n v="151.4"/>
    <n v="448.29999999999995"/>
    <n v="154.69999999999999"/>
    <n v="141.9"/>
    <n v="146.4"/>
    <n v="443"/>
    <n v="154.4"/>
    <n v="135"/>
    <n v="148.30000000000001"/>
    <n v="156.4"/>
    <n v="151.6"/>
    <n v="147"/>
    <n v="151.80000000000001"/>
  </r>
  <r>
    <x v="0"/>
    <x v="7"/>
    <x v="7"/>
    <x v="184"/>
    <x v="211"/>
    <n v="148.4"/>
    <n v="153.30000000000001"/>
    <n v="139.80000000000001"/>
    <n v="146.9"/>
    <n v="171"/>
    <n v="149.9"/>
    <n v="114.2"/>
    <n v="160"/>
    <n v="143.5"/>
    <n v="161.5"/>
    <n v="155.30000000000001"/>
    <n v="1978.6"/>
    <n v="180.9"/>
    <n v="155.1"/>
    <n v="149.30000000000001"/>
    <n v="154.30000000000001"/>
    <n v="458.7"/>
    <n v="155.5"/>
    <n v="145.80000000000001"/>
    <n v="151.9"/>
    <n v="453.20000000000005"/>
    <n v="158.80000000000001"/>
    <n v="143.6"/>
    <n v="152.19999999999999"/>
    <n v="162.69999999999999"/>
    <n v="153.6"/>
    <n v="153"/>
    <n v="154.69999999999999"/>
  </r>
  <r>
    <x v="1"/>
    <x v="7"/>
    <x v="7"/>
    <x v="185"/>
    <x v="212"/>
    <n v="154.5"/>
    <n v="153.4"/>
    <n v="133.4"/>
    <n v="154.5"/>
    <n v="191.9"/>
    <n v="151.30000000000001"/>
    <n v="116.8"/>
    <n v="160"/>
    <n v="136.5"/>
    <n v="163.30000000000001"/>
    <n v="159.9"/>
    <n v="2024.8999999999999"/>
    <n v="187.2"/>
    <n v="150"/>
    <n v="135.19999999999999"/>
    <n v="147.80000000000001"/>
    <n v="433"/>
    <n v="155.5"/>
    <n v="138.30000000000001"/>
    <n v="144.5"/>
    <n v="438.3"/>
    <n v="148.69999999999999"/>
    <n v="133.9"/>
    <n v="141.19999999999999"/>
    <n v="155.5"/>
    <n v="155.19999999999999"/>
    <n v="144.80000000000001"/>
    <n v="152.9"/>
  </r>
  <r>
    <x v="2"/>
    <x v="7"/>
    <x v="7"/>
    <x v="186"/>
    <x v="213"/>
    <n v="150.80000000000001"/>
    <n v="153.30000000000001"/>
    <n v="137.4"/>
    <n v="150.4"/>
    <n v="178.1"/>
    <n v="150.4"/>
    <n v="115.1"/>
    <n v="160"/>
    <n v="140.6"/>
    <n v="162.30000000000001"/>
    <n v="157"/>
    <n v="1995.1999999999998"/>
    <n v="182.6"/>
    <n v="153.1"/>
    <n v="143.4"/>
    <n v="151.69999999999999"/>
    <n v="448.2"/>
    <n v="155.5"/>
    <n v="143"/>
    <n v="148.4"/>
    <n v="446.9"/>
    <n v="155"/>
    <n v="138.5"/>
    <n v="146"/>
    <n v="158.5"/>
    <n v="154.30000000000001"/>
    <n v="149"/>
    <n v="153.9"/>
  </r>
  <r>
    <x v="0"/>
    <x v="7"/>
    <x v="8"/>
    <x v="187"/>
    <x v="214"/>
    <n v="149.5"/>
    <n v="153.4"/>
    <n v="140.4"/>
    <n v="147"/>
    <n v="178.8"/>
    <n v="149.30000000000001"/>
    <n v="115.1"/>
    <n v="160"/>
    <n v="145.4"/>
    <n v="161.6"/>
    <n v="156.1"/>
    <n v="1987.3999999999999"/>
    <n v="182.9"/>
    <n v="155.4"/>
    <n v="149.9"/>
    <n v="154.6"/>
    <n v="459.9"/>
    <n v="156.30000000000001"/>
    <n v="146.4"/>
    <n v="151.6"/>
    <n v="454.30000000000007"/>
    <n v="159.1"/>
    <n v="144.6"/>
    <n v="152.80000000000001"/>
    <n v="161.1"/>
    <n v="157.4"/>
    <n v="153.69999999999999"/>
    <n v="155.4"/>
  </r>
  <r>
    <x v="1"/>
    <x v="7"/>
    <x v="8"/>
    <x v="188"/>
    <x v="215"/>
    <n v="157.30000000000001"/>
    <n v="153.9"/>
    <n v="134.4"/>
    <n v="155.4"/>
    <n v="202"/>
    <n v="150.80000000000001"/>
    <n v="118.9"/>
    <n v="160.9"/>
    <n v="137.69999999999999"/>
    <n v="164.4"/>
    <n v="161.30000000000001"/>
    <n v="2041.6000000000001"/>
    <n v="188.7"/>
    <n v="150.19999999999999"/>
    <n v="136.30000000000001"/>
    <n v="148.1"/>
    <n v="434.6"/>
    <n v="156.30000000000001"/>
    <n v="137.19999999999999"/>
    <n v="145.4"/>
    <n v="438.9"/>
    <n v="150"/>
    <n v="135.1"/>
    <n v="141.80000000000001"/>
    <n v="154.9"/>
    <n v="159.80000000000001"/>
    <n v="146"/>
    <n v="154"/>
  </r>
  <r>
    <x v="2"/>
    <x v="7"/>
    <x v="8"/>
    <x v="189"/>
    <x v="216"/>
    <n v="152.5"/>
    <n v="153.6"/>
    <n v="138.19999999999999"/>
    <n v="150.9"/>
    <n v="186.7"/>
    <n v="149.80000000000001"/>
    <n v="116.4"/>
    <n v="160.30000000000001"/>
    <n v="142.19999999999999"/>
    <n v="162.9"/>
    <n v="158"/>
    <n v="2007"/>
    <n v="184.4"/>
    <n v="153.4"/>
    <n v="144.30000000000001"/>
    <n v="152"/>
    <n v="449.70000000000005"/>
    <n v="156.30000000000001"/>
    <n v="142.9"/>
    <n v="148.69999999999999"/>
    <n v="447.90000000000003"/>
    <n v="155.6"/>
    <n v="139.6"/>
    <n v="146.6"/>
    <n v="157.5"/>
    <n v="158.4"/>
    <n v="150"/>
    <n v="154.69999999999999"/>
  </r>
  <r>
    <x v="0"/>
    <x v="7"/>
    <x v="9"/>
    <x v="190"/>
    <x v="217"/>
    <n v="159.19999999999999"/>
    <n v="153.6"/>
    <n v="142.6"/>
    <n v="147.19999999999999"/>
    <n v="200.6"/>
    <n v="150.30000000000001"/>
    <n v="115.3"/>
    <n v="160.9"/>
    <n v="147.4"/>
    <n v="161.9"/>
    <n v="159.6"/>
    <n v="2030.9"/>
    <n v="182.7"/>
    <n v="155.69999999999999"/>
    <n v="150.6"/>
    <n v="155"/>
    <n v="461.29999999999995"/>
    <n v="156.5"/>
    <n v="146.80000000000001"/>
    <n v="152"/>
    <n v="455.3"/>
    <n v="159.5"/>
    <n v="146.4"/>
    <n v="152.4"/>
    <n v="162.5"/>
    <n v="156.19999999999999"/>
    <n v="154.30000000000001"/>
    <n v="157.5"/>
  </r>
  <r>
    <x v="1"/>
    <x v="7"/>
    <x v="9"/>
    <x v="191"/>
    <x v="218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2080.1999999999998"/>
    <n v="188.7"/>
    <n v="150.5"/>
    <n v="136.1"/>
    <n v="148.30000000000001"/>
    <n v="434.90000000000003"/>
    <n v="156.5"/>
    <n v="137.1"/>
    <n v="145.1"/>
    <n v="438.70000000000005"/>
    <n v="151"/>
    <n v="135.4"/>
    <n v="142"/>
    <n v="155.69999999999999"/>
    <n v="158.1"/>
    <n v="146.19999999999999"/>
    <n v="155.19999999999999"/>
  </r>
  <r>
    <x v="2"/>
    <x v="7"/>
    <x v="9"/>
    <x v="192"/>
    <x v="219"/>
    <n v="161.4"/>
    <n v="153.6"/>
    <n v="140.1"/>
    <n v="151.19999999999999"/>
    <n v="209.2"/>
    <n v="150.9"/>
    <n v="116.2"/>
    <n v="161"/>
    <n v="144"/>
    <n v="163.19999999999999"/>
    <n v="161.4"/>
    <n v="2048.6000000000004"/>
    <n v="184.3"/>
    <n v="153.69999999999999"/>
    <n v="144.6"/>
    <n v="152.30000000000001"/>
    <n v="450.59999999999997"/>
    <n v="156.5"/>
    <n v="143.1"/>
    <n v="148.69999999999999"/>
    <n v="448.3"/>
    <n v="156.30000000000001"/>
    <n v="140.6"/>
    <n v="146.5"/>
    <n v="158.5"/>
    <n v="157"/>
    <n v="150.4"/>
    <n v="156.4"/>
  </r>
  <r>
    <x v="0"/>
    <x v="7"/>
    <x v="11"/>
    <x v="193"/>
    <x v="220"/>
    <n v="171.6"/>
    <n v="153.80000000000001"/>
    <n v="145.4"/>
    <n v="146.5"/>
    <n v="222.2"/>
    <n v="155.9"/>
    <n v="114.9"/>
    <n v="162"/>
    <n v="150"/>
    <n v="162.69999999999999"/>
    <n v="163.4"/>
    <n v="2082.4"/>
    <n v="183.4"/>
    <n v="156.30000000000001"/>
    <n v="151"/>
    <n v="155.5"/>
    <n v="462.8"/>
    <n v="158"/>
    <n v="147.5"/>
    <n v="152.80000000000001"/>
    <n v="458.3"/>
    <n v="160.4"/>
    <n v="146.1"/>
    <n v="153.6"/>
    <n v="161.6"/>
    <n v="156.19999999999999"/>
    <n v="154.5"/>
    <n v="159.80000000000001"/>
  </r>
  <r>
    <x v="1"/>
    <x v="7"/>
    <x v="11"/>
    <x v="194"/>
    <x v="221"/>
    <n v="176.9"/>
    <n v="153.9"/>
    <n v="138"/>
    <n v="150.5"/>
    <n v="245.3"/>
    <n v="158.69999999999999"/>
    <n v="117.2"/>
    <n v="161.4"/>
    <n v="141.5"/>
    <n v="165.1"/>
    <n v="167"/>
    <n v="2120.6999999999998"/>
    <n v="188.8"/>
    <n v="151.1"/>
    <n v="136.4"/>
    <n v="148.80000000000001"/>
    <n v="436.3"/>
    <n v="158"/>
    <n v="137.30000000000001"/>
    <n v="145.1"/>
    <n v="440.4"/>
    <n v="152"/>
    <n v="135.19999999999999"/>
    <n v="144.4"/>
    <n v="156.4"/>
    <n v="157.9"/>
    <n v="146.6"/>
    <n v="156.69999999999999"/>
  </r>
  <r>
    <x v="2"/>
    <x v="7"/>
    <x v="11"/>
    <x v="195"/>
    <x v="222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2095.6"/>
    <n v="184.8"/>
    <n v="154.30000000000001"/>
    <n v="144.9"/>
    <n v="152.80000000000001"/>
    <n v="452.00000000000006"/>
    <n v="158"/>
    <n v="143.6"/>
    <n v="149.19999999999999"/>
    <n v="450.8"/>
    <n v="157.19999999999999"/>
    <n v="140.4"/>
    <n v="148.4"/>
    <n v="158.6"/>
    <n v="156.9"/>
    <n v="150.69999999999999"/>
    <n v="158.4"/>
  </r>
  <r>
    <x v="0"/>
    <x v="7"/>
    <x v="12"/>
    <x v="196"/>
    <x v="223"/>
    <n v="173.4"/>
    <n v="154"/>
    <n v="150"/>
    <n v="145.9"/>
    <n v="225.2"/>
    <n v="159.5"/>
    <n v="114.4"/>
    <n v="163.5"/>
    <n v="153.4"/>
    <n v="163.6"/>
    <n v="164.5"/>
    <n v="2100.5"/>
    <n v="183.6"/>
    <n v="157"/>
    <n v="151.6"/>
    <n v="156.30000000000001"/>
    <n v="464.90000000000003"/>
    <n v="158.4"/>
    <n v="148.69999999999999"/>
    <n v="153.4"/>
    <n v="460.5"/>
    <n v="161.6"/>
    <n v="146.4"/>
    <n v="153.9"/>
    <n v="162.9"/>
    <n v="156.6"/>
    <n v="155.19999999999999"/>
    <n v="160.69999999999999"/>
  </r>
  <r>
    <x v="1"/>
    <x v="7"/>
    <x v="12"/>
    <x v="197"/>
    <x v="224"/>
    <n v="178.3"/>
    <n v="154.19999999999999"/>
    <n v="140.69999999999999"/>
    <n v="149.69999999999999"/>
    <n v="240.9"/>
    <n v="161.5"/>
    <n v="117.1"/>
    <n v="161.9"/>
    <n v="143.30000000000001"/>
    <n v="166.1"/>
    <n v="167"/>
    <n v="2125.4"/>
    <n v="190.2"/>
    <n v="151.9"/>
    <n v="136.69999999999999"/>
    <n v="149.6"/>
    <n v="438.20000000000005"/>
    <n v="158.4"/>
    <n v="137.9"/>
    <n v="145.5"/>
    <n v="441.8"/>
    <n v="152.9"/>
    <n v="135.5"/>
    <n v="144.30000000000001"/>
    <n v="156.9"/>
    <n v="157.9"/>
    <n v="146.9"/>
    <n v="156.9"/>
  </r>
  <r>
    <x v="2"/>
    <x v="7"/>
    <x v="12"/>
    <x v="190"/>
    <x v="222"/>
    <n v="175.3"/>
    <n v="154.1"/>
    <n v="146.6"/>
    <n v="147.69999999999999"/>
    <n v="230.5"/>
    <n v="160.19999999999999"/>
    <n v="115.3"/>
    <n v="163"/>
    <n v="149.19999999999999"/>
    <n v="164.8"/>
    <n v="165.4"/>
    <n v="2109.1"/>
    <n v="185.4"/>
    <n v="155"/>
    <n v="145.4"/>
    <n v="153.6"/>
    <n v="454"/>
    <n v="158.4"/>
    <n v="144.6"/>
    <n v="149.69999999999999"/>
    <n v="452.7"/>
    <n v="158.30000000000001"/>
    <n v="140.69999999999999"/>
    <n v="148.5"/>
    <n v="159.4"/>
    <n v="157.1"/>
    <n v="151.19999999999999"/>
    <n v="158.9"/>
  </r>
  <r>
    <x v="0"/>
    <x v="8"/>
    <x v="0"/>
    <x v="198"/>
    <x v="225"/>
    <n v="173.4"/>
    <n v="154"/>
    <n v="154.80000000000001"/>
    <n v="147"/>
    <n v="187.8"/>
    <n v="159.5"/>
    <n v="113.8"/>
    <n v="164.5"/>
    <n v="156.1"/>
    <n v="164.3"/>
    <n v="159.6"/>
    <n v="2065.6999999999998"/>
    <n v="184.6"/>
    <n v="157.5"/>
    <n v="152.4"/>
    <n v="156.80000000000001"/>
    <n v="466.7"/>
    <n v="157.69999999999999"/>
    <n v="150.9"/>
    <n v="153.9"/>
    <n v="462.5"/>
    <n v="162.5"/>
    <n v="147.5"/>
    <n v="155.1"/>
    <n v="163.5"/>
    <n v="156.19999999999999"/>
    <n v="155.9"/>
    <n v="158.5"/>
  </r>
  <r>
    <x v="1"/>
    <x v="8"/>
    <x v="0"/>
    <x v="199"/>
    <x v="226"/>
    <n v="178.4"/>
    <n v="154.4"/>
    <n v="144.1"/>
    <n v="152.6"/>
    <n v="206.8"/>
    <n v="162.1"/>
    <n v="116.3"/>
    <n v="163"/>
    <n v="145.9"/>
    <n v="167.2"/>
    <n v="163.4"/>
    <n v="2097"/>
    <n v="191.8"/>
    <n v="152.5"/>
    <n v="137.30000000000001"/>
    <n v="150.19999999999999"/>
    <n v="440"/>
    <n v="157.69999999999999"/>
    <n v="142.9"/>
    <n v="145.69999999999999"/>
    <n v="446.3"/>
    <n v="154.1"/>
    <n v="136.9"/>
    <n v="145.4"/>
    <n v="156.1"/>
    <n v="157.69999999999999"/>
    <n v="147.6"/>
    <n v="156"/>
  </r>
  <r>
    <x v="2"/>
    <x v="8"/>
    <x v="0"/>
    <x v="165"/>
    <x v="227"/>
    <n v="175.3"/>
    <n v="154.1"/>
    <n v="150.9"/>
    <n v="149.6"/>
    <n v="194.2"/>
    <n v="160.4"/>
    <n v="114.6"/>
    <n v="164"/>
    <n v="151.80000000000001"/>
    <n v="165.6"/>
    <n v="161"/>
    <n v="2076.5"/>
    <n v="186.5"/>
    <n v="155.5"/>
    <n v="146.1"/>
    <n v="154.19999999999999"/>
    <n v="455.8"/>
    <n v="157.69999999999999"/>
    <n v="147.9"/>
    <n v="150"/>
    <n v="455.6"/>
    <n v="159.30000000000001"/>
    <n v="141.9"/>
    <n v="149.6"/>
    <n v="159.19999999999999"/>
    <n v="156.80000000000001"/>
    <n v="151.9"/>
    <n v="157.30000000000001"/>
  </r>
  <r>
    <x v="0"/>
    <x v="8"/>
    <x v="1"/>
    <x v="164"/>
    <x v="228"/>
    <n v="168"/>
    <n v="154.4"/>
    <n v="163"/>
    <n v="147.80000000000001"/>
    <n v="149.69999999999999"/>
    <n v="158.30000000000001"/>
    <n v="111.8"/>
    <n v="165"/>
    <n v="160"/>
    <n v="165.8"/>
    <n v="154.69999999999999"/>
    <n v="2025.3"/>
    <n v="186.5"/>
    <n v="159.1"/>
    <n v="153.9"/>
    <n v="158.4"/>
    <n v="471.4"/>
    <n v="159.80000000000001"/>
    <n v="154.4"/>
    <n v="154.80000000000001"/>
    <n v="469.00000000000006"/>
    <n v="164.3"/>
    <n v="150.19999999999999"/>
    <n v="157"/>
    <n v="163.6"/>
    <n v="155.19999999999999"/>
    <n v="157.19999999999999"/>
    <n v="156.69999999999999"/>
  </r>
  <r>
    <x v="1"/>
    <x v="8"/>
    <x v="1"/>
    <x v="184"/>
    <x v="229"/>
    <n v="169.9"/>
    <n v="155.1"/>
    <n v="151.4"/>
    <n v="154"/>
    <n v="180.2"/>
    <n v="159.80000000000001"/>
    <n v="114.9"/>
    <n v="162.5"/>
    <n v="149.19999999999999"/>
    <n v="169.4"/>
    <n v="160.80000000000001"/>
    <n v="2066"/>
    <n v="193.3"/>
    <n v="154.19999999999999"/>
    <n v="138.19999999999999"/>
    <n v="151.80000000000001"/>
    <n v="444.2"/>
    <n v="159.80000000000001"/>
    <n v="149.1"/>
    <n v="146.5"/>
    <n v="455.4"/>
    <n v="156.30000000000001"/>
    <n v="140.5"/>
    <n v="147.30000000000001"/>
    <n v="156.6"/>
    <n v="156.69999999999999"/>
    <n v="149.30000000000001"/>
    <n v="156.5"/>
  </r>
  <r>
    <x v="2"/>
    <x v="8"/>
    <x v="1"/>
    <x v="168"/>
    <x v="230"/>
    <n v="168.7"/>
    <n v="154.69999999999999"/>
    <n v="158.69999999999999"/>
    <n v="150.69999999999999"/>
    <n v="160"/>
    <n v="158.80000000000001"/>
    <n v="112.8"/>
    <n v="164.2"/>
    <n v="155.5"/>
    <n v="167.5"/>
    <n v="156.9"/>
    <n v="2039.3000000000002"/>
    <n v="188.3"/>
    <n v="157.19999999999999"/>
    <n v="147.4"/>
    <n v="155.80000000000001"/>
    <n v="460.40000000000003"/>
    <n v="159.80000000000001"/>
    <n v="152.4"/>
    <n v="150.9"/>
    <n v="463.1"/>
    <n v="161.30000000000001"/>
    <n v="145.1"/>
    <n v="151.5"/>
    <n v="159.5"/>
    <n v="155.80000000000001"/>
    <n v="153.4"/>
    <n v="156.6"/>
  </r>
  <r>
    <x v="0"/>
    <x v="8"/>
    <x v="2"/>
    <x v="163"/>
    <x v="231"/>
    <n v="163.19999999999999"/>
    <n v="154.5"/>
    <n v="168.2"/>
    <n v="150.5"/>
    <n v="141"/>
    <n v="159.19999999999999"/>
    <n v="111.7"/>
    <n v="164"/>
    <n v="160.6"/>
    <n v="166.4"/>
    <n v="154.5"/>
    <n v="2025.7"/>
    <n v="186.1"/>
    <n v="159.6"/>
    <n v="154.4"/>
    <n v="158.9"/>
    <n v="472.9"/>
    <n v="159.9"/>
    <n v="156"/>
    <n v="154.80000000000001"/>
    <n v="470.7"/>
    <n v="164.6"/>
    <n v="151.30000000000001"/>
    <n v="157.80000000000001"/>
    <n v="163.80000000000001"/>
    <n v="153.1"/>
    <n v="157.30000000000001"/>
    <n v="156.69999999999999"/>
  </r>
  <r>
    <x v="1"/>
    <x v="8"/>
    <x v="2"/>
    <x v="192"/>
    <x v="232"/>
    <n v="164.7"/>
    <n v="155.6"/>
    <n v="156.4"/>
    <n v="157.30000000000001"/>
    <n v="166.1"/>
    <n v="161.1"/>
    <n v="114.3"/>
    <n v="162.6"/>
    <n v="150.69999999999999"/>
    <n v="170.3"/>
    <n v="160.4"/>
    <n v="2064.4999999999995"/>
    <n v="193.5"/>
    <n v="155.1"/>
    <n v="138.69999999999999"/>
    <n v="152.6"/>
    <n v="446.4"/>
    <n v="159.9"/>
    <n v="154.80000000000001"/>
    <n v="147.19999999999999"/>
    <n v="461.90000000000003"/>
    <n v="156.9"/>
    <n v="141.69999999999999"/>
    <n v="148.6"/>
    <n v="157.6"/>
    <n v="154.9"/>
    <n v="150"/>
    <n v="156.9"/>
  </r>
  <r>
    <x v="2"/>
    <x v="8"/>
    <x v="2"/>
    <x v="162"/>
    <x v="233"/>
    <n v="163.80000000000001"/>
    <n v="154.9"/>
    <n v="163.9"/>
    <n v="153.69999999999999"/>
    <n v="149.5"/>
    <n v="159.80000000000001"/>
    <n v="112.6"/>
    <n v="163.5"/>
    <n v="156.5"/>
    <n v="168.2"/>
    <n v="156.69999999999999"/>
    <n v="2039.3999999999999"/>
    <n v="188.1"/>
    <n v="157.80000000000001"/>
    <n v="147.9"/>
    <n v="156.4"/>
    <n v="462.1"/>
    <n v="159.9"/>
    <n v="155.5"/>
    <n v="151.19999999999999"/>
    <n v="466.59999999999997"/>
    <n v="161.69999999999999"/>
    <n v="146.19999999999999"/>
    <n v="152.6"/>
    <n v="160.19999999999999"/>
    <n v="153.80000000000001"/>
    <n v="153.80000000000001"/>
    <n v="156.80000000000001"/>
  </r>
  <r>
    <x v="0"/>
    <x v="8"/>
    <x v="3"/>
    <x v="157"/>
    <x v="221"/>
    <n v="163.4"/>
    <n v="155"/>
    <n v="175.2"/>
    <n v="160.6"/>
    <n v="135.1"/>
    <n v="161.1"/>
    <n v="112.2"/>
    <n v="164.4"/>
    <n v="161.9"/>
    <n v="166.8"/>
    <n v="155.6"/>
    <n v="2049.5"/>
    <n v="186.8"/>
    <n v="160.69999999999999"/>
    <n v="155.1"/>
    <n v="159.9"/>
    <n v="475.69999999999993"/>
    <n v="161.4"/>
    <n v="156"/>
    <n v="155.5"/>
    <n v="472.9"/>
    <n v="165.3"/>
    <n v="151.69999999999999"/>
    <n v="158.6"/>
    <n v="164.1"/>
    <n v="154.6"/>
    <n v="158"/>
    <n v="157.6"/>
  </r>
  <r>
    <x v="1"/>
    <x v="8"/>
    <x v="3"/>
    <x v="184"/>
    <x v="234"/>
    <n v="166.4"/>
    <n v="156"/>
    <n v="161.4"/>
    <n v="168.8"/>
    <n v="161.6"/>
    <n v="162.80000000000001"/>
    <n v="114.8"/>
    <n v="162.80000000000001"/>
    <n v="151.5"/>
    <n v="171.4"/>
    <n v="162"/>
    <n v="2089.6"/>
    <n v="194.4"/>
    <n v="155.9"/>
    <n v="139.30000000000001"/>
    <n v="153.4"/>
    <n v="448.6"/>
    <n v="161.4"/>
    <n v="154.9"/>
    <n v="147.6"/>
    <n v="463.9"/>
    <n v="157.5"/>
    <n v="142.1"/>
    <n v="149.1"/>
    <n v="157.6"/>
    <n v="156.6"/>
    <n v="150.5"/>
    <n v="158"/>
  </r>
  <r>
    <x v="2"/>
    <x v="8"/>
    <x v="3"/>
    <x v="168"/>
    <x v="235"/>
    <n v="164.6"/>
    <n v="155.4"/>
    <n v="170.1"/>
    <n v="164.4"/>
    <n v="144.1"/>
    <n v="161.69999999999999"/>
    <n v="113.1"/>
    <n v="163.9"/>
    <n v="157.6"/>
    <n v="168.9"/>
    <n v="158"/>
    <n v="2064.1"/>
    <n v="188.8"/>
    <n v="158.80000000000001"/>
    <n v="148.5"/>
    <n v="157.30000000000001"/>
    <n v="464.6"/>
    <n v="161.4"/>
    <n v="155.6"/>
    <n v="151.80000000000001"/>
    <n v="468.8"/>
    <n v="162.30000000000001"/>
    <n v="146.6"/>
    <n v="153.19999999999999"/>
    <n v="160.30000000000001"/>
    <n v="155.4"/>
    <n v="154.4"/>
    <n v="157.80000000000001"/>
  </r>
  <r>
    <x v="0"/>
    <x v="8"/>
    <x v="4"/>
    <x v="174"/>
    <x v="236"/>
    <n v="168.6"/>
    <n v="155.80000000000001"/>
    <n v="184.4"/>
    <n v="162.30000000000001"/>
    <n v="138.4"/>
    <n v="165.1"/>
    <n v="114.3"/>
    <n v="169.7"/>
    <n v="164.6"/>
    <n v="169.8"/>
    <n v="158.69999999999999"/>
    <n v="2095.2999999999997"/>
    <n v="189.6"/>
    <n v="165.3"/>
    <n v="160.6"/>
    <n v="164.5"/>
    <n v="490.4"/>
    <n v="161.6"/>
    <n v="161.69999999999999"/>
    <n v="158.80000000000001"/>
    <n v="482.09999999999997"/>
    <n v="169.1"/>
    <n v="153.19999999999999"/>
    <n v="160"/>
    <n v="167.6"/>
    <n v="159.30000000000001"/>
    <n v="161.1"/>
    <n v="161.1"/>
  </r>
  <r>
    <x v="1"/>
    <x v="8"/>
    <x v="4"/>
    <x v="200"/>
    <x v="237"/>
    <n v="173"/>
    <n v="156.5"/>
    <n v="168.8"/>
    <n v="172.5"/>
    <n v="166.5"/>
    <n v="165.9"/>
    <n v="115.9"/>
    <n v="165.2"/>
    <n v="152"/>
    <n v="171.1"/>
    <n v="164.2"/>
    <n v="2124.7000000000003"/>
    <n v="198.2"/>
    <n v="156.5"/>
    <n v="140.19999999999999"/>
    <n v="154.1"/>
    <n v="450.79999999999995"/>
    <n v="161.6"/>
    <n v="155.5"/>
    <n v="150.1"/>
    <n v="467.20000000000005"/>
    <n v="160.4"/>
    <n v="145"/>
    <n v="152.6"/>
    <n v="156.6"/>
    <n v="157.5"/>
    <n v="152.30000000000001"/>
    <n v="159.5"/>
  </r>
  <r>
    <x v="2"/>
    <x v="8"/>
    <x v="4"/>
    <x v="201"/>
    <x v="238"/>
    <n v="170.3"/>
    <n v="156.1"/>
    <n v="178.7"/>
    <n v="167.1"/>
    <n v="147.9"/>
    <n v="165.4"/>
    <n v="114.8"/>
    <n v="168.2"/>
    <n v="159.30000000000001"/>
    <n v="170.4"/>
    <n v="160.69999999999999"/>
    <n v="2105.7000000000003"/>
    <n v="191.9"/>
    <n v="161.80000000000001"/>
    <n v="152.1"/>
    <n v="160.4"/>
    <n v="474.29999999999995"/>
    <n v="161.6"/>
    <n v="159.4"/>
    <n v="154.69999999999999"/>
    <n v="475.7"/>
    <n v="165.8"/>
    <n v="148.9"/>
    <n v="155.80000000000001"/>
    <n v="161.19999999999999"/>
    <n v="158.6"/>
    <n v="156.80000000000001"/>
    <n v="160.4"/>
  </r>
  <r>
    <x v="0"/>
    <x v="8"/>
    <x v="5"/>
    <x v="167"/>
    <x v="239"/>
    <n v="179.3"/>
    <n v="156.1"/>
    <n v="190.4"/>
    <n v="158.6"/>
    <n v="144.69999999999999"/>
    <n v="165.5"/>
    <n v="114.6"/>
    <n v="170"/>
    <n v="165.5"/>
    <n v="171.7"/>
    <n v="160.5"/>
    <n v="2122.6"/>
    <n v="189.1"/>
    <n v="165.3"/>
    <n v="159.9"/>
    <n v="164.6"/>
    <n v="489.80000000000007"/>
    <n v="160.5"/>
    <n v="162.1"/>
    <n v="159.19999999999999"/>
    <n v="481.8"/>
    <n v="169.7"/>
    <n v="154.19999999999999"/>
    <n v="160.4"/>
    <n v="166.8"/>
    <n v="159.4"/>
    <n v="161.5"/>
    <n v="162.1"/>
  </r>
  <r>
    <x v="1"/>
    <x v="8"/>
    <x v="5"/>
    <x v="202"/>
    <x v="240"/>
    <n v="182.8"/>
    <n v="156.5"/>
    <n v="172.2"/>
    <n v="171.5"/>
    <n v="176.2"/>
    <n v="166.9"/>
    <n v="116.1"/>
    <n v="165.5"/>
    <n v="152.30000000000001"/>
    <n v="173.3"/>
    <n v="166.2"/>
    <n v="2154.1999999999998"/>
    <n v="195.6"/>
    <n v="157.30000000000001"/>
    <n v="140.5"/>
    <n v="154.80000000000001"/>
    <n v="452.6"/>
    <n v="160.5"/>
    <n v="156.1"/>
    <n v="149.80000000000001"/>
    <n v="466.40000000000003"/>
    <n v="160.80000000000001"/>
    <n v="147.5"/>
    <n v="150.69999999999999"/>
    <n v="158.1"/>
    <n v="158"/>
    <n v="153.4"/>
    <n v="160.4"/>
  </r>
  <r>
    <x v="2"/>
    <x v="8"/>
    <x v="5"/>
    <x v="203"/>
    <x v="241"/>
    <n v="180.7"/>
    <n v="156.19999999999999"/>
    <n v="183.7"/>
    <n v="164.6"/>
    <n v="155.4"/>
    <n v="166"/>
    <n v="115.1"/>
    <n v="168.5"/>
    <n v="160"/>
    <n v="172.4"/>
    <n v="162.6"/>
    <n v="2133.9"/>
    <n v="190.8"/>
    <n v="162.19999999999999"/>
    <n v="151.80000000000001"/>
    <n v="160.69999999999999"/>
    <n v="474.7"/>
    <n v="160.5"/>
    <n v="159.80000000000001"/>
    <n v="154.80000000000001"/>
    <n v="475.1"/>
    <n v="166.3"/>
    <n v="150.69999999999999"/>
    <n v="154.9"/>
    <n v="161.69999999999999"/>
    <n v="158.80000000000001"/>
    <n v="157.6"/>
    <n v="161.30000000000001"/>
  </r>
  <r>
    <x v="0"/>
    <x v="8"/>
    <x v="6"/>
    <x v="174"/>
    <x v="242"/>
    <n v="180.4"/>
    <n v="157.1"/>
    <n v="188.7"/>
    <n v="157.69999999999999"/>
    <n v="152.80000000000001"/>
    <n v="163.6"/>
    <n v="113.9"/>
    <n v="169.7"/>
    <n v="166.2"/>
    <n v="171"/>
    <n v="161.69999999999999"/>
    <n v="2132.4"/>
    <n v="189.7"/>
    <n v="166"/>
    <n v="161.1"/>
    <n v="165.3"/>
    <n v="492.40000000000003"/>
    <n v="161.5"/>
    <n v="162.5"/>
    <n v="160.30000000000001"/>
    <n v="484.3"/>
    <n v="170.4"/>
    <n v="157.1"/>
    <n v="160.69999999999999"/>
    <n v="167.2"/>
    <n v="160.4"/>
    <n v="162.80000000000001"/>
    <n v="163.19999999999999"/>
  </r>
  <r>
    <x v="1"/>
    <x v="8"/>
    <x v="6"/>
    <x v="204"/>
    <x v="243"/>
    <n v="185"/>
    <n v="158.19999999999999"/>
    <n v="170.6"/>
    <n v="170.9"/>
    <n v="186.4"/>
    <n v="164.7"/>
    <n v="115.7"/>
    <n v="165.5"/>
    <n v="153.4"/>
    <n v="173.5"/>
    <n v="167.9"/>
    <n v="2171.8000000000002"/>
    <n v="195.5"/>
    <n v="157.9"/>
    <n v="141.9"/>
    <n v="155.5"/>
    <n v="455.3"/>
    <n v="161.5"/>
    <n v="157.69999999999999"/>
    <n v="150.69999999999999"/>
    <n v="469.9"/>
    <n v="161.5"/>
    <n v="149.5"/>
    <n v="151.19999999999999"/>
    <n v="160.30000000000001"/>
    <n v="159.6"/>
    <n v="155"/>
    <n v="161.80000000000001"/>
  </r>
  <r>
    <x v="2"/>
    <x v="8"/>
    <x v="6"/>
    <x v="205"/>
    <x v="244"/>
    <n v="182.2"/>
    <n v="157.5"/>
    <n v="182.1"/>
    <n v="163.9"/>
    <n v="164.2"/>
    <n v="164"/>
    <n v="114.5"/>
    <n v="168.3"/>
    <n v="160.9"/>
    <n v="172.2"/>
    <n v="164"/>
    <n v="2147"/>
    <n v="191.2"/>
    <n v="162.80000000000001"/>
    <n v="153.1"/>
    <n v="161.4"/>
    <n v="477.29999999999995"/>
    <n v="161.5"/>
    <n v="160.69999999999999"/>
    <n v="155.80000000000001"/>
    <n v="478"/>
    <n v="167"/>
    <n v="153.1"/>
    <n v="155.30000000000001"/>
    <n v="163.19999999999999"/>
    <n v="160.1"/>
    <n v="159"/>
    <n v="162.5"/>
  </r>
  <r>
    <x v="0"/>
    <x v="8"/>
    <x v="7"/>
    <x v="165"/>
    <x v="245"/>
    <n v="176.5"/>
    <n v="157.5"/>
    <n v="190.9"/>
    <n v="155.69999999999999"/>
    <n v="153.9"/>
    <n v="162.80000000000001"/>
    <n v="115.2"/>
    <n v="169.8"/>
    <n v="167.6"/>
    <n v="171.9"/>
    <n v="161.80000000000001"/>
    <n v="2130.8000000000002"/>
    <n v="190.2"/>
    <n v="167"/>
    <n v="162.6"/>
    <n v="166.3"/>
    <n v="495.90000000000003"/>
    <n v="162.1"/>
    <n v="163.1"/>
    <n v="160.9"/>
    <n v="486.1"/>
    <n v="171.1"/>
    <n v="157.69999999999999"/>
    <n v="161.1"/>
    <n v="167.5"/>
    <n v="160.30000000000001"/>
    <n v="163.30000000000001"/>
    <n v="163.6"/>
  </r>
  <r>
    <x v="1"/>
    <x v="8"/>
    <x v="7"/>
    <x v="206"/>
    <x v="246"/>
    <n v="174.1"/>
    <n v="159.19999999999999"/>
    <n v="175"/>
    <n v="161.30000000000001"/>
    <n v="183.3"/>
    <n v="164.5"/>
    <n v="120.4"/>
    <n v="166.2"/>
    <n v="154.80000000000001"/>
    <n v="175.1"/>
    <n v="167.3"/>
    <n v="2157.9"/>
    <n v="196.5"/>
    <n v="159.80000000000001"/>
    <n v="143.6"/>
    <n v="157.30000000000001"/>
    <n v="460.7"/>
    <n v="162.1"/>
    <n v="160.69999999999999"/>
    <n v="153.19999999999999"/>
    <n v="475.99999999999994"/>
    <n v="162.80000000000001"/>
    <n v="150.4"/>
    <n v="153.69999999999999"/>
    <n v="160.4"/>
    <n v="159.6"/>
    <n v="156"/>
    <n v="162.30000000000001"/>
  </r>
  <r>
    <x v="2"/>
    <x v="8"/>
    <x v="7"/>
    <x v="207"/>
    <x v="247"/>
    <n v="172.8"/>
    <n v="158.4"/>
    <n v="188"/>
    <n v="156.80000000000001"/>
    <n v="162.19999999999999"/>
    <n v="164.1"/>
    <n v="119.7"/>
    <n v="168.8"/>
    <n v="162.69999999999999"/>
    <n v="173.9"/>
    <n v="164"/>
    <n v="2142"/>
    <n v="192.1"/>
    <n v="164.5"/>
    <n v="155.30000000000001"/>
    <n v="163.19999999999999"/>
    <n v="483"/>
    <n v="162.1"/>
    <n v="162.6"/>
    <n v="157.5"/>
    <n v="482.2"/>
    <n v="168.4"/>
    <n v="154"/>
    <n v="157.6"/>
    <n v="163.80000000000001"/>
    <n v="160"/>
    <n v="160"/>
    <n v="163.19999999999999"/>
  </r>
  <r>
    <x v="0"/>
    <x v="8"/>
    <x v="8"/>
    <x v="193"/>
    <x v="248"/>
    <n v="172"/>
    <n v="158"/>
    <n v="195.5"/>
    <n v="152.69999999999999"/>
    <n v="151.4"/>
    <n v="163.9"/>
    <n v="119.3"/>
    <n v="170.1"/>
    <n v="168.3"/>
    <n v="172.8"/>
    <n v="162.1"/>
    <n v="2133.6"/>
    <n v="190.5"/>
    <n v="167.7"/>
    <n v="163.6"/>
    <n v="167.1"/>
    <n v="498.4"/>
    <n v="162.1"/>
    <n v="163.69999999999999"/>
    <n v="161.30000000000001"/>
    <n v="487.09999999999997"/>
    <n v="171.9"/>
    <n v="157.80000000000001"/>
    <n v="162.69999999999999"/>
    <n v="168.5"/>
    <n v="160.19999999999999"/>
    <n v="163.80000000000001"/>
    <n v="164"/>
  </r>
  <r>
    <x v="1"/>
    <x v="8"/>
    <x v="8"/>
    <x v="206"/>
    <x v="246"/>
    <n v="174.1"/>
    <n v="159.1"/>
    <n v="175"/>
    <n v="161.19999999999999"/>
    <n v="183.5"/>
    <n v="164.5"/>
    <n v="120.4"/>
    <n v="166.2"/>
    <n v="154.80000000000001"/>
    <n v="175.1"/>
    <n v="167.3"/>
    <n v="2157.9"/>
    <n v="196.5"/>
    <n v="159.80000000000001"/>
    <n v="143.6"/>
    <n v="157.4"/>
    <n v="460.79999999999995"/>
    <n v="162.1"/>
    <n v="160.80000000000001"/>
    <n v="153.30000000000001"/>
    <n v="476.2"/>
    <n v="162.80000000000001"/>
    <n v="150.5"/>
    <n v="153.9"/>
    <n v="160.30000000000001"/>
    <n v="159.6"/>
    <n v="156"/>
    <n v="162.30000000000001"/>
  </r>
  <r>
    <x v="2"/>
    <x v="8"/>
    <x v="8"/>
    <x v="207"/>
    <x v="247"/>
    <n v="172.8"/>
    <n v="158.4"/>
    <n v="188"/>
    <n v="156.69999999999999"/>
    <n v="162.30000000000001"/>
    <n v="164.1"/>
    <n v="119.7"/>
    <n v="168.8"/>
    <n v="162.69999999999999"/>
    <n v="173.9"/>
    <n v="164"/>
    <n v="2142"/>
    <n v="192.1"/>
    <n v="164.6"/>
    <n v="155.30000000000001"/>
    <n v="163.30000000000001"/>
    <n v="483.2"/>
    <n v="162.1"/>
    <n v="162.6"/>
    <n v="157.5"/>
    <n v="482.2"/>
    <n v="168.4"/>
    <n v="154"/>
    <n v="157.69999999999999"/>
    <n v="163.69999999999999"/>
    <n v="160"/>
    <n v="160"/>
    <n v="163.19999999999999"/>
  </r>
  <r>
    <x v="0"/>
    <x v="8"/>
    <x v="9"/>
    <x v="208"/>
    <x v="234"/>
    <n v="170.1"/>
    <n v="158.4"/>
    <n v="198.8"/>
    <n v="152.6"/>
    <n v="170.4"/>
    <n v="165.2"/>
    <n v="121.6"/>
    <n v="170.6"/>
    <n v="168.8"/>
    <n v="173.6"/>
    <n v="165.5"/>
    <n v="2164.1999999999998"/>
    <n v="191.2"/>
    <n v="168.9"/>
    <n v="164.8"/>
    <n v="168.3"/>
    <n v="502.00000000000006"/>
    <n v="163.6"/>
    <n v="165.5"/>
    <n v="162"/>
    <n v="491.1"/>
    <n v="172.5"/>
    <n v="159.5"/>
    <n v="163.19999999999999"/>
    <n v="169"/>
    <n v="161.1"/>
    <n v="164.7"/>
    <n v="166.3"/>
  </r>
  <r>
    <x v="1"/>
    <x v="8"/>
    <x v="9"/>
    <x v="209"/>
    <x v="249"/>
    <n v="173"/>
    <n v="159.19999999999999"/>
    <n v="176.6"/>
    <n v="159.30000000000001"/>
    <n v="214.4"/>
    <n v="165.3"/>
    <n v="122.5"/>
    <n v="166.8"/>
    <n v="155.4"/>
    <n v="175.9"/>
    <n v="171.5"/>
    <n v="2198.4000000000005"/>
    <n v="197"/>
    <n v="160.80000000000001"/>
    <n v="144.4"/>
    <n v="158.30000000000001"/>
    <n v="463.50000000000006"/>
    <n v="163.6"/>
    <n v="162.19999999999999"/>
    <n v="154.30000000000001"/>
    <n v="480.09999999999997"/>
    <n v="163.5"/>
    <n v="152.19999999999999"/>
    <n v="155.1"/>
    <n v="160.30000000000001"/>
    <n v="160.30000000000001"/>
    <n v="157"/>
    <n v="164.6"/>
  </r>
  <r>
    <x v="2"/>
    <x v="8"/>
    <x v="9"/>
    <x v="210"/>
    <x v="250"/>
    <n v="171.2"/>
    <n v="158.69999999999999"/>
    <n v="190.6"/>
    <n v="155.69999999999999"/>
    <n v="185.3"/>
    <n v="165.2"/>
    <n v="121.9"/>
    <n v="169.3"/>
    <n v="163.19999999999999"/>
    <n v="174.7"/>
    <n v="167.7"/>
    <n v="2175.5"/>
    <n v="192.7"/>
    <n v="165.7"/>
    <n v="156.30000000000001"/>
    <n v="164.3"/>
    <n v="486.3"/>
    <n v="163.6"/>
    <n v="164.2"/>
    <n v="158.4"/>
    <n v="486.19999999999993"/>
    <n v="169.1"/>
    <n v="155.69999999999999"/>
    <n v="158.6"/>
    <n v="163.9"/>
    <n v="160.80000000000001"/>
    <n v="161"/>
    <n v="165.5"/>
  </r>
  <r>
    <x v="0"/>
    <x v="8"/>
    <x v="11"/>
    <x v="187"/>
    <x v="251"/>
    <n v="171.5"/>
    <n v="159.1"/>
    <n v="198.4"/>
    <n v="153.19999999999999"/>
    <n v="183.9"/>
    <n v="165.4"/>
    <n v="122.1"/>
    <n v="170.8"/>
    <n v="169.1"/>
    <n v="174.3"/>
    <n v="167.5"/>
    <n v="2182"/>
    <n v="191.4"/>
    <n v="170.4"/>
    <n v="166"/>
    <n v="169.8"/>
    <n v="506.2"/>
    <n v="164.2"/>
    <n v="165.3"/>
    <n v="162.9"/>
    <n v="492.4"/>
    <n v="173.4"/>
    <n v="158.9"/>
    <n v="163.80000000000001"/>
    <n v="169.3"/>
    <n v="162.4"/>
    <n v="165.2"/>
    <n v="167.6"/>
  </r>
  <r>
    <x v="1"/>
    <x v="8"/>
    <x v="11"/>
    <x v="211"/>
    <x v="252"/>
    <n v="175.4"/>
    <n v="159.6"/>
    <n v="175.8"/>
    <n v="160.30000000000001"/>
    <n v="229.1"/>
    <n v="165.1"/>
    <n v="123.1"/>
    <n v="167.2"/>
    <n v="156.1"/>
    <n v="176.8"/>
    <n v="173.5"/>
    <n v="2217.8999999999996"/>
    <n v="197"/>
    <n v="162.30000000000001"/>
    <n v="145.30000000000001"/>
    <n v="159.69999999999999"/>
    <n v="467.3"/>
    <n v="164.2"/>
    <n v="161.6"/>
    <n v="155.19999999999999"/>
    <n v="480.99999999999994"/>
    <n v="164.2"/>
    <n v="151.19999999999999"/>
    <n v="156.69999999999999"/>
    <n v="160.80000000000001"/>
    <n v="161.80000000000001"/>
    <n v="157.30000000000001"/>
    <n v="165.6"/>
  </r>
  <r>
    <x v="2"/>
    <x v="8"/>
    <x v="11"/>
    <x v="181"/>
    <x v="253"/>
    <n v="173"/>
    <n v="159.30000000000001"/>
    <n v="190.1"/>
    <n v="156.5"/>
    <n v="199.2"/>
    <n v="165.3"/>
    <n v="122.4"/>
    <n v="169.6"/>
    <n v="163.69999999999999"/>
    <n v="175.5"/>
    <n v="169.7"/>
    <n v="2194.1"/>
    <n v="192.9"/>
    <n v="167.2"/>
    <n v="157.4"/>
    <n v="165.8"/>
    <n v="490.40000000000003"/>
    <n v="164.2"/>
    <n v="163.9"/>
    <n v="159.30000000000001"/>
    <n v="487.40000000000003"/>
    <n v="169.9"/>
    <n v="154.80000000000001"/>
    <n v="159.80000000000001"/>
    <n v="164.3"/>
    <n v="162.19999999999999"/>
    <n v="161.4"/>
    <n v="166.7"/>
  </r>
  <r>
    <x v="0"/>
    <x v="8"/>
    <x v="12"/>
    <x v="210"/>
    <x v="209"/>
    <n v="176.5"/>
    <n v="159.80000000000001"/>
    <n v="195.8"/>
    <n v="152"/>
    <n v="172.3"/>
    <n v="164.5"/>
    <n v="120.6"/>
    <n v="171.7"/>
    <n v="169.7"/>
    <n v="175.1"/>
    <n v="165.8"/>
    <n v="2168.1999999999998"/>
    <n v="190.8"/>
    <n v="171.8"/>
    <n v="167.3"/>
    <n v="171.2"/>
    <n v="510.3"/>
    <n v="163.4"/>
    <n v="165.6"/>
    <n v="163.9"/>
    <n v="492.9"/>
    <n v="174"/>
    <n v="160.1"/>
    <n v="164.5"/>
    <n v="169.7"/>
    <n v="162.80000000000001"/>
    <n v="166"/>
    <n v="167"/>
  </r>
  <r>
    <x v="1"/>
    <x v="8"/>
    <x v="12"/>
    <x v="185"/>
    <x v="254"/>
    <n v="180"/>
    <n v="160"/>
    <n v="173.5"/>
    <n v="158.30000000000001"/>
    <n v="219.5"/>
    <n v="164.2"/>
    <n v="121.9"/>
    <n v="168.2"/>
    <n v="156.5"/>
    <n v="178.2"/>
    <n v="172.2"/>
    <n v="2206.3000000000002"/>
    <n v="196.8"/>
    <n v="163.30000000000001"/>
    <n v="146.69999999999999"/>
    <n v="160.69999999999999"/>
    <n v="470.7"/>
    <n v="163.4"/>
    <n v="161.69999999999999"/>
    <n v="156"/>
    <n v="481.1"/>
    <n v="165.1"/>
    <n v="151.80000000000001"/>
    <n v="157.6"/>
    <n v="160.6"/>
    <n v="162.4"/>
    <n v="157.80000000000001"/>
    <n v="165.2"/>
  </r>
  <r>
    <x v="2"/>
    <x v="8"/>
    <x v="12"/>
    <x v="177"/>
    <x v="255"/>
    <n v="177.9"/>
    <n v="159.9"/>
    <n v="187.6"/>
    <n v="154.9"/>
    <n v="188.3"/>
    <n v="164.4"/>
    <n v="121"/>
    <n v="170.5"/>
    <n v="164.2"/>
    <n v="176.5"/>
    <n v="168.2"/>
    <n v="2180.9"/>
    <n v="192.4"/>
    <n v="168.5"/>
    <n v="158.69999999999999"/>
    <n v="167"/>
    <n v="494.2"/>
    <n v="163.4"/>
    <n v="164.1"/>
    <n v="160.19999999999999"/>
    <n v="487.7"/>
    <n v="170.6"/>
    <n v="155.69999999999999"/>
    <n v="160.6"/>
    <n v="164.4"/>
    <n v="162.6"/>
    <n v="162"/>
    <n v="166.2"/>
  </r>
  <r>
    <x v="0"/>
    <x v="9"/>
    <x v="0"/>
    <x v="212"/>
    <x v="256"/>
    <n v="178"/>
    <n v="160.5"/>
    <n v="192.6"/>
    <n v="151.19999999999999"/>
    <n v="159.19999999999999"/>
    <n v="164"/>
    <n v="119.3"/>
    <n v="173.3"/>
    <n v="169.8"/>
    <n v="175.8"/>
    <n v="164.1"/>
    <n v="2153"/>
    <n v="190.7"/>
    <n v="173.2"/>
    <n v="169.3"/>
    <n v="172.7"/>
    <n v="515.20000000000005"/>
    <n v="164.5"/>
    <n v="165.8"/>
    <n v="164.9"/>
    <n v="495.20000000000005"/>
    <n v="174.7"/>
    <n v="160.80000000000001"/>
    <n v="164.9"/>
    <n v="169.9"/>
    <n v="163.19999999999999"/>
    <n v="166.6"/>
    <n v="166.4"/>
  </r>
  <r>
    <x v="1"/>
    <x v="9"/>
    <x v="0"/>
    <x v="213"/>
    <x v="248"/>
    <n v="180.1"/>
    <n v="160.4"/>
    <n v="171"/>
    <n v="156.5"/>
    <n v="203.6"/>
    <n v="163.80000000000001"/>
    <n v="121.3"/>
    <n v="169.8"/>
    <n v="156.6"/>
    <n v="179"/>
    <n v="170.3"/>
    <n v="2186.6999999999998"/>
    <n v="196.4"/>
    <n v="164.7"/>
    <n v="148.5"/>
    <n v="162.19999999999999"/>
    <n v="475.4"/>
    <n v="164.5"/>
    <n v="161.6"/>
    <n v="156.80000000000001"/>
    <n v="482.90000000000003"/>
    <n v="166.1"/>
    <n v="152.69999999999999"/>
    <n v="158.4"/>
    <n v="161"/>
    <n v="162.80000000000001"/>
    <n v="158.6"/>
    <n v="165"/>
  </r>
  <r>
    <x v="2"/>
    <x v="9"/>
    <x v="0"/>
    <x v="214"/>
    <x v="257"/>
    <n v="178.8"/>
    <n v="160.5"/>
    <n v="184.7"/>
    <n v="153.69999999999999"/>
    <n v="174.3"/>
    <n v="163.9"/>
    <n v="120"/>
    <n v="172.1"/>
    <n v="164.3"/>
    <n v="177.3"/>
    <n v="166.4"/>
    <n v="2164.1999999999998"/>
    <n v="192.2"/>
    <n v="169.9"/>
    <n v="160.69999999999999"/>
    <n v="168.5"/>
    <n v="499.1"/>
    <n v="164.5"/>
    <n v="164.2"/>
    <n v="161.1"/>
    <n v="489.79999999999995"/>
    <n v="171.4"/>
    <n v="156.5"/>
    <n v="161.19999999999999"/>
    <n v="164.7"/>
    <n v="163"/>
    <n v="162.69999999999999"/>
    <n v="165.7"/>
  </r>
  <r>
    <x v="0"/>
    <x v="9"/>
    <x v="1"/>
    <x v="200"/>
    <x v="258"/>
    <n v="175.5"/>
    <n v="160.69999999999999"/>
    <n v="192.6"/>
    <n v="151.4"/>
    <n v="155.19999999999999"/>
    <n v="163.9"/>
    <n v="118.1"/>
    <n v="175.4"/>
    <n v="170.5"/>
    <n v="176.3"/>
    <n v="163.9"/>
    <n v="2150.4"/>
    <n v="191.5"/>
    <n v="174.1"/>
    <n v="171"/>
    <n v="173.7"/>
    <n v="518.79999999999995"/>
    <n v="165.5"/>
    <n v="167.4"/>
    <n v="165.7"/>
    <n v="498.59999999999997"/>
    <n v="175.3"/>
    <n v="161.19999999999999"/>
    <n v="165.5"/>
    <n v="170.3"/>
    <n v="164.5"/>
    <n v="167.3"/>
    <n v="166.7"/>
  </r>
  <r>
    <x v="1"/>
    <x v="9"/>
    <x v="1"/>
    <x v="215"/>
    <x v="259"/>
    <n v="176.4"/>
    <n v="160.6"/>
    <n v="171.5"/>
    <n v="156.4"/>
    <n v="198"/>
    <n v="163.19999999999999"/>
    <n v="120.6"/>
    <n v="172.2"/>
    <n v="156.69999999999999"/>
    <n v="180"/>
    <n v="170.2"/>
    <n v="2183.5"/>
    <n v="196.5"/>
    <n v="165.7"/>
    <n v="150.4"/>
    <n v="163.4"/>
    <n v="479.5"/>
    <n v="165.5"/>
    <n v="163"/>
    <n v="157.4"/>
    <n v="485.9"/>
    <n v="167.2"/>
    <n v="153.1"/>
    <n v="159.5"/>
    <n v="162"/>
    <n v="164.2"/>
    <n v="159.4"/>
    <n v="165.5"/>
  </r>
  <r>
    <x v="2"/>
    <x v="9"/>
    <x v="1"/>
    <x v="216"/>
    <x v="260"/>
    <n v="175.8"/>
    <n v="160.69999999999999"/>
    <n v="184.9"/>
    <n v="153.69999999999999"/>
    <n v="169.7"/>
    <n v="163.69999999999999"/>
    <n v="118.9"/>
    <n v="174.3"/>
    <n v="164.7"/>
    <n v="178"/>
    <n v="166.2"/>
    <n v="2161.2000000000003"/>
    <n v="192.8"/>
    <n v="170.8"/>
    <n v="162.4"/>
    <n v="169.6"/>
    <n v="502.80000000000007"/>
    <n v="165.5"/>
    <n v="165.7"/>
    <n v="161.80000000000001"/>
    <n v="493"/>
    <n v="172.2"/>
    <n v="156.9"/>
    <n v="162.1"/>
    <n v="165.4"/>
    <n v="164.4"/>
    <n v="163.5"/>
    <n v="166.1"/>
  </r>
  <r>
    <x v="0"/>
    <x v="9"/>
    <x v="2"/>
    <x v="217"/>
    <x v="261"/>
    <n v="167.9"/>
    <n v="162"/>
    <n v="203.1"/>
    <n v="155.9"/>
    <n v="155.80000000000001"/>
    <n v="164.2"/>
    <n v="118.1"/>
    <n v="178.7"/>
    <n v="171.2"/>
    <n v="177.4"/>
    <n v="166.6"/>
    <n v="2179.1000000000004"/>
    <n v="192.3"/>
    <n v="175.4"/>
    <n v="173.2"/>
    <n v="175.1"/>
    <n v="523.70000000000005"/>
    <n v="165.3"/>
    <n v="168.9"/>
    <n v="166.5"/>
    <n v="500.70000000000005"/>
    <n v="176"/>
    <n v="162"/>
    <n v="166.6"/>
    <n v="170.6"/>
    <n v="167.4"/>
    <n v="168.3"/>
    <n v="168.7"/>
  </r>
  <r>
    <x v="1"/>
    <x v="9"/>
    <x v="2"/>
    <x v="218"/>
    <x v="262"/>
    <n v="167.7"/>
    <n v="162.6"/>
    <n v="180"/>
    <n v="159.6"/>
    <n v="188.4"/>
    <n v="163.4"/>
    <n v="120.3"/>
    <n v="174.7"/>
    <n v="157.1"/>
    <n v="181.5"/>
    <n v="171.5"/>
    <n v="2196.3000000000002"/>
    <n v="197.5"/>
    <n v="167.1"/>
    <n v="152.6"/>
    <n v="164.9"/>
    <n v="484.6"/>
    <n v="165.3"/>
    <n v="164.5"/>
    <n v="158.6"/>
    <n v="488.4"/>
    <n v="168.2"/>
    <n v="154.19999999999999"/>
    <n v="160.80000000000001"/>
    <n v="162.69999999999999"/>
    <n v="166.8"/>
    <n v="160.6"/>
    <n v="166.5"/>
  </r>
  <r>
    <x v="2"/>
    <x v="9"/>
    <x v="2"/>
    <x v="219"/>
    <x v="263"/>
    <n v="167.8"/>
    <n v="162.19999999999999"/>
    <n v="194.6"/>
    <n v="157.6"/>
    <n v="166.9"/>
    <n v="163.9"/>
    <n v="118.8"/>
    <n v="177.4"/>
    <n v="165.3"/>
    <n v="179.3"/>
    <n v="168.4"/>
    <n v="2184.2000000000003"/>
    <n v="193.7"/>
    <n v="172.1"/>
    <n v="164.6"/>
    <n v="171.1"/>
    <n v="507.79999999999995"/>
    <n v="165.3"/>
    <n v="167.2"/>
    <n v="162.80000000000001"/>
    <n v="495.3"/>
    <n v="173"/>
    <n v="157.9"/>
    <n v="163.30000000000001"/>
    <n v="166"/>
    <n v="167.2"/>
    <n v="164.6"/>
    <n v="167.7"/>
  </r>
  <r>
    <x v="0"/>
    <x v="9"/>
    <x v="3"/>
    <x v="176"/>
    <x v="264"/>
    <n v="164.5"/>
    <n v="163.80000000000001"/>
    <n v="207.4"/>
    <n v="169.7"/>
    <n v="153.6"/>
    <n v="165.1"/>
    <n v="118.2"/>
    <n v="182.9"/>
    <n v="172.4"/>
    <n v="178.9"/>
    <n v="168.6"/>
    <n v="2206.6"/>
    <n v="192.8"/>
    <n v="177.5"/>
    <n v="175.1"/>
    <n v="177.1"/>
    <n v="529.70000000000005"/>
    <n v="167"/>
    <n v="173.3"/>
    <n v="167.7"/>
    <n v="508"/>
    <n v="177"/>
    <n v="166.2"/>
    <n v="167.2"/>
    <n v="170.9"/>
    <n v="169"/>
    <n v="170.2"/>
    <n v="170.8"/>
  </r>
  <r>
    <x v="1"/>
    <x v="9"/>
    <x v="3"/>
    <x v="220"/>
    <x v="262"/>
    <n v="164.6"/>
    <n v="164.2"/>
    <n v="186"/>
    <n v="175.9"/>
    <n v="190.7"/>
    <n v="164"/>
    <n v="120.5"/>
    <n v="178"/>
    <n v="157.5"/>
    <n v="183.3"/>
    <n v="174.5"/>
    <n v="2230.4"/>
    <n v="197.1"/>
    <n v="168.4"/>
    <n v="154.5"/>
    <n v="166.3"/>
    <n v="489.2"/>
    <n v="167"/>
    <n v="170.5"/>
    <n v="159.80000000000001"/>
    <n v="497.3"/>
    <n v="169"/>
    <n v="159.30000000000001"/>
    <n v="162.19999999999999"/>
    <n v="164"/>
    <n v="168.4"/>
    <n v="163.1"/>
    <n v="169.2"/>
  </r>
  <r>
    <x v="2"/>
    <x v="9"/>
    <x v="3"/>
    <x v="221"/>
    <x v="265"/>
    <n v="164.5"/>
    <n v="163.9"/>
    <n v="199.5"/>
    <n v="172.6"/>
    <n v="166.2"/>
    <n v="164.7"/>
    <n v="119"/>
    <n v="181.3"/>
    <n v="166.2"/>
    <n v="180.9"/>
    <n v="170.8"/>
    <n v="2214.3000000000002"/>
    <n v="193.9"/>
    <n v="173.9"/>
    <n v="166.5"/>
    <n v="172.8"/>
    <n v="513.20000000000005"/>
    <n v="167"/>
    <n v="172.2"/>
    <n v="164"/>
    <n v="503.2"/>
    <n v="174"/>
    <n v="162.6"/>
    <n v="164.4"/>
    <n v="166.9"/>
    <n v="168.8"/>
    <n v="166.8"/>
    <n v="170.1"/>
  </r>
  <r>
    <x v="0"/>
    <x v="9"/>
    <x v="4"/>
    <x v="221"/>
    <x v="266"/>
    <n v="161.4"/>
    <n v="164.6"/>
    <n v="209.9"/>
    <n v="168"/>
    <n v="160.4"/>
    <n v="165"/>
    <n v="118.9"/>
    <n v="186.6"/>
    <n v="173.2"/>
    <n v="180.4"/>
    <n v="170.8"/>
    <n v="2226.8000000000002"/>
    <n v="192.9"/>
    <n v="179.3"/>
    <n v="177.2"/>
    <n v="179"/>
    <n v="535.5"/>
    <n v="167.5"/>
    <n v="175.3"/>
    <n v="168.9"/>
    <n v="511.70000000000005"/>
    <n v="177.7"/>
    <n v="167.1"/>
    <n v="167.6"/>
    <n v="171.8"/>
    <n v="168.5"/>
    <n v="170.9"/>
    <n v="172.5"/>
  </r>
  <r>
    <x v="1"/>
    <x v="9"/>
    <x v="4"/>
    <x v="222"/>
    <x v="267"/>
    <n v="164.1"/>
    <n v="165.4"/>
    <n v="189.5"/>
    <n v="174.5"/>
    <n v="203.2"/>
    <n v="164.1"/>
    <n v="121.2"/>
    <n v="181.4"/>
    <n v="158.5"/>
    <n v="184.9"/>
    <n v="177.5"/>
    <n v="2262.2000000000003"/>
    <n v="197.5"/>
    <n v="170"/>
    <n v="155.9"/>
    <n v="167.8"/>
    <n v="493.7"/>
    <n v="167.5"/>
    <n v="173.5"/>
    <n v="161.1"/>
    <n v="502.1"/>
    <n v="170.1"/>
    <n v="159.4"/>
    <n v="163.19999999999999"/>
    <n v="165.2"/>
    <n v="168.2"/>
    <n v="163.80000000000001"/>
    <n v="170.8"/>
  </r>
  <r>
    <x v="2"/>
    <x v="9"/>
    <x v="4"/>
    <x v="223"/>
    <x v="268"/>
    <n v="162.4"/>
    <n v="164.9"/>
    <n v="202.4"/>
    <n v="171"/>
    <n v="174.9"/>
    <n v="164.7"/>
    <n v="119.7"/>
    <n v="184.9"/>
    <n v="167.1"/>
    <n v="182.5"/>
    <n v="173.3"/>
    <n v="2238.9000000000005"/>
    <n v="194.1"/>
    <n v="175.6"/>
    <n v="168.4"/>
    <n v="174.6"/>
    <n v="518.6"/>
    <n v="167.5"/>
    <n v="174.6"/>
    <n v="165.2"/>
    <n v="507.3"/>
    <n v="174.8"/>
    <n v="163"/>
    <n v="165.1"/>
    <n v="167.9"/>
    <n v="168.4"/>
    <n v="167.5"/>
    <n v="171.7"/>
  </r>
  <r>
    <x v="0"/>
    <x v="9"/>
    <x v="5"/>
    <x v="224"/>
    <x v="269"/>
    <n v="169.6"/>
    <n v="165.4"/>
    <n v="208.1"/>
    <n v="165.8"/>
    <n v="167.3"/>
    <n v="164.6"/>
    <n v="119.1"/>
    <n v="188.9"/>
    <n v="174.2"/>
    <n v="181.9"/>
    <n v="172.4"/>
    <n v="2248.3000000000002"/>
    <n v="192.9"/>
    <n v="180.7"/>
    <n v="178.7"/>
    <n v="180.4"/>
    <n v="539.79999999999995"/>
    <n v="166.8"/>
    <n v="176.7"/>
    <n v="170.3"/>
    <n v="513.79999999999995"/>
    <n v="178.2"/>
    <n v="165.5"/>
    <n v="168"/>
    <n v="172.6"/>
    <n v="169.5"/>
    <n v="171"/>
    <n v="173.6"/>
  </r>
  <r>
    <x v="1"/>
    <x v="9"/>
    <x v="5"/>
    <x v="225"/>
    <x v="270"/>
    <n v="172.8"/>
    <n v="166.4"/>
    <n v="188.6"/>
    <n v="174.1"/>
    <n v="211.5"/>
    <n v="163.6"/>
    <n v="121.4"/>
    <n v="183.5"/>
    <n v="159.1"/>
    <n v="186.3"/>
    <n v="179.3"/>
    <n v="2287.5"/>
    <n v="198.3"/>
    <n v="171.6"/>
    <n v="157.4"/>
    <n v="169.4"/>
    <n v="498.4"/>
    <n v="166.8"/>
    <n v="174.9"/>
    <n v="162.1"/>
    <n v="503.80000000000007"/>
    <n v="170.9"/>
    <n v="157.19999999999999"/>
    <n v="164.1"/>
    <n v="166.5"/>
    <n v="169.2"/>
    <n v="163.80000000000001"/>
    <n v="171.4"/>
  </r>
  <r>
    <x v="2"/>
    <x v="9"/>
    <x v="5"/>
    <x v="226"/>
    <x v="271"/>
    <n v="170.8"/>
    <n v="165.8"/>
    <n v="200.9"/>
    <n v="169.7"/>
    <n v="182.3"/>
    <n v="164.3"/>
    <n v="119.9"/>
    <n v="187.1"/>
    <n v="167.9"/>
    <n v="183.9"/>
    <n v="174.9"/>
    <n v="2261.9"/>
    <n v="194.3"/>
    <n v="177.1"/>
    <n v="169.9"/>
    <n v="176"/>
    <n v="523"/>
    <n v="166.8"/>
    <n v="176"/>
    <n v="166.4"/>
    <n v="509.20000000000005"/>
    <n v="175.4"/>
    <n v="161.1"/>
    <n v="165.8"/>
    <n v="169"/>
    <n v="169.4"/>
    <n v="167.5"/>
    <n v="172.6"/>
  </r>
  <r>
    <x v="0"/>
    <x v="9"/>
    <x v="6"/>
    <x v="227"/>
    <x v="272"/>
    <n v="174.3"/>
    <n v="166.3"/>
    <n v="202.2"/>
    <n v="169.6"/>
    <n v="168.6"/>
    <n v="164.4"/>
    <n v="119.2"/>
    <n v="191.8"/>
    <n v="174.5"/>
    <n v="183.1"/>
    <n v="172.5"/>
    <n v="2252.5"/>
    <n v="193.2"/>
    <n v="182"/>
    <n v="180.3"/>
    <n v="181.7"/>
    <n v="544"/>
    <n v="167.8"/>
    <n v="179.6"/>
    <n v="171.3"/>
    <n v="518.70000000000005"/>
    <n v="178.8"/>
    <n v="166.3"/>
    <n v="168.6"/>
    <n v="174.7"/>
    <n v="169.7"/>
    <n v="171.8"/>
    <n v="174.3"/>
  </r>
  <r>
    <x v="1"/>
    <x v="9"/>
    <x v="6"/>
    <x v="228"/>
    <x v="273"/>
    <n v="176.6"/>
    <n v="167.1"/>
    <n v="184.8"/>
    <n v="179.5"/>
    <n v="208.5"/>
    <n v="164"/>
    <n v="121.5"/>
    <n v="186.3"/>
    <n v="159.80000000000001"/>
    <n v="187.7"/>
    <n v="179.4"/>
    <n v="2291.6"/>
    <n v="198.6"/>
    <n v="172.7"/>
    <n v="158.69999999999999"/>
    <n v="170.6"/>
    <n v="502"/>
    <n v="167.8"/>
    <n v="179.5"/>
    <n v="163.1"/>
    <n v="510.4"/>
    <n v="171.7"/>
    <n v="157.4"/>
    <n v="164.6"/>
    <n v="169.1"/>
    <n v="169.8"/>
    <n v="164.7"/>
    <n v="172.3"/>
  </r>
  <r>
    <x v="2"/>
    <x v="9"/>
    <x v="6"/>
    <x v="229"/>
    <x v="274"/>
    <n v="175.2"/>
    <n v="166.6"/>
    <n v="195.8"/>
    <n v="174.2"/>
    <n v="182.1"/>
    <n v="164.3"/>
    <n v="120"/>
    <n v="190"/>
    <n v="168.4"/>
    <n v="185.2"/>
    <n v="175"/>
    <n v="2266.3000000000002"/>
    <n v="194.6"/>
    <n v="178.3"/>
    <n v="171.3"/>
    <n v="177.3"/>
    <n v="526.90000000000009"/>
    <n v="167.8"/>
    <n v="179.6"/>
    <n v="167.4"/>
    <n v="514.79999999999995"/>
    <n v="176.1"/>
    <n v="161.6"/>
    <n v="166.3"/>
    <n v="171.4"/>
    <n v="169.7"/>
    <n v="168.4"/>
    <n v="173.4"/>
  </r>
  <r>
    <x v="0"/>
    <x v="9"/>
    <x v="7"/>
    <x v="230"/>
    <x v="275"/>
    <n v="168.3"/>
    <n v="167.9"/>
    <n v="198.1"/>
    <n v="169.2"/>
    <n v="173.1"/>
    <n v="167.1"/>
    <n v="120.2"/>
    <n v="195.6"/>
    <n v="174.8"/>
    <n v="184"/>
    <n v="173.9"/>
    <n v="2255.7999999999997"/>
    <n v="193.7"/>
    <n v="183.2"/>
    <n v="181.7"/>
    <n v="183"/>
    <n v="547.9"/>
    <n v="169"/>
    <n v="179.1"/>
    <n v="172.3"/>
    <n v="520.40000000000009"/>
    <n v="179.4"/>
    <n v="166.6"/>
    <n v="169.3"/>
    <n v="175.7"/>
    <n v="171.1"/>
    <n v="172.6"/>
    <n v="175.3"/>
  </r>
  <r>
    <x v="1"/>
    <x v="9"/>
    <x v="7"/>
    <x v="231"/>
    <x v="243"/>
    <n v="170.6"/>
    <n v="168.4"/>
    <n v="182.5"/>
    <n v="177.1"/>
    <n v="213.1"/>
    <n v="167.3"/>
    <n v="122.2"/>
    <n v="189.7"/>
    <n v="160.5"/>
    <n v="188.9"/>
    <n v="180.4"/>
    <n v="2293.6999999999998"/>
    <n v="198.7"/>
    <n v="173.7"/>
    <n v="160"/>
    <n v="171.6"/>
    <n v="505.29999999999995"/>
    <n v="169"/>
    <n v="178.4"/>
    <n v="164.2"/>
    <n v="511.59999999999997"/>
    <n v="172.6"/>
    <n v="157.69999999999999"/>
    <n v="165.1"/>
    <n v="169.9"/>
    <n v="171.4"/>
    <n v="165.4"/>
    <n v="173.1"/>
  </r>
  <r>
    <x v="2"/>
    <x v="9"/>
    <x v="7"/>
    <x v="232"/>
    <x v="276"/>
    <n v="169.2"/>
    <n v="168.1"/>
    <n v="192.4"/>
    <n v="172.9"/>
    <n v="186.7"/>
    <n v="167.2"/>
    <n v="120.9"/>
    <n v="193.6"/>
    <n v="168.8"/>
    <n v="186.3"/>
    <n v="176.3"/>
    <n v="2269.2000000000003"/>
    <n v="195"/>
    <n v="179.5"/>
    <n v="172.7"/>
    <n v="178.5"/>
    <n v="530.70000000000005"/>
    <n v="169"/>
    <n v="178.8"/>
    <n v="168.5"/>
    <n v="516.29999999999995"/>
    <n v="176.8"/>
    <n v="161.9"/>
    <n v="166.9"/>
    <n v="172.3"/>
    <n v="171.2"/>
    <n v="169.1"/>
    <n v="174.3"/>
  </r>
  <r>
    <x v="0"/>
    <x v="9"/>
    <x v="8"/>
    <x v="233"/>
    <x v="277"/>
    <n v="169"/>
    <n v="169.5"/>
    <n v="194.1"/>
    <n v="164.1"/>
    <n v="176.9"/>
    <n v="169"/>
    <n v="120.8"/>
    <n v="199.1"/>
    <n v="175.4"/>
    <n v="184.8"/>
    <n v="175.5"/>
    <n v="2267.8000000000002"/>
    <n v="194.5"/>
    <n v="184.7"/>
    <n v="183.3"/>
    <n v="184.5"/>
    <n v="552.5"/>
    <n v="169.5"/>
    <n v="179.7"/>
    <n v="173.6"/>
    <n v="522.79999999999995"/>
    <n v="180.2"/>
    <n v="166.9"/>
    <n v="170"/>
    <n v="176.2"/>
    <n v="170.8"/>
    <n v="173.1"/>
    <n v="176.4"/>
  </r>
  <r>
    <x v="1"/>
    <x v="9"/>
    <x v="8"/>
    <x v="234"/>
    <x v="278"/>
    <n v="170.9"/>
    <n v="170.1"/>
    <n v="179.3"/>
    <n v="167.5"/>
    <n v="220.8"/>
    <n v="169.2"/>
    <n v="123.1"/>
    <n v="193.6"/>
    <n v="161.1"/>
    <n v="190.4"/>
    <n v="181.8"/>
    <n v="2306.4"/>
    <n v="199.7"/>
    <n v="175"/>
    <n v="161.69999999999999"/>
    <n v="173"/>
    <n v="509.7"/>
    <n v="169.5"/>
    <n v="179.2"/>
    <n v="165"/>
    <n v="513.70000000000005"/>
    <n v="173.8"/>
    <n v="158.19999999999999"/>
    <n v="165.8"/>
    <n v="170.9"/>
    <n v="171.1"/>
    <n v="166.1"/>
    <n v="174.1"/>
  </r>
  <r>
    <x v="2"/>
    <x v="9"/>
    <x v="8"/>
    <x v="235"/>
    <x v="279"/>
    <n v="169.7"/>
    <n v="169.7"/>
    <n v="188.7"/>
    <n v="165.7"/>
    <n v="191.8"/>
    <n v="169.1"/>
    <n v="121.6"/>
    <n v="197.3"/>
    <n v="169.4"/>
    <n v="187.4"/>
    <n v="177.8"/>
    <n v="2280.9"/>
    <n v="195.9"/>
    <n v="180.9"/>
    <n v="174.3"/>
    <n v="179.9"/>
    <n v="535.1"/>
    <n v="169.5"/>
    <n v="179.5"/>
    <n v="169.5"/>
    <n v="518.5"/>
    <n v="177.8"/>
    <n v="162.30000000000001"/>
    <n v="167.6"/>
    <n v="173.1"/>
    <n v="170.9"/>
    <n v="169.7"/>
    <n v="175.3"/>
  </r>
  <r>
    <x v="0"/>
    <x v="9"/>
    <x v="9"/>
    <x v="236"/>
    <x v="280"/>
    <n v="170.3"/>
    <n v="170.9"/>
    <n v="191.6"/>
    <n v="162.19999999999999"/>
    <n v="184.8"/>
    <n v="169.7"/>
    <n v="121.1"/>
    <n v="201.6"/>
    <n v="175.8"/>
    <n v="185.6"/>
    <n v="177.4"/>
    <n v="2284.5"/>
    <n v="194.9"/>
    <n v="186.1"/>
    <n v="184.4"/>
    <n v="185.9"/>
    <n v="556.4"/>
    <n v="171.2"/>
    <n v="180.8"/>
    <n v="174.4"/>
    <n v="526.4"/>
    <n v="181.2"/>
    <n v="167.4"/>
    <n v="170.6"/>
    <n v="176.5"/>
    <n v="172"/>
    <n v="173.9"/>
    <n v="177.9"/>
  </r>
  <r>
    <x v="1"/>
    <x v="9"/>
    <x v="9"/>
    <x v="237"/>
    <x v="281"/>
    <n v="171.9"/>
    <n v="171"/>
    <n v="177.7"/>
    <n v="165.7"/>
    <n v="228.6"/>
    <n v="169.9"/>
    <n v="123.4"/>
    <n v="196.4"/>
    <n v="161.6"/>
    <n v="191.5"/>
    <n v="183.3"/>
    <n v="2322.3000000000002"/>
    <n v="200.1"/>
    <n v="175.5"/>
    <n v="162.6"/>
    <n v="173.6"/>
    <n v="511.70000000000005"/>
    <n v="171.2"/>
    <n v="180"/>
    <n v="166"/>
    <n v="517.20000000000005"/>
    <n v="174.7"/>
    <n v="158.80000000000001"/>
    <n v="166.3"/>
    <n v="171.2"/>
    <n v="172.3"/>
    <n v="166.8"/>
    <n v="175.3"/>
  </r>
  <r>
    <x v="2"/>
    <x v="9"/>
    <x v="9"/>
    <x v="238"/>
    <x v="243"/>
    <n v="170.9"/>
    <n v="170.9"/>
    <n v="186.5"/>
    <n v="163.80000000000001"/>
    <n v="199.7"/>
    <n v="169.8"/>
    <n v="121.9"/>
    <n v="199.9"/>
    <n v="169.9"/>
    <n v="188.3"/>
    <n v="179.6"/>
    <n v="2297.3000000000002"/>
    <n v="196.3"/>
    <n v="181.9"/>
    <n v="175.3"/>
    <n v="181"/>
    <n v="538.20000000000005"/>
    <n v="171.2"/>
    <n v="180.5"/>
    <n v="170.4"/>
    <n v="522.1"/>
    <n v="178.7"/>
    <n v="162.9"/>
    <n v="168.2"/>
    <n v="173.4"/>
    <n v="172.1"/>
    <n v="170.5"/>
    <n v="176.7"/>
  </r>
  <r>
    <x v="0"/>
    <x v="9"/>
    <x v="11"/>
    <x v="239"/>
    <x v="282"/>
    <n v="180.2"/>
    <n v="172.3"/>
    <n v="194"/>
    <n v="159.1"/>
    <n v="171.6"/>
    <n v="170.2"/>
    <n v="121.5"/>
    <n v="204.8"/>
    <n v="176.4"/>
    <n v="186.9"/>
    <n v="176.6"/>
    <n v="2287.6999999999998"/>
    <n v="195.5"/>
    <n v="187.2"/>
    <n v="185.2"/>
    <n v="186.9"/>
    <n v="559.29999999999995"/>
    <n v="171.8"/>
    <n v="181.9"/>
    <n v="175.5"/>
    <n v="529.20000000000005"/>
    <n v="182.3"/>
    <n v="167.5"/>
    <n v="170.8"/>
    <n v="176.9"/>
    <n v="173.4"/>
    <n v="174.6"/>
    <n v="177.8"/>
  </r>
  <r>
    <x v="1"/>
    <x v="9"/>
    <x v="11"/>
    <x v="240"/>
    <x v="283"/>
    <n v="183.2"/>
    <n v="172.3"/>
    <n v="180"/>
    <n v="162.6"/>
    <n v="205.5"/>
    <n v="171"/>
    <n v="123.4"/>
    <n v="198.8"/>
    <n v="162.1"/>
    <n v="192.4"/>
    <n v="181.3"/>
    <n v="2314.4"/>
    <n v="200.6"/>
    <n v="176.7"/>
    <n v="163.5"/>
    <n v="174.7"/>
    <n v="514.9"/>
    <n v="171.8"/>
    <n v="180.3"/>
    <n v="166.9"/>
    <n v="519"/>
    <n v="175.8"/>
    <n v="158.9"/>
    <n v="166.7"/>
    <n v="171.5"/>
    <n v="173.8"/>
    <n v="167.4"/>
    <n v="174.1"/>
  </r>
  <r>
    <x v="2"/>
    <x v="9"/>
    <x v="11"/>
    <x v="241"/>
    <x v="284"/>
    <n v="181.4"/>
    <n v="172.3"/>
    <n v="188.9"/>
    <n v="160.69999999999999"/>
    <n v="183.1"/>
    <n v="170.5"/>
    <n v="122.1"/>
    <n v="202.8"/>
    <n v="170.4"/>
    <n v="189.5"/>
    <n v="178.3"/>
    <n v="2296.8000000000002"/>
    <n v="196.9"/>
    <n v="183.1"/>
    <n v="176.2"/>
    <n v="182.1"/>
    <n v="541.4"/>
    <n v="171.8"/>
    <n v="181.3"/>
    <n v="171.4"/>
    <n v="524.5"/>
    <n v="179.8"/>
    <n v="163"/>
    <n v="168.5"/>
    <n v="173.7"/>
    <n v="173.6"/>
    <n v="171.1"/>
    <n v="176.5"/>
  </r>
  <r>
    <x v="0"/>
    <x v="9"/>
    <x v="12"/>
    <x v="242"/>
    <x v="285"/>
    <n v="189.1"/>
    <n v="173.4"/>
    <n v="193.9"/>
    <n v="156.69999999999999"/>
    <n v="150.19999999999999"/>
    <n v="170.5"/>
    <n v="121.2"/>
    <n v="207.5"/>
    <n v="176.8"/>
    <n v="187.7"/>
    <n v="174.4"/>
    <n v="2277.1"/>
    <n v="195.9"/>
    <n v="188.1"/>
    <n v="185.9"/>
    <n v="187.8"/>
    <n v="561.79999999999995"/>
    <n v="170.7"/>
    <n v="182.8"/>
    <n v="176.4"/>
    <n v="529.9"/>
    <n v="183.5"/>
    <n v="167.8"/>
    <n v="171.2"/>
    <n v="177.3"/>
    <n v="175.7"/>
    <n v="175.5"/>
    <n v="177.1"/>
  </r>
  <r>
    <x v="1"/>
    <x v="9"/>
    <x v="12"/>
    <x v="243"/>
    <x v="286"/>
    <n v="191.9"/>
    <n v="173.9"/>
    <n v="179.1"/>
    <n v="159.5"/>
    <n v="178.7"/>
    <n v="171.3"/>
    <n v="123.1"/>
    <n v="200.5"/>
    <n v="162.80000000000001"/>
    <n v="193.3"/>
    <n v="178.6"/>
    <n v="2295.7999999999997"/>
    <n v="201.1"/>
    <n v="177.7"/>
    <n v="164.5"/>
    <n v="175.7"/>
    <n v="517.9"/>
    <n v="170.7"/>
    <n v="180.6"/>
    <n v="167.3"/>
    <n v="518.59999999999991"/>
    <n v="177.2"/>
    <n v="159.4"/>
    <n v="167.1"/>
    <n v="171.8"/>
    <n v="176"/>
    <n v="168.2"/>
    <n v="174.1"/>
  </r>
  <r>
    <x v="2"/>
    <x v="9"/>
    <x v="12"/>
    <x v="244"/>
    <x v="287"/>
    <n v="190.2"/>
    <n v="173.6"/>
    <n v="188.5"/>
    <n v="158"/>
    <n v="159.9"/>
    <n v="170.8"/>
    <n v="121.8"/>
    <n v="205.2"/>
    <n v="171"/>
    <n v="190.3"/>
    <n v="175.9"/>
    <n v="2283.4"/>
    <n v="197.3"/>
    <n v="184"/>
    <n v="177"/>
    <n v="183"/>
    <n v="544"/>
    <n v="170.7"/>
    <n v="182"/>
    <n v="172.1"/>
    <n v="524.79999999999995"/>
    <n v="181.1"/>
    <n v="163.4"/>
    <n v="168.9"/>
    <n v="174.1"/>
    <n v="175.8"/>
    <n v="172"/>
    <n v="175.7"/>
  </r>
  <r>
    <x v="0"/>
    <x v="10"/>
    <x v="0"/>
    <x v="245"/>
    <x v="288"/>
    <n v="192.9"/>
    <n v="174.3"/>
    <n v="192.6"/>
    <n v="156.30000000000001"/>
    <n v="142.9"/>
    <n v="170.7"/>
    <n v="120.3"/>
    <n v="210.5"/>
    <n v="176.9"/>
    <n v="188.5"/>
    <n v="175"/>
    <n v="2283.2000000000003"/>
    <n v="196.9"/>
    <n v="189"/>
    <n v="186.3"/>
    <n v="188.6"/>
    <n v="563.9"/>
    <n v="172.1"/>
    <n v="183.2"/>
    <n v="177.2"/>
    <n v="532.5"/>
    <n v="184.7"/>
    <n v="168.2"/>
    <n v="171.8"/>
    <n v="177.8"/>
    <n v="178.4"/>
    <n v="176.5"/>
    <n v="177.8"/>
  </r>
  <r>
    <x v="1"/>
    <x v="10"/>
    <x v="0"/>
    <x v="246"/>
    <x v="289"/>
    <n v="197"/>
    <n v="175.2"/>
    <n v="178"/>
    <n v="160.5"/>
    <n v="175.3"/>
    <n v="171.2"/>
    <n v="122.7"/>
    <n v="204.3"/>
    <n v="163.69999999999999"/>
    <n v="194.3"/>
    <n v="179.5"/>
    <n v="2310.2000000000003"/>
    <n v="201.6"/>
    <n v="178.7"/>
    <n v="165.3"/>
    <n v="176.6"/>
    <n v="520.6"/>
    <n v="172.1"/>
    <n v="180.1"/>
    <n v="168"/>
    <n v="520.20000000000005"/>
    <n v="178.5"/>
    <n v="159.5"/>
    <n v="167.8"/>
    <n v="171.8"/>
    <n v="178.8"/>
    <n v="168.9"/>
    <n v="174.9"/>
  </r>
  <r>
    <x v="2"/>
    <x v="10"/>
    <x v="0"/>
    <x v="247"/>
    <x v="263"/>
    <n v="194.5"/>
    <n v="174.6"/>
    <n v="187.2"/>
    <n v="158.30000000000001"/>
    <n v="153.9"/>
    <n v="170.9"/>
    <n v="121.1"/>
    <n v="208.4"/>
    <n v="171.4"/>
    <n v="191.2"/>
    <n v="176.7"/>
    <n v="2292.6999999999998"/>
    <n v="198.2"/>
    <n v="184.9"/>
    <n v="177.6"/>
    <n v="183.8"/>
    <n v="546.29999999999995"/>
    <n v="172.1"/>
    <n v="182"/>
    <n v="172.9"/>
    <n v="527"/>
    <n v="182.3"/>
    <n v="163.6"/>
    <n v="169.5"/>
    <n v="174.3"/>
    <n v="178.6"/>
    <n v="172.8"/>
    <n v="176.5"/>
  </r>
  <r>
    <x v="0"/>
    <x v="10"/>
    <x v="1"/>
    <x v="248"/>
    <x v="259"/>
    <n v="173.9"/>
    <n v="177"/>
    <n v="183.4"/>
    <n v="167.2"/>
    <n v="140.9"/>
    <n v="170.4"/>
    <n v="119.1"/>
    <n v="212.1"/>
    <n v="177.6"/>
    <n v="189.9"/>
    <n v="174.8"/>
    <n v="2265.6999999999998"/>
    <n v="198.3"/>
    <n v="190"/>
    <n v="187"/>
    <n v="189.6"/>
    <n v="566.6"/>
    <n v="173.5"/>
    <n v="181.6"/>
    <n v="178.6"/>
    <n v="533.70000000000005"/>
    <n v="186.6"/>
    <n v="169"/>
    <n v="172.8"/>
    <n v="178.5"/>
    <n v="180.7"/>
    <n v="177.9"/>
    <n v="178"/>
  </r>
  <r>
    <x v="1"/>
    <x v="10"/>
    <x v="1"/>
    <x v="249"/>
    <x v="290"/>
    <n v="177.2"/>
    <n v="177.9"/>
    <n v="172.2"/>
    <n v="172.1"/>
    <n v="175.8"/>
    <n v="172.2"/>
    <n v="121.9"/>
    <n v="204.8"/>
    <n v="164.9"/>
    <n v="196.6"/>
    <n v="180.7"/>
    <n v="2303.1999999999998"/>
    <n v="202.7"/>
    <n v="180.3"/>
    <n v="167"/>
    <n v="178.2"/>
    <n v="525.5"/>
    <n v="173.5"/>
    <n v="182.8"/>
    <n v="169.2"/>
    <n v="525.5"/>
    <n v="180.8"/>
    <n v="159.80000000000001"/>
    <n v="168.4"/>
    <n v="172.5"/>
    <n v="181.4"/>
    <n v="170"/>
    <n v="176.3"/>
  </r>
  <r>
    <x v="2"/>
    <x v="10"/>
    <x v="1"/>
    <x v="250"/>
    <x v="291"/>
    <n v="175.2"/>
    <n v="177.3"/>
    <n v="179.3"/>
    <n v="169.5"/>
    <n v="152.69999999999999"/>
    <n v="171"/>
    <n v="120"/>
    <n v="209.7"/>
    <n v="172.3"/>
    <n v="193"/>
    <n v="177"/>
    <n v="2279.1"/>
    <n v="199.5"/>
    <n v="186.2"/>
    <n v="178.7"/>
    <n v="185.1"/>
    <n v="550"/>
    <n v="173.5"/>
    <n v="182.1"/>
    <n v="174.2"/>
    <n v="529.79999999999995"/>
    <n v="184.4"/>
    <n v="164.2"/>
    <n v="170.3"/>
    <n v="175"/>
    <n v="181"/>
    <n v="174.1"/>
    <n v="177.2"/>
  </r>
  <r>
    <x v="0"/>
    <x v="10"/>
    <x v="2"/>
    <x v="251"/>
    <x v="259"/>
    <n v="173.9"/>
    <n v="177"/>
    <n v="183.3"/>
    <n v="167.2"/>
    <n v="140.9"/>
    <n v="170.5"/>
    <n v="119.1"/>
    <n v="212.1"/>
    <n v="177.6"/>
    <n v="189.9"/>
    <n v="174.8"/>
    <n v="2265.8000000000002"/>
    <n v="198.4"/>
    <n v="190"/>
    <n v="187"/>
    <n v="189.6"/>
    <n v="566.6"/>
    <n v="173.5"/>
    <n v="181.4"/>
    <n v="178.6"/>
    <n v="533.5"/>
    <n v="186.6"/>
    <n v="169"/>
    <n v="172.8"/>
    <n v="178.5"/>
    <n v="180.7"/>
    <n v="177.9"/>
    <n v="178"/>
  </r>
  <r>
    <x v="1"/>
    <x v="10"/>
    <x v="2"/>
    <x v="249"/>
    <x v="290"/>
    <n v="177.2"/>
    <n v="177.9"/>
    <n v="172.2"/>
    <n v="172.1"/>
    <n v="175.9"/>
    <n v="172.2"/>
    <n v="121.9"/>
    <n v="204.8"/>
    <n v="164.9"/>
    <n v="196.6"/>
    <n v="180.8"/>
    <n v="2303.4"/>
    <n v="202.7"/>
    <n v="180.2"/>
    <n v="167"/>
    <n v="178.2"/>
    <n v="525.4"/>
    <n v="173.5"/>
    <n v="182.6"/>
    <n v="169.2"/>
    <n v="525.29999999999995"/>
    <n v="180.8"/>
    <n v="159.80000000000001"/>
    <n v="168.4"/>
    <n v="172.5"/>
    <n v="181.5"/>
    <n v="170"/>
    <n v="176.3"/>
  </r>
  <r>
    <x v="2"/>
    <x v="10"/>
    <x v="2"/>
    <x v="250"/>
    <x v="291"/>
    <n v="175.2"/>
    <n v="177.3"/>
    <n v="179.2"/>
    <n v="169.5"/>
    <n v="152.80000000000001"/>
    <n v="171.1"/>
    <n v="120"/>
    <n v="209.7"/>
    <n v="172.3"/>
    <n v="193"/>
    <n v="177"/>
    <n v="2279.1999999999998"/>
    <n v="199.5"/>
    <n v="186.1"/>
    <n v="178.7"/>
    <n v="185.1"/>
    <n v="549.9"/>
    <n v="173.5"/>
    <n v="181.9"/>
    <n v="174.2"/>
    <n v="529.59999999999991"/>
    <n v="184.4"/>
    <n v="164.2"/>
    <n v="170.3"/>
    <n v="175"/>
    <n v="181"/>
    <n v="174.1"/>
    <n v="177.2"/>
  </r>
  <r>
    <x v="0"/>
    <x v="10"/>
    <x v="3"/>
    <x v="246"/>
    <x v="285"/>
    <n v="167.9"/>
    <n v="178.2"/>
    <n v="178.5"/>
    <n v="173.7"/>
    <n v="142.80000000000001"/>
    <n v="172.8"/>
    <n v="120.4"/>
    <n v="215.5"/>
    <n v="178.2"/>
    <n v="190.5"/>
    <n v="175.5"/>
    <n v="2274.1999999999998"/>
    <n v="199.5"/>
    <n v="190.7"/>
    <n v="187.3"/>
    <n v="190.2"/>
    <n v="568.20000000000005"/>
    <n v="175.2"/>
    <n v="181.5"/>
    <n v="179.1"/>
    <n v="535.79999999999995"/>
    <n v="187.2"/>
    <n v="169.4"/>
    <n v="173.2"/>
    <n v="179.4"/>
    <n v="183.8"/>
    <n v="178.9"/>
    <n v="178.8"/>
  </r>
  <r>
    <x v="1"/>
    <x v="10"/>
    <x v="3"/>
    <x v="252"/>
    <x v="278"/>
    <n v="172.4"/>
    <n v="178.8"/>
    <n v="168.7"/>
    <n v="179.2"/>
    <n v="179.9"/>
    <n v="174.7"/>
    <n v="123.1"/>
    <n v="207.8"/>
    <n v="165.5"/>
    <n v="197"/>
    <n v="182.1"/>
    <n v="2317.7000000000003"/>
    <n v="203.5"/>
    <n v="181"/>
    <n v="167.7"/>
    <n v="178.9"/>
    <n v="527.6"/>
    <n v="175.2"/>
    <n v="182.1"/>
    <n v="169.6"/>
    <n v="526.9"/>
    <n v="181.5"/>
    <n v="160.1"/>
    <n v="168.8"/>
    <n v="174.2"/>
    <n v="184.4"/>
    <n v="170.9"/>
    <n v="177.4"/>
  </r>
  <r>
    <x v="2"/>
    <x v="10"/>
    <x v="3"/>
    <x v="247"/>
    <x v="292"/>
    <n v="169.6"/>
    <n v="178.4"/>
    <n v="174.9"/>
    <n v="176.3"/>
    <n v="155.4"/>
    <n v="173.4"/>
    <n v="121.3"/>
    <n v="212.9"/>
    <n v="172.9"/>
    <n v="193.5"/>
    <n v="177.9"/>
    <n v="2289.6000000000004"/>
    <n v="200.6"/>
    <n v="186.9"/>
    <n v="179.2"/>
    <n v="185.7"/>
    <n v="551.79999999999995"/>
    <n v="175.2"/>
    <n v="181.7"/>
    <n v="174.6"/>
    <n v="531.5"/>
    <n v="185"/>
    <n v="164.5"/>
    <n v="170.7"/>
    <n v="176.4"/>
    <n v="184"/>
    <n v="175"/>
    <n v="178.1"/>
  </r>
  <r>
    <x v="0"/>
    <x v="10"/>
    <x v="4"/>
    <x v="253"/>
    <x v="293"/>
    <n v="171"/>
    <n v="179.6"/>
    <n v="173.3"/>
    <n v="169"/>
    <n v="148.69999999999999"/>
    <n v="174.9"/>
    <n v="121.9"/>
    <n v="221"/>
    <n v="178.7"/>
    <n v="191.1"/>
    <n v="176.8"/>
    <n v="2290.7000000000007"/>
    <n v="199.9"/>
    <n v="191.2"/>
    <n v="187.9"/>
    <n v="190.8"/>
    <n v="569.90000000000009"/>
    <n v="175.6"/>
    <n v="182.5"/>
    <n v="179.8"/>
    <n v="537.90000000000009"/>
    <n v="187.8"/>
    <n v="169.7"/>
    <n v="173.8"/>
    <n v="180.3"/>
    <n v="184.9"/>
    <n v="179.5"/>
    <n v="179.8"/>
  </r>
  <r>
    <x v="1"/>
    <x v="10"/>
    <x v="4"/>
    <x v="249"/>
    <x v="271"/>
    <n v="176.7"/>
    <n v="179.4"/>
    <n v="164.4"/>
    <n v="175.8"/>
    <n v="185"/>
    <n v="176.9"/>
    <n v="124.2"/>
    <n v="211.9"/>
    <n v="165.9"/>
    <n v="197.7"/>
    <n v="183.1"/>
    <n v="2335.1"/>
    <n v="204.2"/>
    <n v="181.3"/>
    <n v="168.1"/>
    <n v="179.3"/>
    <n v="528.70000000000005"/>
    <n v="175.6"/>
    <n v="183.4"/>
    <n v="170.1"/>
    <n v="529.1"/>
    <n v="182.2"/>
    <n v="160.4"/>
    <n v="169.2"/>
    <n v="174.8"/>
    <n v="185.6"/>
    <n v="171.6"/>
    <n v="178.2"/>
  </r>
  <r>
    <x v="2"/>
    <x v="10"/>
    <x v="4"/>
    <x v="254"/>
    <x v="294"/>
    <n v="173.2"/>
    <n v="179.5"/>
    <n v="170"/>
    <n v="172.2"/>
    <n v="161"/>
    <n v="175.6"/>
    <n v="122.7"/>
    <n v="218"/>
    <n v="173.4"/>
    <n v="194.2"/>
    <n v="179.1"/>
    <n v="2306.9"/>
    <n v="201"/>
    <n v="187.3"/>
    <n v="179.7"/>
    <n v="186.2"/>
    <n v="553.20000000000005"/>
    <n v="175.6"/>
    <n v="182.8"/>
    <n v="175.2"/>
    <n v="533.59999999999991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5F0E0-DCF2-498E-A6D1-E49E56F0EE9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9:H33" firstHeaderRow="1" firstDataRow="1" firstDataCol="1"/>
  <pivotFields count="33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in of General index" fld="32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257E6-CAC5-4C8C-BE9A-8B94E2701BAA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2:E26" firstHeaderRow="1" firstDataRow="1" firstDataCol="1"/>
  <pivotFields count="33"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A1107-80D0-4DC4-960F-5D6AEB49ED44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7" firstHeaderRow="1" firstDataRow="1" firstDataCol="1"/>
  <pivotFields count="33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E7338-0E78-478B-B62D-09D7E3D08DAB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B158" firstHeaderRow="1" firstDataRow="1" firstDataCol="1"/>
  <pivotFields count="33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1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General index" fld="3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44875-56CB-4C01-81DD-3607100CFD5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9:E33" firstHeaderRow="1" firstDataRow="1" firstDataCol="1"/>
  <pivotFields count="33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General index" fld="32" subtotal="max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2AA3A-446F-41BD-ADCB-A372EA9F89D2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17" firstHeaderRow="1" firstDataRow="1" firstDataCol="1"/>
  <pivotFields count="33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ec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pac.gov.in/prices/international-prices-of-crude-o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ppac.gov.in/prices/international-prices-of-crude-o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3"/>
  <sheetViews>
    <sheetView topLeftCell="B1" zoomScaleNormal="100" workbookViewId="0">
      <selection activeCell="E20" sqref="E20"/>
    </sheetView>
  </sheetViews>
  <sheetFormatPr defaultRowHeight="14.4" x14ac:dyDescent="0.3"/>
  <cols>
    <col min="1" max="1" width="12.77734375" customWidth="1"/>
    <col min="3" max="3" width="10.33203125" customWidth="1"/>
    <col min="4" max="4" width="20.77734375" customWidth="1"/>
    <col min="5" max="5" width="16" customWidth="1"/>
    <col min="7" max="7" width="15.6640625" customWidth="1"/>
    <col min="8" max="8" width="13.109375" customWidth="1"/>
    <col min="10" max="10" width="11" customWidth="1"/>
    <col min="11" max="11" width="22.77734375" customWidth="1"/>
    <col min="12" max="12" width="21.21875" customWidth="1"/>
    <col min="14" max="14" width="27.6640625" customWidth="1"/>
    <col min="15" max="15" width="30.44140625" customWidth="1"/>
    <col min="16" max="16" width="19.77734375" customWidth="1"/>
    <col min="17" max="17" width="27.109375" customWidth="1"/>
    <col min="18" max="18" width="11.77734375" customWidth="1"/>
    <col min="19" max="19" width="12.109375" customWidth="1"/>
    <col min="20" max="20" width="13.21875" customWidth="1"/>
    <col min="22" max="22" width="12.44140625" customWidth="1"/>
    <col min="23" max="23" width="29.5546875" customWidth="1"/>
    <col min="26" max="26" width="9.77734375" customWidth="1"/>
    <col min="28" max="28" width="12.5546875" customWidth="1"/>
    <col min="29" max="29" width="15.33203125" customWidth="1"/>
    <col min="30" max="30" width="15.5546875" customWidth="1"/>
  </cols>
  <sheetData>
    <row r="1" spans="1:3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76"/>
  <sheetViews>
    <sheetView topLeftCell="A343" zoomScale="85" workbookViewId="0">
      <selection activeCell="AA1" sqref="AA1:AF1"/>
    </sheetView>
  </sheetViews>
  <sheetFormatPr defaultRowHeight="14.4" x14ac:dyDescent="0.3"/>
  <cols>
    <col min="1" max="1" width="11.21875" bestFit="1" customWidth="1"/>
    <col min="2" max="2" width="9.21875" customWidth="1"/>
    <col min="3" max="3" width="10" bestFit="1" customWidth="1"/>
    <col min="4" max="4" width="18.33203125" bestFit="1" customWidth="1"/>
    <col min="5" max="5" width="12.21875" bestFit="1" customWidth="1"/>
    <col min="6" max="6" width="8.109375" bestFit="1" customWidth="1"/>
    <col min="7" max="7" width="15.6640625" bestFit="1" customWidth="1"/>
    <col min="8" max="8" width="11.109375" bestFit="1" customWidth="1"/>
    <col min="9" max="9" width="6.5546875" bestFit="1" customWidth="1"/>
    <col min="10" max="10" width="10" bestFit="1" customWidth="1"/>
    <col min="11" max="11" width="17.33203125" bestFit="1" customWidth="1"/>
    <col min="12" max="12" width="21.21875" bestFit="1" customWidth="1"/>
    <col min="13" max="13" width="9.88671875" customWidth="1"/>
    <col min="14" max="14" width="21.5546875" bestFit="1" customWidth="1"/>
    <col min="15" max="15" width="30.44140625" customWidth="1"/>
    <col min="16" max="17" width="18" customWidth="1"/>
    <col min="18" max="18" width="25.33203125" customWidth="1"/>
    <col min="19" max="19" width="16.5546875" customWidth="1"/>
    <col min="20" max="20" width="13.6640625" customWidth="1"/>
    <col min="21" max="22" width="19.5546875" customWidth="1"/>
    <col min="23" max="23" width="14.33203125" customWidth="1"/>
    <col min="24" max="24" width="18.5546875" customWidth="1"/>
    <col min="25" max="25" width="25.88671875" bestFit="1" customWidth="1"/>
    <col min="26" max="26" width="25.88671875" customWidth="1"/>
    <col min="27" max="27" width="12.33203125" customWidth="1"/>
    <col min="28" max="28" width="26" bestFit="1" customWidth="1"/>
    <col min="29" max="29" width="23.77734375" bestFit="1" customWidth="1"/>
    <col min="30" max="30" width="9.21875" bestFit="1" customWidth="1"/>
    <col min="31" max="31" width="22" bestFit="1" customWidth="1"/>
    <col min="32" max="32" width="12.6640625" bestFit="1" customWidth="1"/>
    <col min="33" max="33" width="24" customWidth="1"/>
    <col min="34" max="34" width="15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8" t="s">
        <v>94</v>
      </c>
      <c r="R1" s="1" t="s">
        <v>16</v>
      </c>
      <c r="S1" s="1" t="s">
        <v>17</v>
      </c>
      <c r="T1" s="1" t="s">
        <v>18</v>
      </c>
      <c r="U1" s="1" t="s">
        <v>19</v>
      </c>
      <c r="V1" s="28" t="s">
        <v>95</v>
      </c>
      <c r="W1" s="1" t="s">
        <v>20</v>
      </c>
      <c r="X1" s="1" t="s">
        <v>21</v>
      </c>
      <c r="Y1" s="1" t="s">
        <v>22</v>
      </c>
      <c r="Z1" s="28" t="s">
        <v>96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/>
    </row>
    <row r="2" spans="1:34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f>SUM(D2:P2)</f>
        <v>1371.6999999999998</v>
      </c>
      <c r="R2">
        <v>105.1</v>
      </c>
      <c r="S2">
        <v>106.5</v>
      </c>
      <c r="T2">
        <v>105.8</v>
      </c>
      <c r="U2">
        <v>106.4</v>
      </c>
      <c r="V2">
        <f>SUM(S2:U2)</f>
        <v>318.70000000000005</v>
      </c>
      <c r="W2">
        <f>W3</f>
        <v>100.3</v>
      </c>
      <c r="X2">
        <v>105.5</v>
      </c>
      <c r="Y2">
        <v>104.8</v>
      </c>
      <c r="Z2">
        <f>SUM(W2:Y2)</f>
        <v>310.60000000000002</v>
      </c>
      <c r="AA2">
        <v>104</v>
      </c>
      <c r="AB2">
        <v>103.3</v>
      </c>
      <c r="AC2">
        <v>103.4</v>
      </c>
      <c r="AD2">
        <v>103.8</v>
      </c>
      <c r="AE2">
        <v>104.7</v>
      </c>
      <c r="AF2">
        <v>104</v>
      </c>
      <c r="AG2">
        <v>105.1</v>
      </c>
    </row>
    <row r="3" spans="1:34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f t="shared" ref="Q3:Q66" si="0">SUM(D3:P3)</f>
        <v>1376.4</v>
      </c>
      <c r="R3">
        <v>105.2</v>
      </c>
      <c r="S3">
        <v>105.9</v>
      </c>
      <c r="T3">
        <v>105</v>
      </c>
      <c r="U3">
        <v>105.8</v>
      </c>
      <c r="V3">
        <f t="shared" ref="V3:V66" si="1">SUM(S3:U3)</f>
        <v>316.7</v>
      </c>
      <c r="W3">
        <v>100.3</v>
      </c>
      <c r="X3">
        <v>105.4</v>
      </c>
      <c r="Y3">
        <v>104.8</v>
      </c>
      <c r="Z3">
        <f t="shared" ref="Z3:Z66" si="2">SUM(W3:Y3)</f>
        <v>310.5</v>
      </c>
      <c r="AA3">
        <v>104.1</v>
      </c>
      <c r="AB3">
        <v>103.2</v>
      </c>
      <c r="AC3">
        <v>102.9</v>
      </c>
      <c r="AD3">
        <v>103.5</v>
      </c>
      <c r="AE3">
        <v>104.3</v>
      </c>
      <c r="AF3">
        <v>103.7</v>
      </c>
      <c r="AG3">
        <v>104</v>
      </c>
    </row>
    <row r="4" spans="1:34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f t="shared" si="0"/>
        <v>1373.3000000000002</v>
      </c>
      <c r="R4">
        <v>105.1</v>
      </c>
      <c r="S4">
        <v>106.3</v>
      </c>
      <c r="T4">
        <v>105.5</v>
      </c>
      <c r="U4">
        <v>106.2</v>
      </c>
      <c r="V4">
        <f t="shared" si="1"/>
        <v>318</v>
      </c>
      <c r="W4">
        <v>100.3</v>
      </c>
      <c r="X4">
        <v>105.5</v>
      </c>
      <c r="Y4">
        <v>104.8</v>
      </c>
      <c r="Z4">
        <f t="shared" si="2"/>
        <v>310.60000000000002</v>
      </c>
      <c r="AA4">
        <v>104</v>
      </c>
      <c r="AB4">
        <v>103.2</v>
      </c>
      <c r="AC4">
        <v>103.1</v>
      </c>
      <c r="AD4">
        <v>103.6</v>
      </c>
      <c r="AE4">
        <v>104.5</v>
      </c>
      <c r="AF4">
        <v>103.9</v>
      </c>
      <c r="AG4">
        <v>104.6</v>
      </c>
    </row>
    <row r="5" spans="1:34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f t="shared" si="0"/>
        <v>1380.3999999999999</v>
      </c>
      <c r="R5">
        <v>105.6</v>
      </c>
      <c r="S5">
        <v>107.1</v>
      </c>
      <c r="T5">
        <v>106.3</v>
      </c>
      <c r="U5">
        <v>107</v>
      </c>
      <c r="V5">
        <f t="shared" si="1"/>
        <v>320.39999999999998</v>
      </c>
      <c r="W5">
        <f>W6</f>
        <v>100.4</v>
      </c>
      <c r="X5">
        <v>106.2</v>
      </c>
      <c r="Y5">
        <v>105.2</v>
      </c>
      <c r="Z5">
        <f t="shared" si="2"/>
        <v>311.8</v>
      </c>
      <c r="AA5">
        <v>104.4</v>
      </c>
      <c r="AB5">
        <v>103.9</v>
      </c>
      <c r="AC5">
        <v>104</v>
      </c>
      <c r="AD5">
        <v>104.1</v>
      </c>
      <c r="AE5">
        <v>104.6</v>
      </c>
      <c r="AF5">
        <v>104.4</v>
      </c>
      <c r="AG5">
        <v>105.8</v>
      </c>
    </row>
    <row r="6" spans="1:34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f t="shared" si="0"/>
        <v>1390.6000000000001</v>
      </c>
      <c r="R6">
        <v>106</v>
      </c>
      <c r="S6">
        <v>106.6</v>
      </c>
      <c r="T6">
        <v>105.5</v>
      </c>
      <c r="U6">
        <v>106.4</v>
      </c>
      <c r="V6">
        <f t="shared" si="1"/>
        <v>318.5</v>
      </c>
      <c r="W6">
        <v>100.4</v>
      </c>
      <c r="X6">
        <v>105.7</v>
      </c>
      <c r="Y6">
        <v>105.2</v>
      </c>
      <c r="Z6">
        <f t="shared" si="2"/>
        <v>311.3</v>
      </c>
      <c r="AA6">
        <v>104.7</v>
      </c>
      <c r="AB6">
        <v>104.4</v>
      </c>
      <c r="AC6">
        <v>103.3</v>
      </c>
      <c r="AD6">
        <v>103.7</v>
      </c>
      <c r="AE6">
        <v>104.3</v>
      </c>
      <c r="AF6">
        <v>104.3</v>
      </c>
      <c r="AG6">
        <v>104.7</v>
      </c>
    </row>
    <row r="7" spans="1:34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f t="shared" si="0"/>
        <v>1384.2</v>
      </c>
      <c r="R7">
        <v>105.7</v>
      </c>
      <c r="S7">
        <v>106.9</v>
      </c>
      <c r="T7">
        <v>106</v>
      </c>
      <c r="U7">
        <v>106.8</v>
      </c>
      <c r="V7">
        <f t="shared" si="1"/>
        <v>319.7</v>
      </c>
      <c r="W7">
        <v>100.4</v>
      </c>
      <c r="X7">
        <v>106</v>
      </c>
      <c r="Y7">
        <v>105.2</v>
      </c>
      <c r="Z7">
        <f t="shared" si="2"/>
        <v>311.60000000000002</v>
      </c>
      <c r="AA7">
        <v>104.5</v>
      </c>
      <c r="AB7">
        <v>104.2</v>
      </c>
      <c r="AC7">
        <v>103.6</v>
      </c>
      <c r="AD7">
        <v>103.9</v>
      </c>
      <c r="AE7">
        <v>104.5</v>
      </c>
      <c r="AF7">
        <v>104.4</v>
      </c>
      <c r="AG7">
        <v>105.3</v>
      </c>
    </row>
    <row r="8" spans="1:34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f t="shared" si="0"/>
        <v>1382.2</v>
      </c>
      <c r="R8">
        <v>106.5</v>
      </c>
      <c r="S8">
        <v>107.6</v>
      </c>
      <c r="T8">
        <v>106.8</v>
      </c>
      <c r="U8">
        <v>107.5</v>
      </c>
      <c r="V8">
        <f t="shared" si="1"/>
        <v>321.89999999999998</v>
      </c>
      <c r="W8">
        <f>W9</f>
        <v>100.4</v>
      </c>
      <c r="X8">
        <v>106.1</v>
      </c>
      <c r="Y8">
        <v>105.6</v>
      </c>
      <c r="Z8">
        <f t="shared" si="2"/>
        <v>312.10000000000002</v>
      </c>
      <c r="AA8">
        <v>104.7</v>
      </c>
      <c r="AB8">
        <v>104.6</v>
      </c>
      <c r="AC8">
        <v>104</v>
      </c>
      <c r="AD8">
        <v>104.3</v>
      </c>
      <c r="AE8">
        <v>104.3</v>
      </c>
      <c r="AF8">
        <v>104.6</v>
      </c>
      <c r="AG8">
        <v>106</v>
      </c>
    </row>
    <row r="9" spans="1:34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f t="shared" si="0"/>
        <v>1386.8</v>
      </c>
      <c r="R9">
        <v>106.8</v>
      </c>
      <c r="S9">
        <v>107.2</v>
      </c>
      <c r="T9">
        <v>106</v>
      </c>
      <c r="U9">
        <v>107</v>
      </c>
      <c r="V9">
        <f t="shared" si="1"/>
        <v>320.2</v>
      </c>
      <c r="W9">
        <v>100.4</v>
      </c>
      <c r="X9">
        <v>106</v>
      </c>
      <c r="Y9">
        <v>105.7</v>
      </c>
      <c r="Z9">
        <f t="shared" si="2"/>
        <v>312.10000000000002</v>
      </c>
      <c r="AA9">
        <v>105.2</v>
      </c>
      <c r="AB9">
        <v>105.5</v>
      </c>
      <c r="AC9">
        <v>103.5</v>
      </c>
      <c r="AD9">
        <v>103.8</v>
      </c>
      <c r="AE9">
        <v>104.2</v>
      </c>
      <c r="AF9">
        <v>104.9</v>
      </c>
      <c r="AG9">
        <v>105</v>
      </c>
    </row>
    <row r="10" spans="1:34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f t="shared" si="0"/>
        <v>1384.0000000000002</v>
      </c>
      <c r="R10">
        <v>106.6</v>
      </c>
      <c r="S10">
        <v>107.4</v>
      </c>
      <c r="T10">
        <v>106.5</v>
      </c>
      <c r="U10">
        <v>107.3</v>
      </c>
      <c r="V10">
        <f t="shared" si="1"/>
        <v>321.2</v>
      </c>
      <c r="W10">
        <v>100.4</v>
      </c>
      <c r="X10">
        <v>106.1</v>
      </c>
      <c r="Y10">
        <v>105.6</v>
      </c>
      <c r="Z10">
        <f t="shared" si="2"/>
        <v>312.10000000000002</v>
      </c>
      <c r="AA10">
        <v>104.9</v>
      </c>
      <c r="AB10">
        <v>105.1</v>
      </c>
      <c r="AC10">
        <v>103.7</v>
      </c>
      <c r="AD10">
        <v>104</v>
      </c>
      <c r="AE10">
        <v>104.3</v>
      </c>
      <c r="AF10">
        <v>104.7</v>
      </c>
      <c r="AG10">
        <v>105.5</v>
      </c>
    </row>
    <row r="11" spans="1:34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f t="shared" si="0"/>
        <v>1385.8</v>
      </c>
      <c r="R11">
        <v>107.1</v>
      </c>
      <c r="S11">
        <v>108.1</v>
      </c>
      <c r="T11">
        <v>107.4</v>
      </c>
      <c r="U11">
        <v>108</v>
      </c>
      <c r="V11">
        <f t="shared" si="1"/>
        <v>323.5</v>
      </c>
      <c r="W11">
        <f>W12</f>
        <v>100.5</v>
      </c>
      <c r="X11">
        <v>106.5</v>
      </c>
      <c r="Y11">
        <v>106.1</v>
      </c>
      <c r="Z11">
        <f t="shared" si="2"/>
        <v>313.10000000000002</v>
      </c>
      <c r="AA11">
        <v>105.1</v>
      </c>
      <c r="AB11">
        <v>104.4</v>
      </c>
      <c r="AC11">
        <v>104.5</v>
      </c>
      <c r="AD11">
        <v>104.8</v>
      </c>
      <c r="AE11">
        <v>102.7</v>
      </c>
      <c r="AF11">
        <v>104.6</v>
      </c>
      <c r="AG11">
        <v>106.4</v>
      </c>
    </row>
    <row r="12" spans="1:34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f t="shared" si="0"/>
        <v>1397.6999999999998</v>
      </c>
      <c r="R12">
        <v>108.5</v>
      </c>
      <c r="S12">
        <v>107.9</v>
      </c>
      <c r="T12">
        <v>106.4</v>
      </c>
      <c r="U12">
        <v>107.7</v>
      </c>
      <c r="V12">
        <f t="shared" si="1"/>
        <v>322</v>
      </c>
      <c r="W12">
        <v>100.5</v>
      </c>
      <c r="X12">
        <v>106.4</v>
      </c>
      <c r="Y12">
        <v>106.5</v>
      </c>
      <c r="Z12">
        <f t="shared" si="2"/>
        <v>313.39999999999998</v>
      </c>
      <c r="AA12">
        <v>105.7</v>
      </c>
      <c r="AB12">
        <v>105</v>
      </c>
      <c r="AC12">
        <v>104</v>
      </c>
      <c r="AD12">
        <v>105.2</v>
      </c>
      <c r="AE12">
        <v>103.2</v>
      </c>
      <c r="AF12">
        <v>105.1</v>
      </c>
      <c r="AG12">
        <v>105.7</v>
      </c>
    </row>
    <row r="13" spans="1:34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f t="shared" si="0"/>
        <v>1390.2</v>
      </c>
      <c r="R13">
        <v>107.5</v>
      </c>
      <c r="S13">
        <v>108</v>
      </c>
      <c r="T13">
        <v>107</v>
      </c>
      <c r="U13">
        <v>107.9</v>
      </c>
      <c r="V13">
        <f t="shared" si="1"/>
        <v>322.89999999999998</v>
      </c>
      <c r="W13">
        <v>100.5</v>
      </c>
      <c r="X13">
        <v>106.5</v>
      </c>
      <c r="Y13">
        <v>106.3</v>
      </c>
      <c r="Z13">
        <f t="shared" si="2"/>
        <v>313.3</v>
      </c>
      <c r="AA13">
        <v>105.3</v>
      </c>
      <c r="AB13">
        <v>104.7</v>
      </c>
      <c r="AC13">
        <v>104.2</v>
      </c>
      <c r="AD13">
        <v>105</v>
      </c>
      <c r="AE13">
        <v>102.9</v>
      </c>
      <c r="AF13">
        <v>104.8</v>
      </c>
      <c r="AG13">
        <v>106.1</v>
      </c>
    </row>
    <row r="14" spans="1:34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f t="shared" si="0"/>
        <v>1394</v>
      </c>
      <c r="R14">
        <v>108.1</v>
      </c>
      <c r="S14">
        <v>108.8</v>
      </c>
      <c r="T14">
        <v>107.9</v>
      </c>
      <c r="U14">
        <v>108.6</v>
      </c>
      <c r="V14">
        <f t="shared" si="1"/>
        <v>325.29999999999995</v>
      </c>
      <c r="W14">
        <f>W15</f>
        <v>100.5</v>
      </c>
      <c r="X14">
        <v>107.5</v>
      </c>
      <c r="Y14">
        <v>106.8</v>
      </c>
      <c r="Z14">
        <f t="shared" si="2"/>
        <v>314.8</v>
      </c>
      <c r="AA14">
        <v>105.7</v>
      </c>
      <c r="AB14">
        <v>104.1</v>
      </c>
      <c r="AC14">
        <v>105</v>
      </c>
      <c r="AD14">
        <v>105.5</v>
      </c>
      <c r="AE14">
        <v>102.1</v>
      </c>
      <c r="AF14">
        <v>104.8</v>
      </c>
      <c r="AG14">
        <v>107.2</v>
      </c>
    </row>
    <row r="15" spans="1:34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f t="shared" si="0"/>
        <v>1417.1999999999998</v>
      </c>
      <c r="R15">
        <v>109.8</v>
      </c>
      <c r="S15">
        <v>108.5</v>
      </c>
      <c r="T15">
        <v>106.7</v>
      </c>
      <c r="U15">
        <v>108.3</v>
      </c>
      <c r="V15">
        <f t="shared" si="1"/>
        <v>323.5</v>
      </c>
      <c r="W15">
        <v>100.5</v>
      </c>
      <c r="X15">
        <v>107.2</v>
      </c>
      <c r="Y15">
        <v>107.1</v>
      </c>
      <c r="Z15">
        <f t="shared" si="2"/>
        <v>314.79999999999995</v>
      </c>
      <c r="AA15">
        <v>106.2</v>
      </c>
      <c r="AB15">
        <v>103.9</v>
      </c>
      <c r="AC15">
        <v>104.6</v>
      </c>
      <c r="AD15">
        <v>105.7</v>
      </c>
      <c r="AE15">
        <v>102.6</v>
      </c>
      <c r="AF15">
        <v>104.9</v>
      </c>
      <c r="AG15">
        <v>106.6</v>
      </c>
    </row>
    <row r="16" spans="1:34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f t="shared" si="0"/>
        <v>1402.1999999999998</v>
      </c>
      <c r="R16">
        <v>108.6</v>
      </c>
      <c r="S16">
        <v>108.7</v>
      </c>
      <c r="T16">
        <v>107.4</v>
      </c>
      <c r="U16">
        <v>108.5</v>
      </c>
      <c r="V16">
        <f t="shared" si="1"/>
        <v>324.60000000000002</v>
      </c>
      <c r="W16">
        <v>100.5</v>
      </c>
      <c r="X16">
        <v>107.4</v>
      </c>
      <c r="Y16">
        <v>106.9</v>
      </c>
      <c r="Z16">
        <f t="shared" si="2"/>
        <v>314.8</v>
      </c>
      <c r="AA16">
        <v>105.9</v>
      </c>
      <c r="AB16">
        <v>104</v>
      </c>
      <c r="AC16">
        <v>104.8</v>
      </c>
      <c r="AD16">
        <v>105.6</v>
      </c>
      <c r="AE16">
        <v>102.3</v>
      </c>
      <c r="AF16">
        <v>104.8</v>
      </c>
      <c r="AG16">
        <v>106.9</v>
      </c>
    </row>
    <row r="17" spans="1:33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f t="shared" si="0"/>
        <v>1420</v>
      </c>
      <c r="R17">
        <v>109</v>
      </c>
      <c r="S17">
        <v>109.7</v>
      </c>
      <c r="T17">
        <v>108.8</v>
      </c>
      <c r="U17">
        <v>109.5</v>
      </c>
      <c r="V17">
        <f t="shared" si="1"/>
        <v>328</v>
      </c>
      <c r="W17">
        <f>W18</f>
        <v>106.6</v>
      </c>
      <c r="X17">
        <v>108.5</v>
      </c>
      <c r="Y17">
        <v>107.5</v>
      </c>
      <c r="Z17">
        <f t="shared" si="2"/>
        <v>322.60000000000002</v>
      </c>
      <c r="AA17">
        <v>106.3</v>
      </c>
      <c r="AB17">
        <v>105</v>
      </c>
      <c r="AC17">
        <v>105.6</v>
      </c>
      <c r="AD17">
        <v>106.5</v>
      </c>
      <c r="AE17">
        <v>102.5</v>
      </c>
      <c r="AF17">
        <v>105.5</v>
      </c>
      <c r="AG17">
        <v>108.9</v>
      </c>
    </row>
    <row r="18" spans="1:33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f t="shared" si="0"/>
        <v>1464.6000000000001</v>
      </c>
      <c r="R18">
        <v>110.9</v>
      </c>
      <c r="S18">
        <v>109.2</v>
      </c>
      <c r="T18">
        <v>107.2</v>
      </c>
      <c r="U18">
        <v>108.9</v>
      </c>
      <c r="V18">
        <f t="shared" si="1"/>
        <v>325.3</v>
      </c>
      <c r="W18">
        <v>106.6</v>
      </c>
      <c r="X18">
        <v>108</v>
      </c>
      <c r="Y18">
        <v>107.7</v>
      </c>
      <c r="Z18">
        <f t="shared" si="2"/>
        <v>322.3</v>
      </c>
      <c r="AA18">
        <v>106.5</v>
      </c>
      <c r="AB18">
        <v>105.2</v>
      </c>
      <c r="AC18">
        <v>105.2</v>
      </c>
      <c r="AD18">
        <v>108.1</v>
      </c>
      <c r="AE18">
        <v>103.3</v>
      </c>
      <c r="AF18">
        <v>106.1</v>
      </c>
      <c r="AG18">
        <v>109.7</v>
      </c>
    </row>
    <row r="19" spans="1:33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f t="shared" si="0"/>
        <v>1436</v>
      </c>
      <c r="R19">
        <v>109.5</v>
      </c>
      <c r="S19">
        <v>109.5</v>
      </c>
      <c r="T19">
        <v>108.1</v>
      </c>
      <c r="U19">
        <v>109.3</v>
      </c>
      <c r="V19">
        <f t="shared" si="1"/>
        <v>326.89999999999998</v>
      </c>
      <c r="W19">
        <v>106.6</v>
      </c>
      <c r="X19">
        <v>108.3</v>
      </c>
      <c r="Y19">
        <v>107.6</v>
      </c>
      <c r="Z19">
        <f t="shared" si="2"/>
        <v>322.5</v>
      </c>
      <c r="AA19">
        <v>106.4</v>
      </c>
      <c r="AB19">
        <v>105.1</v>
      </c>
      <c r="AC19">
        <v>105.4</v>
      </c>
      <c r="AD19">
        <v>107.4</v>
      </c>
      <c r="AE19">
        <v>102.8</v>
      </c>
      <c r="AF19">
        <v>105.8</v>
      </c>
      <c r="AG19">
        <v>109.3</v>
      </c>
    </row>
    <row r="20" spans="1:33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f t="shared" si="0"/>
        <v>1445.8999999999996</v>
      </c>
      <c r="R20">
        <v>109.8</v>
      </c>
      <c r="S20">
        <v>110.5</v>
      </c>
      <c r="T20">
        <v>109.5</v>
      </c>
      <c r="U20">
        <v>110.3</v>
      </c>
      <c r="V20">
        <f t="shared" si="1"/>
        <v>330.3</v>
      </c>
      <c r="W20">
        <f>W21</f>
        <v>107.7</v>
      </c>
      <c r="X20">
        <v>109.5</v>
      </c>
      <c r="Y20">
        <v>108.3</v>
      </c>
      <c r="Z20">
        <f t="shared" si="2"/>
        <v>325.5</v>
      </c>
      <c r="AA20">
        <v>106.9</v>
      </c>
      <c r="AB20">
        <v>106.8</v>
      </c>
      <c r="AC20">
        <v>106.4</v>
      </c>
      <c r="AD20">
        <v>107.8</v>
      </c>
      <c r="AE20">
        <v>102.5</v>
      </c>
      <c r="AF20">
        <v>106.5</v>
      </c>
      <c r="AG20">
        <v>110.7</v>
      </c>
    </row>
    <row r="21" spans="1:33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f t="shared" si="0"/>
        <v>1489.4</v>
      </c>
      <c r="R21">
        <v>111.7</v>
      </c>
      <c r="S21">
        <v>109.8</v>
      </c>
      <c r="T21">
        <v>107.8</v>
      </c>
      <c r="U21">
        <v>109.5</v>
      </c>
      <c r="V21">
        <f t="shared" si="1"/>
        <v>327.10000000000002</v>
      </c>
      <c r="W21">
        <v>107.7</v>
      </c>
      <c r="X21">
        <v>108.6</v>
      </c>
      <c r="Y21">
        <v>108.1</v>
      </c>
      <c r="Z21">
        <f t="shared" si="2"/>
        <v>324.39999999999998</v>
      </c>
      <c r="AA21">
        <v>107.1</v>
      </c>
      <c r="AB21">
        <v>107.3</v>
      </c>
      <c r="AC21">
        <v>105.9</v>
      </c>
      <c r="AD21">
        <v>110.1</v>
      </c>
      <c r="AE21">
        <v>103.2</v>
      </c>
      <c r="AF21">
        <v>107.3</v>
      </c>
      <c r="AG21">
        <v>111.4</v>
      </c>
    </row>
    <row r="22" spans="1:33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f t="shared" si="0"/>
        <v>1461.3999999999999</v>
      </c>
      <c r="R22">
        <v>110.3</v>
      </c>
      <c r="S22">
        <v>110.2</v>
      </c>
      <c r="T22">
        <v>108.8</v>
      </c>
      <c r="U22">
        <v>110</v>
      </c>
      <c r="V22">
        <f t="shared" si="1"/>
        <v>329</v>
      </c>
      <c r="W22">
        <v>107.7</v>
      </c>
      <c r="X22">
        <v>109.2</v>
      </c>
      <c r="Y22">
        <v>108.2</v>
      </c>
      <c r="Z22">
        <f t="shared" si="2"/>
        <v>325.10000000000002</v>
      </c>
      <c r="AA22">
        <v>107</v>
      </c>
      <c r="AB22">
        <v>107.1</v>
      </c>
      <c r="AC22">
        <v>106.1</v>
      </c>
      <c r="AD22">
        <v>109.1</v>
      </c>
      <c r="AE22">
        <v>102.8</v>
      </c>
      <c r="AF22">
        <v>106.9</v>
      </c>
      <c r="AG22">
        <v>111</v>
      </c>
    </row>
    <row r="23" spans="1:33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f t="shared" si="0"/>
        <v>1462.5</v>
      </c>
      <c r="R23">
        <v>110.7</v>
      </c>
      <c r="S23">
        <v>111.3</v>
      </c>
      <c r="T23">
        <v>110.2</v>
      </c>
      <c r="U23">
        <v>111.1</v>
      </c>
      <c r="V23">
        <f t="shared" si="1"/>
        <v>332.6</v>
      </c>
      <c r="W23">
        <f>W24</f>
        <v>108.9</v>
      </c>
      <c r="X23">
        <v>109.9</v>
      </c>
      <c r="Y23">
        <v>108.7</v>
      </c>
      <c r="Z23">
        <f t="shared" si="2"/>
        <v>327.5</v>
      </c>
      <c r="AA23">
        <v>107.5</v>
      </c>
      <c r="AB23">
        <v>107.8</v>
      </c>
      <c r="AC23">
        <v>106.8</v>
      </c>
      <c r="AD23">
        <v>108.7</v>
      </c>
      <c r="AE23">
        <v>105</v>
      </c>
      <c r="AF23">
        <v>107.5</v>
      </c>
      <c r="AG23">
        <v>112.1</v>
      </c>
    </row>
    <row r="24" spans="1:33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f t="shared" si="0"/>
        <v>1506.1000000000001</v>
      </c>
      <c r="R24">
        <v>112.4</v>
      </c>
      <c r="S24">
        <v>110.6</v>
      </c>
      <c r="T24">
        <v>108.3</v>
      </c>
      <c r="U24">
        <v>110.2</v>
      </c>
      <c r="V24">
        <f t="shared" si="1"/>
        <v>329.09999999999997</v>
      </c>
      <c r="W24">
        <v>108.9</v>
      </c>
      <c r="X24">
        <v>109.3</v>
      </c>
      <c r="Y24">
        <v>108.7</v>
      </c>
      <c r="Z24">
        <f t="shared" si="2"/>
        <v>326.89999999999998</v>
      </c>
      <c r="AA24">
        <v>107.6</v>
      </c>
      <c r="AB24">
        <v>108.1</v>
      </c>
      <c r="AC24">
        <v>106.5</v>
      </c>
      <c r="AD24">
        <v>110.8</v>
      </c>
      <c r="AE24">
        <v>106</v>
      </c>
      <c r="AF24">
        <v>108.3</v>
      </c>
      <c r="AG24">
        <v>112.7</v>
      </c>
    </row>
    <row r="25" spans="1:33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f t="shared" si="0"/>
        <v>1477.4</v>
      </c>
      <c r="R25">
        <v>111.2</v>
      </c>
      <c r="S25">
        <v>111</v>
      </c>
      <c r="T25">
        <v>109.4</v>
      </c>
      <c r="U25">
        <v>110.7</v>
      </c>
      <c r="V25">
        <f t="shared" si="1"/>
        <v>331.1</v>
      </c>
      <c r="W25">
        <v>108.9</v>
      </c>
      <c r="X25">
        <v>109.7</v>
      </c>
      <c r="Y25">
        <v>108.7</v>
      </c>
      <c r="Z25">
        <f t="shared" si="2"/>
        <v>327.3</v>
      </c>
      <c r="AA25">
        <v>107.5</v>
      </c>
      <c r="AB25">
        <v>108</v>
      </c>
      <c r="AC25">
        <v>106.6</v>
      </c>
      <c r="AD25">
        <v>109.9</v>
      </c>
      <c r="AE25">
        <v>105.4</v>
      </c>
      <c r="AF25">
        <v>107.9</v>
      </c>
      <c r="AG25">
        <v>112.4</v>
      </c>
    </row>
    <row r="26" spans="1:33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f t="shared" si="0"/>
        <v>1488.5000000000002</v>
      </c>
      <c r="R26">
        <v>111.7</v>
      </c>
      <c r="S26">
        <v>112.7</v>
      </c>
      <c r="T26">
        <v>111.4</v>
      </c>
      <c r="U26">
        <v>112.5</v>
      </c>
      <c r="V26">
        <f t="shared" si="1"/>
        <v>336.6</v>
      </c>
      <c r="W26">
        <f>W27</f>
        <v>109.7</v>
      </c>
      <c r="X26">
        <v>111.1</v>
      </c>
      <c r="Y26">
        <v>109.6</v>
      </c>
      <c r="Z26">
        <f t="shared" si="2"/>
        <v>330.4</v>
      </c>
      <c r="AA26">
        <v>108.3</v>
      </c>
      <c r="AB26">
        <v>109.3</v>
      </c>
      <c r="AC26">
        <v>107.7</v>
      </c>
      <c r="AD26">
        <v>109.8</v>
      </c>
      <c r="AE26">
        <v>106.7</v>
      </c>
      <c r="AF26">
        <v>108.7</v>
      </c>
      <c r="AG26">
        <v>114.2</v>
      </c>
    </row>
    <row r="27" spans="1:33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f t="shared" si="0"/>
        <v>1500.4</v>
      </c>
      <c r="R27">
        <v>112.9</v>
      </c>
      <c r="S27">
        <v>111.4</v>
      </c>
      <c r="T27">
        <v>109</v>
      </c>
      <c r="U27">
        <v>111.1</v>
      </c>
      <c r="V27">
        <f t="shared" si="1"/>
        <v>331.5</v>
      </c>
      <c r="W27">
        <v>109.7</v>
      </c>
      <c r="X27">
        <v>109.5</v>
      </c>
      <c r="Y27">
        <v>109.6</v>
      </c>
      <c r="Z27">
        <f t="shared" si="2"/>
        <v>328.79999999999995</v>
      </c>
      <c r="AA27">
        <v>107.9</v>
      </c>
      <c r="AB27">
        <v>110.4</v>
      </c>
      <c r="AC27">
        <v>107.4</v>
      </c>
      <c r="AD27">
        <v>111.2</v>
      </c>
      <c r="AE27">
        <v>106.9</v>
      </c>
      <c r="AF27">
        <v>109.4</v>
      </c>
      <c r="AG27">
        <v>113.2</v>
      </c>
    </row>
    <row r="28" spans="1:33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f t="shared" si="0"/>
        <v>1491.6999999999998</v>
      </c>
      <c r="R28">
        <v>112</v>
      </c>
      <c r="S28">
        <v>112.2</v>
      </c>
      <c r="T28">
        <v>110.4</v>
      </c>
      <c r="U28">
        <v>111.9</v>
      </c>
      <c r="V28">
        <f t="shared" si="1"/>
        <v>334.5</v>
      </c>
      <c r="W28">
        <v>109.7</v>
      </c>
      <c r="X28">
        <v>110.5</v>
      </c>
      <c r="Y28">
        <v>109.6</v>
      </c>
      <c r="Z28">
        <f t="shared" si="2"/>
        <v>329.79999999999995</v>
      </c>
      <c r="AA28">
        <v>108.1</v>
      </c>
      <c r="AB28">
        <v>109.9</v>
      </c>
      <c r="AC28">
        <v>107.5</v>
      </c>
      <c r="AD28">
        <v>110.6</v>
      </c>
      <c r="AE28">
        <v>106.8</v>
      </c>
      <c r="AF28">
        <v>109</v>
      </c>
      <c r="AG28">
        <v>113.7</v>
      </c>
    </row>
    <row r="29" spans="1:33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f t="shared" si="0"/>
        <v>1508</v>
      </c>
      <c r="R29">
        <v>112.2</v>
      </c>
      <c r="S29">
        <v>113.6</v>
      </c>
      <c r="T29">
        <v>112.3</v>
      </c>
      <c r="U29">
        <v>113.4</v>
      </c>
      <c r="V29">
        <f t="shared" si="1"/>
        <v>339.29999999999995</v>
      </c>
      <c r="W29">
        <f>W30</f>
        <v>110.5</v>
      </c>
      <c r="X29">
        <v>111.6</v>
      </c>
      <c r="Y29">
        <v>110.4</v>
      </c>
      <c r="Z29">
        <f t="shared" si="2"/>
        <v>332.5</v>
      </c>
      <c r="AA29">
        <v>108.9</v>
      </c>
      <c r="AB29">
        <v>109.3</v>
      </c>
      <c r="AC29">
        <v>108.3</v>
      </c>
      <c r="AD29">
        <v>110.2</v>
      </c>
      <c r="AE29">
        <v>107.5</v>
      </c>
      <c r="AF29">
        <v>109.1</v>
      </c>
      <c r="AG29">
        <v>115.5</v>
      </c>
    </row>
    <row r="30" spans="1:33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f t="shared" si="0"/>
        <v>1517.1999999999998</v>
      </c>
      <c r="R30">
        <v>113.5</v>
      </c>
      <c r="S30">
        <v>112.5</v>
      </c>
      <c r="T30">
        <v>109.7</v>
      </c>
      <c r="U30">
        <v>112</v>
      </c>
      <c r="V30">
        <f t="shared" si="1"/>
        <v>334.2</v>
      </c>
      <c r="W30">
        <v>110.5</v>
      </c>
      <c r="X30">
        <v>109.7</v>
      </c>
      <c r="Y30">
        <v>110.2</v>
      </c>
      <c r="Z30">
        <f t="shared" si="2"/>
        <v>330.4</v>
      </c>
      <c r="AA30">
        <v>108.2</v>
      </c>
      <c r="AB30">
        <v>109.7</v>
      </c>
      <c r="AC30">
        <v>108</v>
      </c>
      <c r="AD30">
        <v>111.3</v>
      </c>
      <c r="AE30">
        <v>107.3</v>
      </c>
      <c r="AF30">
        <v>109.4</v>
      </c>
      <c r="AG30">
        <v>114</v>
      </c>
    </row>
    <row r="31" spans="1:33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f t="shared" si="0"/>
        <v>1510.2000000000003</v>
      </c>
      <c r="R31">
        <v>112.5</v>
      </c>
      <c r="S31">
        <v>113.2</v>
      </c>
      <c r="T31">
        <v>111.2</v>
      </c>
      <c r="U31">
        <v>112.8</v>
      </c>
      <c r="V31">
        <f t="shared" si="1"/>
        <v>337.2</v>
      </c>
      <c r="W31">
        <v>110.5</v>
      </c>
      <c r="X31">
        <v>110.9</v>
      </c>
      <c r="Y31">
        <v>110.3</v>
      </c>
      <c r="Z31">
        <f t="shared" si="2"/>
        <v>331.7</v>
      </c>
      <c r="AA31">
        <v>108.6</v>
      </c>
      <c r="AB31">
        <v>109.5</v>
      </c>
      <c r="AC31">
        <v>108.1</v>
      </c>
      <c r="AD31">
        <v>110.8</v>
      </c>
      <c r="AE31">
        <v>107.4</v>
      </c>
      <c r="AF31">
        <v>109.2</v>
      </c>
      <c r="AG31">
        <v>114.8</v>
      </c>
    </row>
    <row r="32" spans="1:33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f t="shared" si="0"/>
        <v>1536.8</v>
      </c>
      <c r="R32">
        <v>112.8</v>
      </c>
      <c r="S32">
        <v>114.6</v>
      </c>
      <c r="T32">
        <v>113.1</v>
      </c>
      <c r="U32">
        <v>114.4</v>
      </c>
      <c r="V32">
        <f t="shared" si="1"/>
        <v>342.1</v>
      </c>
      <c r="W32">
        <f>W33</f>
        <v>111.1</v>
      </c>
      <c r="X32">
        <v>112.6</v>
      </c>
      <c r="Y32">
        <v>111.3</v>
      </c>
      <c r="Z32">
        <f t="shared" si="2"/>
        <v>335</v>
      </c>
      <c r="AA32">
        <v>109.7</v>
      </c>
      <c r="AB32">
        <v>109.6</v>
      </c>
      <c r="AC32">
        <v>108.7</v>
      </c>
      <c r="AD32">
        <v>111</v>
      </c>
      <c r="AE32">
        <v>108.2</v>
      </c>
      <c r="AF32">
        <v>109.8</v>
      </c>
      <c r="AG32">
        <v>117.4</v>
      </c>
    </row>
    <row r="33" spans="1:33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f t="shared" si="0"/>
        <v>1544.6</v>
      </c>
      <c r="R33">
        <v>114.1</v>
      </c>
      <c r="S33">
        <v>113.5</v>
      </c>
      <c r="T33">
        <v>110.3</v>
      </c>
      <c r="U33">
        <v>113</v>
      </c>
      <c r="V33">
        <f t="shared" si="1"/>
        <v>336.8</v>
      </c>
      <c r="W33">
        <v>111.1</v>
      </c>
      <c r="X33">
        <v>110</v>
      </c>
      <c r="Y33">
        <v>110.9</v>
      </c>
      <c r="Z33">
        <f t="shared" si="2"/>
        <v>332</v>
      </c>
      <c r="AA33">
        <v>108.6</v>
      </c>
      <c r="AB33">
        <v>109.5</v>
      </c>
      <c r="AC33">
        <v>108.5</v>
      </c>
      <c r="AD33">
        <v>111.3</v>
      </c>
      <c r="AE33">
        <v>107.9</v>
      </c>
      <c r="AF33">
        <v>109.6</v>
      </c>
      <c r="AG33">
        <v>115</v>
      </c>
    </row>
    <row r="34" spans="1:33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f t="shared" si="0"/>
        <v>1538.8</v>
      </c>
      <c r="R34">
        <v>113.1</v>
      </c>
      <c r="S34">
        <v>114.2</v>
      </c>
      <c r="T34">
        <v>111.9</v>
      </c>
      <c r="U34">
        <v>113.8</v>
      </c>
      <c r="V34">
        <f t="shared" si="1"/>
        <v>339.90000000000003</v>
      </c>
      <c r="W34">
        <v>111.1</v>
      </c>
      <c r="X34">
        <v>111.6</v>
      </c>
      <c r="Y34">
        <v>111.1</v>
      </c>
      <c r="Z34">
        <f t="shared" si="2"/>
        <v>333.79999999999995</v>
      </c>
      <c r="AA34">
        <v>109.3</v>
      </c>
      <c r="AB34">
        <v>109.5</v>
      </c>
      <c r="AC34">
        <v>108.6</v>
      </c>
      <c r="AD34">
        <v>111.2</v>
      </c>
      <c r="AE34">
        <v>108.1</v>
      </c>
      <c r="AF34">
        <v>109.7</v>
      </c>
      <c r="AG34">
        <v>116.3</v>
      </c>
    </row>
    <row r="35" spans="1:33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f t="shared" si="0"/>
        <v>1509</v>
      </c>
      <c r="R35">
        <v>113.6</v>
      </c>
      <c r="S35">
        <v>115.8</v>
      </c>
      <c r="T35">
        <v>114</v>
      </c>
      <c r="U35">
        <v>115.5</v>
      </c>
      <c r="V35">
        <f t="shared" si="1"/>
        <v>345.3</v>
      </c>
      <c r="W35">
        <f>W36</f>
        <v>110.7</v>
      </c>
      <c r="X35">
        <v>112.8</v>
      </c>
      <c r="Y35">
        <v>112.1</v>
      </c>
      <c r="Z35">
        <f t="shared" si="2"/>
        <v>335.6</v>
      </c>
      <c r="AA35">
        <v>110.1</v>
      </c>
      <c r="AB35">
        <v>109.9</v>
      </c>
      <c r="AC35">
        <v>109.2</v>
      </c>
      <c r="AD35">
        <v>111.6</v>
      </c>
      <c r="AE35">
        <v>108.1</v>
      </c>
      <c r="AF35">
        <v>110.1</v>
      </c>
      <c r="AG35">
        <v>115.5</v>
      </c>
    </row>
    <row r="36" spans="1:33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f t="shared" si="0"/>
        <v>1504.4</v>
      </c>
      <c r="R36">
        <v>115</v>
      </c>
      <c r="S36">
        <v>114.2</v>
      </c>
      <c r="T36">
        <v>110.9</v>
      </c>
      <c r="U36">
        <v>113.7</v>
      </c>
      <c r="V36">
        <f t="shared" si="1"/>
        <v>338.8</v>
      </c>
      <c r="W36">
        <v>110.7</v>
      </c>
      <c r="X36">
        <v>110.4</v>
      </c>
      <c r="Y36">
        <v>111.3</v>
      </c>
      <c r="Z36">
        <f t="shared" si="2"/>
        <v>332.40000000000003</v>
      </c>
      <c r="AA36">
        <v>109</v>
      </c>
      <c r="AB36">
        <v>109.7</v>
      </c>
      <c r="AC36">
        <v>108.9</v>
      </c>
      <c r="AD36">
        <v>111.4</v>
      </c>
      <c r="AE36">
        <v>107.7</v>
      </c>
      <c r="AF36">
        <v>109.8</v>
      </c>
      <c r="AG36">
        <v>113.3</v>
      </c>
    </row>
    <row r="37" spans="1:33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f t="shared" si="0"/>
        <v>1507.3000000000002</v>
      </c>
      <c r="R37">
        <v>114</v>
      </c>
      <c r="S37">
        <v>115.2</v>
      </c>
      <c r="T37">
        <v>112.7</v>
      </c>
      <c r="U37">
        <v>114.8</v>
      </c>
      <c r="V37">
        <f t="shared" si="1"/>
        <v>342.7</v>
      </c>
      <c r="W37">
        <v>110.7</v>
      </c>
      <c r="X37">
        <v>111.9</v>
      </c>
      <c r="Y37">
        <v>111.7</v>
      </c>
      <c r="Z37">
        <f t="shared" si="2"/>
        <v>334.3</v>
      </c>
      <c r="AA37">
        <v>109.7</v>
      </c>
      <c r="AB37">
        <v>109.8</v>
      </c>
      <c r="AC37">
        <v>109</v>
      </c>
      <c r="AD37">
        <v>111.5</v>
      </c>
      <c r="AE37">
        <v>107.9</v>
      </c>
      <c r="AF37">
        <v>110</v>
      </c>
      <c r="AG37">
        <v>114.5</v>
      </c>
    </row>
    <row r="38" spans="1:33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f t="shared" si="0"/>
        <v>1486.6000000000001</v>
      </c>
      <c r="R38">
        <v>114</v>
      </c>
      <c r="S38">
        <v>116.5</v>
      </c>
      <c r="T38">
        <v>114.5</v>
      </c>
      <c r="U38">
        <v>116.2</v>
      </c>
      <c r="V38">
        <f t="shared" si="1"/>
        <v>347.2</v>
      </c>
      <c r="W38">
        <f>W39</f>
        <v>111.6</v>
      </c>
      <c r="X38">
        <v>113</v>
      </c>
      <c r="Y38">
        <v>112.6</v>
      </c>
      <c r="Z38">
        <f t="shared" si="2"/>
        <v>337.2</v>
      </c>
      <c r="AA38">
        <v>110.6</v>
      </c>
      <c r="AB38">
        <v>110.5</v>
      </c>
      <c r="AC38">
        <v>109.6</v>
      </c>
      <c r="AD38">
        <v>111.8</v>
      </c>
      <c r="AE38">
        <v>108.3</v>
      </c>
      <c r="AF38">
        <v>110.6</v>
      </c>
      <c r="AG38">
        <v>114.2</v>
      </c>
    </row>
    <row r="39" spans="1:33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f t="shared" si="0"/>
        <v>1484.3</v>
      </c>
      <c r="R39">
        <v>115.7</v>
      </c>
      <c r="S39">
        <v>114.8</v>
      </c>
      <c r="T39">
        <v>111.3</v>
      </c>
      <c r="U39">
        <v>114.3</v>
      </c>
      <c r="V39">
        <f t="shared" si="1"/>
        <v>340.4</v>
      </c>
      <c r="W39">
        <v>111.6</v>
      </c>
      <c r="X39">
        <v>111</v>
      </c>
      <c r="Y39">
        <v>111.9</v>
      </c>
      <c r="Z39">
        <f t="shared" si="2"/>
        <v>334.5</v>
      </c>
      <c r="AA39">
        <v>109.7</v>
      </c>
      <c r="AB39">
        <v>110.8</v>
      </c>
      <c r="AC39">
        <v>109.8</v>
      </c>
      <c r="AD39">
        <v>111.5</v>
      </c>
      <c r="AE39">
        <v>108</v>
      </c>
      <c r="AF39">
        <v>110.5</v>
      </c>
      <c r="AG39">
        <v>112.9</v>
      </c>
    </row>
    <row r="40" spans="1:33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f t="shared" si="0"/>
        <v>1485.7999999999997</v>
      </c>
      <c r="R40">
        <v>114.5</v>
      </c>
      <c r="S40">
        <v>115.8</v>
      </c>
      <c r="T40">
        <v>113.2</v>
      </c>
      <c r="U40">
        <v>115.4</v>
      </c>
      <c r="V40">
        <f t="shared" si="1"/>
        <v>344.4</v>
      </c>
      <c r="W40">
        <v>111.6</v>
      </c>
      <c r="X40">
        <v>112.2</v>
      </c>
      <c r="Y40">
        <v>112.3</v>
      </c>
      <c r="Z40">
        <f t="shared" si="2"/>
        <v>336.1</v>
      </c>
      <c r="AA40">
        <v>110.3</v>
      </c>
      <c r="AB40">
        <v>110.7</v>
      </c>
      <c r="AC40">
        <v>109.7</v>
      </c>
      <c r="AD40">
        <v>111.6</v>
      </c>
      <c r="AE40">
        <v>108.2</v>
      </c>
      <c r="AF40">
        <v>110.6</v>
      </c>
      <c r="AG40">
        <v>113.6</v>
      </c>
    </row>
    <row r="41" spans="1:33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f t="shared" si="0"/>
        <v>1482.2</v>
      </c>
      <c r="R41">
        <v>114.2</v>
      </c>
      <c r="S41">
        <v>117.1</v>
      </c>
      <c r="T41">
        <v>114.5</v>
      </c>
      <c r="U41">
        <v>116.7</v>
      </c>
      <c r="V41">
        <f t="shared" si="1"/>
        <v>348.3</v>
      </c>
      <c r="W41">
        <f>W42</f>
        <v>112.5</v>
      </c>
      <c r="X41">
        <v>113.2</v>
      </c>
      <c r="Y41">
        <v>112.9</v>
      </c>
      <c r="Z41">
        <f t="shared" si="2"/>
        <v>338.6</v>
      </c>
      <c r="AA41">
        <v>110.9</v>
      </c>
      <c r="AB41">
        <v>110.8</v>
      </c>
      <c r="AC41">
        <v>109.9</v>
      </c>
      <c r="AD41">
        <v>112</v>
      </c>
      <c r="AE41">
        <v>108.7</v>
      </c>
      <c r="AF41">
        <v>110.9</v>
      </c>
      <c r="AG41">
        <v>114</v>
      </c>
    </row>
    <row r="42" spans="1:33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f t="shared" si="0"/>
        <v>1476</v>
      </c>
      <c r="R42">
        <v>116.2</v>
      </c>
      <c r="S42">
        <v>115.3</v>
      </c>
      <c r="T42">
        <v>111.7</v>
      </c>
      <c r="U42">
        <v>114.7</v>
      </c>
      <c r="V42">
        <f t="shared" si="1"/>
        <v>341.7</v>
      </c>
      <c r="W42">
        <v>112.5</v>
      </c>
      <c r="X42">
        <v>111.1</v>
      </c>
      <c r="Y42">
        <v>112.6</v>
      </c>
      <c r="Z42">
        <f t="shared" si="2"/>
        <v>336.2</v>
      </c>
      <c r="AA42">
        <v>110.4</v>
      </c>
      <c r="AB42">
        <v>111.3</v>
      </c>
      <c r="AC42">
        <v>110.3</v>
      </c>
      <c r="AD42">
        <v>111.6</v>
      </c>
      <c r="AE42">
        <v>108.7</v>
      </c>
      <c r="AF42">
        <v>111</v>
      </c>
      <c r="AG42">
        <v>113.1</v>
      </c>
    </row>
    <row r="43" spans="1:33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f t="shared" si="0"/>
        <v>1480.1</v>
      </c>
      <c r="R43">
        <v>114.7</v>
      </c>
      <c r="S43">
        <v>116.4</v>
      </c>
      <c r="T43">
        <v>113.3</v>
      </c>
      <c r="U43">
        <v>115.9</v>
      </c>
      <c r="V43">
        <f t="shared" si="1"/>
        <v>345.6</v>
      </c>
      <c r="W43">
        <v>112.5</v>
      </c>
      <c r="X43">
        <v>112.4</v>
      </c>
      <c r="Y43">
        <v>112.8</v>
      </c>
      <c r="Z43">
        <f t="shared" si="2"/>
        <v>337.7</v>
      </c>
      <c r="AA43">
        <v>110.7</v>
      </c>
      <c r="AB43">
        <v>111.1</v>
      </c>
      <c r="AC43">
        <v>110.1</v>
      </c>
      <c r="AD43">
        <v>111.8</v>
      </c>
      <c r="AE43">
        <v>108.7</v>
      </c>
      <c r="AF43">
        <v>110.9</v>
      </c>
      <c r="AG43">
        <v>113.6</v>
      </c>
    </row>
    <row r="44" spans="1:33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f t="shared" si="0"/>
        <v>1491.4</v>
      </c>
      <c r="R44">
        <v>114.6</v>
      </c>
      <c r="S44">
        <v>117.5</v>
      </c>
      <c r="T44">
        <v>114.9</v>
      </c>
      <c r="U44">
        <v>117.2</v>
      </c>
      <c r="V44">
        <f t="shared" si="1"/>
        <v>349.6</v>
      </c>
      <c r="W44">
        <f>W45</f>
        <v>113.2</v>
      </c>
      <c r="X44">
        <v>113.4</v>
      </c>
      <c r="Y44">
        <v>113.4</v>
      </c>
      <c r="Z44">
        <f t="shared" si="2"/>
        <v>340</v>
      </c>
      <c r="AA44">
        <v>111.4</v>
      </c>
      <c r="AB44">
        <v>111.2</v>
      </c>
      <c r="AC44">
        <v>110.2</v>
      </c>
      <c r="AD44">
        <v>112.4</v>
      </c>
      <c r="AE44">
        <v>108.9</v>
      </c>
      <c r="AF44">
        <v>111.3</v>
      </c>
      <c r="AG44">
        <v>114.6</v>
      </c>
    </row>
    <row r="45" spans="1:33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f t="shared" si="0"/>
        <v>1483</v>
      </c>
      <c r="R45">
        <v>116.7</v>
      </c>
      <c r="S45">
        <v>115.8</v>
      </c>
      <c r="T45">
        <v>112.1</v>
      </c>
      <c r="U45">
        <v>115.2</v>
      </c>
      <c r="V45">
        <f t="shared" si="1"/>
        <v>343.09999999999997</v>
      </c>
      <c r="W45">
        <v>113.2</v>
      </c>
      <c r="X45">
        <v>110.9</v>
      </c>
      <c r="Y45">
        <v>113</v>
      </c>
      <c r="Z45">
        <f t="shared" si="2"/>
        <v>337.1</v>
      </c>
      <c r="AA45">
        <v>110.8</v>
      </c>
      <c r="AB45">
        <v>111.6</v>
      </c>
      <c r="AC45">
        <v>110.9</v>
      </c>
      <c r="AD45">
        <v>111.8</v>
      </c>
      <c r="AE45">
        <v>109.2</v>
      </c>
      <c r="AF45">
        <v>111.4</v>
      </c>
      <c r="AG45">
        <v>113.7</v>
      </c>
    </row>
    <row r="46" spans="1:33" x14ac:dyDescent="0.3">
      <c r="A46" t="s">
        <v>34</v>
      </c>
      <c r="B46">
        <v>2014</v>
      </c>
      <c r="C46" t="s">
        <v>36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f t="shared" si="0"/>
        <v>1488.2999999999997</v>
      </c>
      <c r="R46">
        <v>115.2</v>
      </c>
      <c r="S46">
        <v>116.8</v>
      </c>
      <c r="T46">
        <v>113.7</v>
      </c>
      <c r="U46">
        <v>116.4</v>
      </c>
      <c r="V46">
        <f t="shared" si="1"/>
        <v>346.9</v>
      </c>
      <c r="W46">
        <v>113.2</v>
      </c>
      <c r="X46">
        <v>112.5</v>
      </c>
      <c r="Y46">
        <v>113.2</v>
      </c>
      <c r="Z46">
        <f t="shared" si="2"/>
        <v>338.9</v>
      </c>
      <c r="AA46">
        <v>111.2</v>
      </c>
      <c r="AB46">
        <v>111.4</v>
      </c>
      <c r="AC46">
        <v>110.6</v>
      </c>
      <c r="AD46">
        <v>112</v>
      </c>
      <c r="AE46">
        <v>109</v>
      </c>
      <c r="AF46">
        <v>111.3</v>
      </c>
      <c r="AG46">
        <v>114.2</v>
      </c>
    </row>
    <row r="47" spans="1:33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f t="shared" si="0"/>
        <v>1504.1000000000001</v>
      </c>
      <c r="R47">
        <v>115.4</v>
      </c>
      <c r="S47">
        <v>118.1</v>
      </c>
      <c r="T47">
        <v>116.1</v>
      </c>
      <c r="U47">
        <v>117.8</v>
      </c>
      <c r="V47">
        <f t="shared" si="1"/>
        <v>352</v>
      </c>
      <c r="W47">
        <f>W48</f>
        <v>113.9</v>
      </c>
      <c r="X47">
        <v>113.4</v>
      </c>
      <c r="Y47">
        <v>113.7</v>
      </c>
      <c r="Z47">
        <f t="shared" si="2"/>
        <v>341</v>
      </c>
      <c r="AA47">
        <v>111.8</v>
      </c>
      <c r="AB47">
        <v>111.2</v>
      </c>
      <c r="AC47">
        <v>110.5</v>
      </c>
      <c r="AD47">
        <v>113</v>
      </c>
      <c r="AE47">
        <v>108.9</v>
      </c>
      <c r="AF47">
        <v>111.5</v>
      </c>
      <c r="AG47">
        <v>115.4</v>
      </c>
    </row>
    <row r="48" spans="1:33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f t="shared" si="0"/>
        <v>1504.0000000000002</v>
      </c>
      <c r="R48">
        <v>117.6</v>
      </c>
      <c r="S48">
        <v>116.3</v>
      </c>
      <c r="T48">
        <v>112.5</v>
      </c>
      <c r="U48">
        <v>115.7</v>
      </c>
      <c r="V48">
        <f t="shared" si="1"/>
        <v>344.5</v>
      </c>
      <c r="W48">
        <v>113.9</v>
      </c>
      <c r="X48">
        <v>110.9</v>
      </c>
      <c r="Y48">
        <v>113.4</v>
      </c>
      <c r="Z48">
        <f t="shared" si="2"/>
        <v>338.20000000000005</v>
      </c>
      <c r="AA48">
        <v>111</v>
      </c>
      <c r="AB48">
        <v>111.2</v>
      </c>
      <c r="AC48">
        <v>111.2</v>
      </c>
      <c r="AD48">
        <v>112.5</v>
      </c>
      <c r="AE48">
        <v>109.1</v>
      </c>
      <c r="AF48">
        <v>111.4</v>
      </c>
      <c r="AG48">
        <v>114.7</v>
      </c>
    </row>
    <row r="49" spans="1:33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f t="shared" si="0"/>
        <v>1504.1</v>
      </c>
      <c r="R49">
        <v>116</v>
      </c>
      <c r="S49">
        <v>117.4</v>
      </c>
      <c r="T49">
        <v>114.6</v>
      </c>
      <c r="U49">
        <v>117</v>
      </c>
      <c r="V49">
        <f t="shared" si="1"/>
        <v>349</v>
      </c>
      <c r="W49">
        <v>113.9</v>
      </c>
      <c r="X49">
        <v>112.5</v>
      </c>
      <c r="Y49">
        <v>113.6</v>
      </c>
      <c r="Z49">
        <f t="shared" si="2"/>
        <v>340</v>
      </c>
      <c r="AA49">
        <v>111.5</v>
      </c>
      <c r="AB49">
        <v>111.2</v>
      </c>
      <c r="AC49">
        <v>110.9</v>
      </c>
      <c r="AD49">
        <v>112.7</v>
      </c>
      <c r="AE49">
        <v>109</v>
      </c>
      <c r="AF49">
        <v>111.5</v>
      </c>
      <c r="AG49">
        <v>115.1</v>
      </c>
    </row>
    <row r="50" spans="1:33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f t="shared" si="0"/>
        <v>1513.8999999999999</v>
      </c>
      <c r="R50">
        <v>116.3</v>
      </c>
      <c r="S50">
        <v>118.7</v>
      </c>
      <c r="T50">
        <v>116.8</v>
      </c>
      <c r="U50">
        <v>118.5</v>
      </c>
      <c r="V50">
        <f t="shared" si="1"/>
        <v>354</v>
      </c>
      <c r="W50">
        <f>W51</f>
        <v>114.3</v>
      </c>
      <c r="X50">
        <v>113.4</v>
      </c>
      <c r="Y50">
        <v>114.1</v>
      </c>
      <c r="Z50">
        <f t="shared" si="2"/>
        <v>341.79999999999995</v>
      </c>
      <c r="AA50">
        <v>112.1</v>
      </c>
      <c r="AB50">
        <v>111.4</v>
      </c>
      <c r="AC50">
        <v>110.9</v>
      </c>
      <c r="AD50">
        <v>113.1</v>
      </c>
      <c r="AE50">
        <v>108.9</v>
      </c>
      <c r="AF50">
        <v>111.8</v>
      </c>
      <c r="AG50">
        <v>116</v>
      </c>
    </row>
    <row r="51" spans="1:33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f t="shared" si="0"/>
        <v>1525.3000000000002</v>
      </c>
      <c r="R51">
        <v>118.3</v>
      </c>
      <c r="S51">
        <v>116.8</v>
      </c>
      <c r="T51">
        <v>112.9</v>
      </c>
      <c r="U51">
        <v>116.2</v>
      </c>
      <c r="V51">
        <f t="shared" si="1"/>
        <v>345.9</v>
      </c>
      <c r="W51">
        <v>114.3</v>
      </c>
      <c r="X51">
        <v>111.1</v>
      </c>
      <c r="Y51">
        <v>114.1</v>
      </c>
      <c r="Z51">
        <f t="shared" si="2"/>
        <v>339.5</v>
      </c>
      <c r="AA51">
        <v>111.2</v>
      </c>
      <c r="AB51">
        <v>111.3</v>
      </c>
      <c r="AC51">
        <v>111.5</v>
      </c>
      <c r="AD51">
        <v>112.9</v>
      </c>
      <c r="AE51">
        <v>109.3</v>
      </c>
      <c r="AF51">
        <v>111.7</v>
      </c>
      <c r="AG51">
        <v>115.6</v>
      </c>
    </row>
    <row r="52" spans="1:33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f t="shared" si="0"/>
        <v>1518.5000000000005</v>
      </c>
      <c r="R52">
        <v>116.8</v>
      </c>
      <c r="S52">
        <v>118</v>
      </c>
      <c r="T52">
        <v>115.2</v>
      </c>
      <c r="U52">
        <v>117.6</v>
      </c>
      <c r="V52">
        <f t="shared" si="1"/>
        <v>350.79999999999995</v>
      </c>
      <c r="W52">
        <v>114.3</v>
      </c>
      <c r="X52">
        <v>112.5</v>
      </c>
      <c r="Y52">
        <v>114.1</v>
      </c>
      <c r="Z52">
        <f t="shared" si="2"/>
        <v>340.9</v>
      </c>
      <c r="AA52">
        <v>111.8</v>
      </c>
      <c r="AB52">
        <v>111.3</v>
      </c>
      <c r="AC52">
        <v>111.2</v>
      </c>
      <c r="AD52">
        <v>113</v>
      </c>
      <c r="AE52">
        <v>109.1</v>
      </c>
      <c r="AF52">
        <v>111.8</v>
      </c>
      <c r="AG52">
        <v>115.8</v>
      </c>
    </row>
    <row r="53" spans="1:33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f t="shared" si="0"/>
        <v>1525.6999999999998</v>
      </c>
      <c r="R53">
        <v>117.3</v>
      </c>
      <c r="S53">
        <v>119.7</v>
      </c>
      <c r="T53">
        <v>117.3</v>
      </c>
      <c r="U53">
        <v>119.3</v>
      </c>
      <c r="V53">
        <f t="shared" si="1"/>
        <v>356.3</v>
      </c>
      <c r="W53">
        <f>W54</f>
        <v>113.9</v>
      </c>
      <c r="X53">
        <v>114.4</v>
      </c>
      <c r="Y53">
        <v>114.9</v>
      </c>
      <c r="Z53">
        <f t="shared" si="2"/>
        <v>343.20000000000005</v>
      </c>
      <c r="AA53">
        <v>112.8</v>
      </c>
      <c r="AB53">
        <v>112.2</v>
      </c>
      <c r="AC53">
        <v>111.4</v>
      </c>
      <c r="AD53">
        <v>114.3</v>
      </c>
      <c r="AE53">
        <v>108</v>
      </c>
      <c r="AF53">
        <v>112.3</v>
      </c>
      <c r="AG53">
        <v>117</v>
      </c>
    </row>
    <row r="54" spans="1:33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f t="shared" si="0"/>
        <v>1547</v>
      </c>
      <c r="R54">
        <v>119</v>
      </c>
      <c r="S54">
        <v>117.4</v>
      </c>
      <c r="T54">
        <v>113.2</v>
      </c>
      <c r="U54">
        <v>116.7</v>
      </c>
      <c r="V54">
        <f t="shared" si="1"/>
        <v>347.3</v>
      </c>
      <c r="W54">
        <v>113.9</v>
      </c>
      <c r="X54">
        <v>111.2</v>
      </c>
      <c r="Y54">
        <v>114.3</v>
      </c>
      <c r="Z54">
        <f t="shared" si="2"/>
        <v>339.40000000000003</v>
      </c>
      <c r="AA54">
        <v>111.4</v>
      </c>
      <c r="AB54">
        <v>111.5</v>
      </c>
      <c r="AC54">
        <v>111.8</v>
      </c>
      <c r="AD54">
        <v>115.1</v>
      </c>
      <c r="AE54">
        <v>108.7</v>
      </c>
      <c r="AF54">
        <v>112.2</v>
      </c>
      <c r="AG54">
        <v>116.4</v>
      </c>
    </row>
    <row r="55" spans="1:33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f t="shared" si="0"/>
        <v>1533.7000000000003</v>
      </c>
      <c r="R55">
        <v>117.8</v>
      </c>
      <c r="S55">
        <v>118.8</v>
      </c>
      <c r="T55">
        <v>115.6</v>
      </c>
      <c r="U55">
        <v>118.3</v>
      </c>
      <c r="V55">
        <f t="shared" si="1"/>
        <v>352.7</v>
      </c>
      <c r="W55">
        <v>113.9</v>
      </c>
      <c r="X55">
        <v>113.2</v>
      </c>
      <c r="Y55">
        <v>114.6</v>
      </c>
      <c r="Z55">
        <f t="shared" si="2"/>
        <v>341.70000000000005</v>
      </c>
      <c r="AA55">
        <v>112.3</v>
      </c>
      <c r="AB55">
        <v>111.8</v>
      </c>
      <c r="AC55">
        <v>111.6</v>
      </c>
      <c r="AD55">
        <v>114.8</v>
      </c>
      <c r="AE55">
        <v>108.3</v>
      </c>
      <c r="AF55">
        <v>112.3</v>
      </c>
      <c r="AG55">
        <v>116.7</v>
      </c>
    </row>
    <row r="56" spans="1:33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f t="shared" si="0"/>
        <v>1563.2</v>
      </c>
      <c r="R56">
        <v>118</v>
      </c>
      <c r="S56">
        <v>120.7</v>
      </c>
      <c r="T56">
        <v>118.3</v>
      </c>
      <c r="U56">
        <v>120.3</v>
      </c>
      <c r="V56">
        <f t="shared" si="1"/>
        <v>359.3</v>
      </c>
      <c r="W56">
        <f>W57</f>
        <v>114.8</v>
      </c>
      <c r="X56">
        <v>115.3</v>
      </c>
      <c r="Y56">
        <v>115.4</v>
      </c>
      <c r="Z56">
        <f t="shared" si="2"/>
        <v>345.5</v>
      </c>
      <c r="AA56">
        <v>113.4</v>
      </c>
      <c r="AB56">
        <v>113.2</v>
      </c>
      <c r="AC56">
        <v>111.8</v>
      </c>
      <c r="AD56">
        <v>115.5</v>
      </c>
      <c r="AE56">
        <v>108.8</v>
      </c>
      <c r="AF56">
        <v>113.1</v>
      </c>
      <c r="AG56">
        <v>119.5</v>
      </c>
    </row>
    <row r="57" spans="1:33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f t="shared" si="0"/>
        <v>1599.5</v>
      </c>
      <c r="R57">
        <v>121</v>
      </c>
      <c r="S57">
        <v>118</v>
      </c>
      <c r="T57">
        <v>113.6</v>
      </c>
      <c r="U57">
        <v>117.4</v>
      </c>
      <c r="V57">
        <f t="shared" si="1"/>
        <v>349</v>
      </c>
      <c r="W57">
        <v>114.8</v>
      </c>
      <c r="X57">
        <v>111.6</v>
      </c>
      <c r="Y57">
        <v>114.9</v>
      </c>
      <c r="Z57">
        <f t="shared" si="2"/>
        <v>341.29999999999995</v>
      </c>
      <c r="AA57">
        <v>111.5</v>
      </c>
      <c r="AB57">
        <v>113</v>
      </c>
      <c r="AC57">
        <v>112.4</v>
      </c>
      <c r="AD57">
        <v>117.8</v>
      </c>
      <c r="AE57">
        <v>109.7</v>
      </c>
      <c r="AF57">
        <v>113.5</v>
      </c>
      <c r="AG57">
        <v>118.9</v>
      </c>
    </row>
    <row r="58" spans="1:33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f t="shared" si="0"/>
        <v>1576.3</v>
      </c>
      <c r="R58">
        <v>118.8</v>
      </c>
      <c r="S58">
        <v>119.6</v>
      </c>
      <c r="T58">
        <v>116.3</v>
      </c>
      <c r="U58">
        <v>119.1</v>
      </c>
      <c r="V58">
        <f t="shared" si="1"/>
        <v>355</v>
      </c>
      <c r="W58">
        <v>114.8</v>
      </c>
      <c r="X58">
        <v>113.9</v>
      </c>
      <c r="Y58">
        <v>115.2</v>
      </c>
      <c r="Z58">
        <f t="shared" si="2"/>
        <v>343.9</v>
      </c>
      <c r="AA58">
        <v>112.7</v>
      </c>
      <c r="AB58">
        <v>113.1</v>
      </c>
      <c r="AC58">
        <v>112.1</v>
      </c>
      <c r="AD58">
        <v>116.8</v>
      </c>
      <c r="AE58">
        <v>109.2</v>
      </c>
      <c r="AF58">
        <v>113.3</v>
      </c>
      <c r="AG58">
        <v>119.2</v>
      </c>
    </row>
    <row r="59" spans="1:33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f t="shared" si="0"/>
        <v>1582.2999999999997</v>
      </c>
      <c r="R59">
        <v>118.8</v>
      </c>
      <c r="S59">
        <v>120.9</v>
      </c>
      <c r="T59">
        <v>118.8</v>
      </c>
      <c r="U59">
        <v>120.7</v>
      </c>
      <c r="V59">
        <f t="shared" si="1"/>
        <v>360.4</v>
      </c>
      <c r="W59">
        <f>W60</f>
        <v>115.5</v>
      </c>
      <c r="X59">
        <v>115.4</v>
      </c>
      <c r="Y59">
        <v>115.9</v>
      </c>
      <c r="Z59">
        <f t="shared" si="2"/>
        <v>346.8</v>
      </c>
      <c r="AA59">
        <v>114</v>
      </c>
      <c r="AB59">
        <v>113.2</v>
      </c>
      <c r="AC59">
        <v>112.2</v>
      </c>
      <c r="AD59">
        <v>116.2</v>
      </c>
      <c r="AE59">
        <v>109.4</v>
      </c>
      <c r="AF59">
        <v>113.5</v>
      </c>
      <c r="AG59">
        <v>120.7</v>
      </c>
    </row>
    <row r="60" spans="1:33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f t="shared" si="0"/>
        <v>1617</v>
      </c>
      <c r="R60">
        <v>123</v>
      </c>
      <c r="S60">
        <v>118.6</v>
      </c>
      <c r="T60">
        <v>114.1</v>
      </c>
      <c r="U60">
        <v>117.9</v>
      </c>
      <c r="V60">
        <f t="shared" si="1"/>
        <v>350.6</v>
      </c>
      <c r="W60">
        <v>115.5</v>
      </c>
      <c r="X60">
        <v>111.8</v>
      </c>
      <c r="Y60">
        <v>115.3</v>
      </c>
      <c r="Z60">
        <f t="shared" si="2"/>
        <v>342.6</v>
      </c>
      <c r="AA60">
        <v>112.2</v>
      </c>
      <c r="AB60">
        <v>112.5</v>
      </c>
      <c r="AC60">
        <v>112.9</v>
      </c>
      <c r="AD60">
        <v>119.2</v>
      </c>
      <c r="AE60">
        <v>110.5</v>
      </c>
      <c r="AF60">
        <v>113.9</v>
      </c>
      <c r="AG60">
        <v>119.9</v>
      </c>
    </row>
    <row r="61" spans="1:33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f t="shared" si="0"/>
        <v>1594.4999999999998</v>
      </c>
      <c r="R61">
        <v>119.9</v>
      </c>
      <c r="S61">
        <v>120</v>
      </c>
      <c r="T61">
        <v>116.8</v>
      </c>
      <c r="U61">
        <v>119.6</v>
      </c>
      <c r="V61">
        <f t="shared" si="1"/>
        <v>356.4</v>
      </c>
      <c r="W61">
        <v>115.5</v>
      </c>
      <c r="X61">
        <v>114</v>
      </c>
      <c r="Y61">
        <v>115.6</v>
      </c>
      <c r="Z61">
        <f t="shared" si="2"/>
        <v>345.1</v>
      </c>
      <c r="AA61">
        <v>113.3</v>
      </c>
      <c r="AB61">
        <v>112.8</v>
      </c>
      <c r="AC61">
        <v>112.6</v>
      </c>
      <c r="AD61">
        <v>118</v>
      </c>
      <c r="AE61">
        <v>109.9</v>
      </c>
      <c r="AF61">
        <v>113.7</v>
      </c>
      <c r="AG61">
        <v>120.3</v>
      </c>
    </row>
    <row r="62" spans="1:33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f t="shared" si="0"/>
        <v>1583.2</v>
      </c>
      <c r="R62">
        <v>119.5</v>
      </c>
      <c r="S62">
        <v>121.7</v>
      </c>
      <c r="T62">
        <v>119.2</v>
      </c>
      <c r="U62">
        <v>121.3</v>
      </c>
      <c r="V62">
        <f t="shared" si="1"/>
        <v>362.2</v>
      </c>
      <c r="W62">
        <f>W63</f>
        <v>116.1</v>
      </c>
      <c r="X62">
        <v>115.8</v>
      </c>
      <c r="Y62">
        <v>116.7</v>
      </c>
      <c r="Z62">
        <f t="shared" si="2"/>
        <v>348.59999999999997</v>
      </c>
      <c r="AA62">
        <v>114.5</v>
      </c>
      <c r="AB62">
        <v>112.8</v>
      </c>
      <c r="AC62">
        <v>112.6</v>
      </c>
      <c r="AD62">
        <v>116.6</v>
      </c>
      <c r="AE62">
        <v>109.1</v>
      </c>
      <c r="AF62">
        <v>113.7</v>
      </c>
      <c r="AG62">
        <v>120.9</v>
      </c>
    </row>
    <row r="63" spans="1:33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f t="shared" si="0"/>
        <v>1593.7000000000003</v>
      </c>
      <c r="R63">
        <v>124.3</v>
      </c>
      <c r="S63">
        <v>119.2</v>
      </c>
      <c r="T63">
        <v>114.5</v>
      </c>
      <c r="U63">
        <v>118.4</v>
      </c>
      <c r="V63">
        <f t="shared" si="1"/>
        <v>352.1</v>
      </c>
      <c r="W63">
        <v>116.1</v>
      </c>
      <c r="X63">
        <v>111.8</v>
      </c>
      <c r="Y63">
        <v>115.5</v>
      </c>
      <c r="Z63">
        <f t="shared" si="2"/>
        <v>343.4</v>
      </c>
      <c r="AA63">
        <v>112.3</v>
      </c>
      <c r="AB63">
        <v>111.2</v>
      </c>
      <c r="AC63">
        <v>113.4</v>
      </c>
      <c r="AD63">
        <v>120</v>
      </c>
      <c r="AE63">
        <v>110</v>
      </c>
      <c r="AF63">
        <v>113.6</v>
      </c>
      <c r="AG63">
        <v>119.2</v>
      </c>
    </row>
    <row r="64" spans="1:33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f t="shared" si="0"/>
        <v>1586.0999999999997</v>
      </c>
      <c r="R64">
        <v>120.8</v>
      </c>
      <c r="S64">
        <v>120.7</v>
      </c>
      <c r="T64">
        <v>117.2</v>
      </c>
      <c r="U64">
        <v>120.1</v>
      </c>
      <c r="V64">
        <f t="shared" si="1"/>
        <v>358</v>
      </c>
      <c r="W64">
        <v>116.1</v>
      </c>
      <c r="X64">
        <v>114.3</v>
      </c>
      <c r="Y64">
        <v>116.1</v>
      </c>
      <c r="Z64">
        <f t="shared" si="2"/>
        <v>346.5</v>
      </c>
      <c r="AA64">
        <v>113.7</v>
      </c>
      <c r="AB64">
        <v>112</v>
      </c>
      <c r="AC64">
        <v>113.1</v>
      </c>
      <c r="AD64">
        <v>118.6</v>
      </c>
      <c r="AE64">
        <v>109.5</v>
      </c>
      <c r="AF64">
        <v>113.7</v>
      </c>
      <c r="AG64">
        <v>120.1</v>
      </c>
    </row>
    <row r="65" spans="1:33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f t="shared" si="0"/>
        <v>1581.1999999999998</v>
      </c>
      <c r="R65">
        <v>120</v>
      </c>
      <c r="S65">
        <v>122.7</v>
      </c>
      <c r="T65">
        <v>120.3</v>
      </c>
      <c r="U65">
        <v>122.3</v>
      </c>
      <c r="V65">
        <f t="shared" si="1"/>
        <v>365.3</v>
      </c>
      <c r="W65">
        <f>W66</f>
        <v>116.7</v>
      </c>
      <c r="X65">
        <v>116.4</v>
      </c>
      <c r="Y65">
        <v>117.5</v>
      </c>
      <c r="Z65">
        <f t="shared" si="2"/>
        <v>350.6</v>
      </c>
      <c r="AA65">
        <v>115.3</v>
      </c>
      <c r="AB65">
        <v>112.6</v>
      </c>
      <c r="AC65">
        <v>113</v>
      </c>
      <c r="AD65">
        <v>116.9</v>
      </c>
      <c r="AE65">
        <v>109.3</v>
      </c>
      <c r="AF65">
        <v>114</v>
      </c>
      <c r="AG65">
        <v>121</v>
      </c>
    </row>
    <row r="66" spans="1:33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f t="shared" si="0"/>
        <v>1587.5</v>
      </c>
      <c r="R66">
        <v>124.3</v>
      </c>
      <c r="S66">
        <v>119.6</v>
      </c>
      <c r="T66">
        <v>114.9</v>
      </c>
      <c r="U66">
        <v>118.9</v>
      </c>
      <c r="V66">
        <f t="shared" si="1"/>
        <v>353.4</v>
      </c>
      <c r="W66">
        <v>116.7</v>
      </c>
      <c r="X66">
        <v>112</v>
      </c>
      <c r="Y66">
        <v>115.8</v>
      </c>
      <c r="Z66">
        <f t="shared" si="2"/>
        <v>344.5</v>
      </c>
      <c r="AA66">
        <v>112.6</v>
      </c>
      <c r="AB66">
        <v>111</v>
      </c>
      <c r="AC66">
        <v>113.6</v>
      </c>
      <c r="AD66">
        <v>120.2</v>
      </c>
      <c r="AE66">
        <v>110.1</v>
      </c>
      <c r="AF66">
        <v>113.7</v>
      </c>
      <c r="AG66">
        <v>119.1</v>
      </c>
    </row>
    <row r="67" spans="1:33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f t="shared" ref="Q67:Q130" si="3">SUM(D67:P67)</f>
        <v>1582.7</v>
      </c>
      <c r="R67">
        <v>121.1</v>
      </c>
      <c r="S67">
        <v>121.5</v>
      </c>
      <c r="T67">
        <v>118.1</v>
      </c>
      <c r="U67">
        <v>121</v>
      </c>
      <c r="V67">
        <f t="shared" ref="V67:V130" si="4">SUM(S67:U67)</f>
        <v>360.6</v>
      </c>
      <c r="W67">
        <v>116.7</v>
      </c>
      <c r="X67">
        <v>114.7</v>
      </c>
      <c r="Y67">
        <v>116.7</v>
      </c>
      <c r="Z67">
        <f t="shared" ref="Z67:Z130" si="5">SUM(W67:Y67)</f>
        <v>348.1</v>
      </c>
      <c r="AA67">
        <v>114.3</v>
      </c>
      <c r="AB67">
        <v>111.8</v>
      </c>
      <c r="AC67">
        <v>113.3</v>
      </c>
      <c r="AD67">
        <v>118.8</v>
      </c>
      <c r="AE67">
        <v>109.6</v>
      </c>
      <c r="AF67">
        <v>113.9</v>
      </c>
      <c r="AG67">
        <v>120.1</v>
      </c>
    </row>
    <row r="68" spans="1:33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f t="shared" si="3"/>
        <v>1582</v>
      </c>
      <c r="R68">
        <v>120.8</v>
      </c>
      <c r="S68">
        <v>123.3</v>
      </c>
      <c r="T68">
        <v>120.5</v>
      </c>
      <c r="U68">
        <v>122.9</v>
      </c>
      <c r="V68">
        <f t="shared" si="4"/>
        <v>366.70000000000005</v>
      </c>
      <c r="W68">
        <f>W69</f>
        <v>117.1</v>
      </c>
      <c r="X68">
        <v>117.3</v>
      </c>
      <c r="Y68">
        <v>118.1</v>
      </c>
      <c r="Z68">
        <f t="shared" si="5"/>
        <v>352.5</v>
      </c>
      <c r="AA68">
        <v>115.9</v>
      </c>
      <c r="AB68">
        <v>112</v>
      </c>
      <c r="AC68">
        <v>113.3</v>
      </c>
      <c r="AD68">
        <v>117.2</v>
      </c>
      <c r="AE68">
        <v>108.8</v>
      </c>
      <c r="AF68">
        <v>114.1</v>
      </c>
      <c r="AG68">
        <v>121.1</v>
      </c>
    </row>
    <row r="69" spans="1:33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f t="shared" si="3"/>
        <v>1587.8</v>
      </c>
      <c r="R69">
        <v>125.8</v>
      </c>
      <c r="S69">
        <v>120.3</v>
      </c>
      <c r="T69">
        <v>115.4</v>
      </c>
      <c r="U69">
        <v>119.5</v>
      </c>
      <c r="V69">
        <f t="shared" si="4"/>
        <v>355.2</v>
      </c>
      <c r="W69">
        <v>117.1</v>
      </c>
      <c r="X69">
        <v>112.6</v>
      </c>
      <c r="Y69">
        <v>116.4</v>
      </c>
      <c r="Z69">
        <f t="shared" si="5"/>
        <v>346.1</v>
      </c>
      <c r="AA69">
        <v>113</v>
      </c>
      <c r="AB69">
        <v>109.7</v>
      </c>
      <c r="AC69">
        <v>114</v>
      </c>
      <c r="AD69">
        <v>120.3</v>
      </c>
      <c r="AE69">
        <v>109.6</v>
      </c>
      <c r="AF69">
        <v>113.4</v>
      </c>
      <c r="AG69">
        <v>119</v>
      </c>
    </row>
    <row r="70" spans="1:33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f t="shared" si="3"/>
        <v>1583.2</v>
      </c>
      <c r="R70">
        <v>122.1</v>
      </c>
      <c r="S70">
        <v>122.1</v>
      </c>
      <c r="T70">
        <v>118.4</v>
      </c>
      <c r="U70">
        <v>121.6</v>
      </c>
      <c r="V70">
        <f t="shared" si="4"/>
        <v>362.1</v>
      </c>
      <c r="W70">
        <v>117.1</v>
      </c>
      <c r="X70">
        <v>115.5</v>
      </c>
      <c r="Y70">
        <v>117.3</v>
      </c>
      <c r="Z70">
        <f t="shared" si="5"/>
        <v>349.9</v>
      </c>
      <c r="AA70">
        <v>114.8</v>
      </c>
      <c r="AB70">
        <v>110.8</v>
      </c>
      <c r="AC70">
        <v>113.7</v>
      </c>
      <c r="AD70">
        <v>119</v>
      </c>
      <c r="AE70">
        <v>109.1</v>
      </c>
      <c r="AF70">
        <v>113.8</v>
      </c>
      <c r="AG70">
        <v>120.1</v>
      </c>
    </row>
    <row r="71" spans="1:33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f t="shared" si="3"/>
        <v>1569.6</v>
      </c>
      <c r="R71">
        <v>121.7</v>
      </c>
      <c r="S71">
        <v>123.8</v>
      </c>
      <c r="T71">
        <v>120.6</v>
      </c>
      <c r="U71">
        <v>123.3</v>
      </c>
      <c r="V71">
        <f t="shared" si="4"/>
        <v>367.7</v>
      </c>
      <c r="W71">
        <f>W72</f>
        <v>116.5</v>
      </c>
      <c r="X71">
        <v>117.4</v>
      </c>
      <c r="Y71">
        <v>118.2</v>
      </c>
      <c r="Z71">
        <f t="shared" si="5"/>
        <v>352.1</v>
      </c>
      <c r="AA71">
        <v>116.2</v>
      </c>
      <c r="AB71">
        <v>111.5</v>
      </c>
      <c r="AC71">
        <v>113.3</v>
      </c>
      <c r="AD71">
        <v>117.7</v>
      </c>
      <c r="AE71">
        <v>109.4</v>
      </c>
      <c r="AF71">
        <v>114.2</v>
      </c>
      <c r="AG71">
        <v>120.3</v>
      </c>
    </row>
    <row r="72" spans="1:33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f t="shared" si="3"/>
        <v>1577.1999999999998</v>
      </c>
      <c r="R72">
        <v>126.4</v>
      </c>
      <c r="S72">
        <v>120.7</v>
      </c>
      <c r="T72">
        <v>115.8</v>
      </c>
      <c r="U72">
        <v>120</v>
      </c>
      <c r="V72">
        <f t="shared" si="4"/>
        <v>356.5</v>
      </c>
      <c r="W72">
        <v>116.5</v>
      </c>
      <c r="X72">
        <v>113</v>
      </c>
      <c r="Y72">
        <v>116.8</v>
      </c>
      <c r="Z72">
        <f t="shared" si="5"/>
        <v>346.3</v>
      </c>
      <c r="AA72">
        <v>113.2</v>
      </c>
      <c r="AB72">
        <v>108.8</v>
      </c>
      <c r="AC72">
        <v>114.3</v>
      </c>
      <c r="AD72">
        <v>120.7</v>
      </c>
      <c r="AE72">
        <v>110.4</v>
      </c>
      <c r="AF72">
        <v>113.4</v>
      </c>
      <c r="AG72">
        <v>118.4</v>
      </c>
    </row>
    <row r="73" spans="1:33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f t="shared" si="3"/>
        <v>1571.6999999999998</v>
      </c>
      <c r="R73">
        <v>123</v>
      </c>
      <c r="S73">
        <v>122.6</v>
      </c>
      <c r="T73">
        <v>118.6</v>
      </c>
      <c r="U73">
        <v>122</v>
      </c>
      <c r="V73">
        <f t="shared" si="4"/>
        <v>363.2</v>
      </c>
      <c r="W73">
        <v>116.5</v>
      </c>
      <c r="X73">
        <v>115.7</v>
      </c>
      <c r="Y73">
        <v>117.5</v>
      </c>
      <c r="Z73">
        <f t="shared" si="5"/>
        <v>349.7</v>
      </c>
      <c r="AA73">
        <v>115.1</v>
      </c>
      <c r="AB73">
        <v>110.1</v>
      </c>
      <c r="AC73">
        <v>113.9</v>
      </c>
      <c r="AD73">
        <v>119.5</v>
      </c>
      <c r="AE73">
        <v>109.8</v>
      </c>
      <c r="AF73">
        <v>113.8</v>
      </c>
      <c r="AG73">
        <v>119.4</v>
      </c>
    </row>
    <row r="74" spans="1:33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f t="shared" si="3"/>
        <v>1568.1</v>
      </c>
      <c r="R74">
        <v>122.7</v>
      </c>
      <c r="S74">
        <v>124.4</v>
      </c>
      <c r="T74">
        <v>121.6</v>
      </c>
      <c r="U74">
        <v>124</v>
      </c>
      <c r="V74">
        <f t="shared" si="4"/>
        <v>370</v>
      </c>
      <c r="W74">
        <f>W75</f>
        <v>117.3</v>
      </c>
      <c r="X74">
        <v>118.4</v>
      </c>
      <c r="Y74">
        <v>118.9</v>
      </c>
      <c r="Z74">
        <f t="shared" si="5"/>
        <v>354.6</v>
      </c>
      <c r="AA74">
        <v>116.6</v>
      </c>
      <c r="AB74">
        <v>111</v>
      </c>
      <c r="AC74">
        <v>114</v>
      </c>
      <c r="AD74">
        <v>118.2</v>
      </c>
      <c r="AE74">
        <v>110.2</v>
      </c>
      <c r="AF74">
        <v>114.5</v>
      </c>
      <c r="AG74">
        <v>120.3</v>
      </c>
    </row>
    <row r="75" spans="1:33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f t="shared" si="3"/>
        <v>1574.8999999999999</v>
      </c>
      <c r="R75">
        <v>127.4</v>
      </c>
      <c r="S75">
        <v>121</v>
      </c>
      <c r="T75">
        <v>116.1</v>
      </c>
      <c r="U75">
        <v>120.2</v>
      </c>
      <c r="V75">
        <f t="shared" si="4"/>
        <v>357.3</v>
      </c>
      <c r="W75">
        <v>117.3</v>
      </c>
      <c r="X75">
        <v>113.4</v>
      </c>
      <c r="Y75">
        <v>117.2</v>
      </c>
      <c r="Z75">
        <f t="shared" si="5"/>
        <v>347.9</v>
      </c>
      <c r="AA75">
        <v>113.7</v>
      </c>
      <c r="AB75">
        <v>107.9</v>
      </c>
      <c r="AC75">
        <v>114.6</v>
      </c>
      <c r="AD75">
        <v>120.8</v>
      </c>
      <c r="AE75">
        <v>111.4</v>
      </c>
      <c r="AF75">
        <v>113.4</v>
      </c>
      <c r="AG75">
        <v>118.5</v>
      </c>
    </row>
    <row r="76" spans="1:33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f t="shared" si="3"/>
        <v>1569.3</v>
      </c>
      <c r="R76">
        <v>124</v>
      </c>
      <c r="S76">
        <v>123.1</v>
      </c>
      <c r="T76">
        <v>119.3</v>
      </c>
      <c r="U76">
        <v>122.5</v>
      </c>
      <c r="V76">
        <f t="shared" si="4"/>
        <v>364.9</v>
      </c>
      <c r="W76">
        <v>117.3</v>
      </c>
      <c r="X76">
        <v>116.5</v>
      </c>
      <c r="Y76">
        <v>118.1</v>
      </c>
      <c r="Z76">
        <f t="shared" si="5"/>
        <v>351.9</v>
      </c>
      <c r="AA76">
        <v>115.5</v>
      </c>
      <c r="AB76">
        <v>109.4</v>
      </c>
      <c r="AC76">
        <v>114.3</v>
      </c>
      <c r="AD76">
        <v>119.7</v>
      </c>
      <c r="AE76">
        <v>110.7</v>
      </c>
      <c r="AF76">
        <v>114</v>
      </c>
      <c r="AG76">
        <v>119.5</v>
      </c>
    </row>
    <row r="77" spans="1:33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f t="shared" si="3"/>
        <v>1570.5999999999997</v>
      </c>
      <c r="R77">
        <v>124.2</v>
      </c>
      <c r="S77">
        <v>125.4</v>
      </c>
      <c r="T77">
        <v>122.7</v>
      </c>
      <c r="U77">
        <v>125</v>
      </c>
      <c r="V77">
        <f t="shared" si="4"/>
        <v>373.1</v>
      </c>
      <c r="W77">
        <f>W78</f>
        <v>118.1</v>
      </c>
      <c r="X77">
        <v>120</v>
      </c>
      <c r="Y77">
        <v>119.6</v>
      </c>
      <c r="Z77">
        <f t="shared" si="5"/>
        <v>357.7</v>
      </c>
      <c r="AA77">
        <v>117.7</v>
      </c>
      <c r="AB77">
        <v>110.9</v>
      </c>
      <c r="AC77">
        <v>114.8</v>
      </c>
      <c r="AD77">
        <v>118.7</v>
      </c>
      <c r="AE77">
        <v>110.8</v>
      </c>
      <c r="AF77">
        <v>115</v>
      </c>
      <c r="AG77">
        <v>120.6</v>
      </c>
    </row>
    <row r="78" spans="1:33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f t="shared" si="3"/>
        <v>1571.1000000000001</v>
      </c>
      <c r="R78">
        <v>128.1</v>
      </c>
      <c r="S78">
        <v>121.3</v>
      </c>
      <c r="T78">
        <v>116.5</v>
      </c>
      <c r="U78">
        <v>120.6</v>
      </c>
      <c r="V78">
        <f t="shared" si="4"/>
        <v>358.4</v>
      </c>
      <c r="W78">
        <v>118.1</v>
      </c>
      <c r="X78">
        <v>114</v>
      </c>
      <c r="Y78">
        <v>117.7</v>
      </c>
      <c r="Z78">
        <f t="shared" si="5"/>
        <v>349.8</v>
      </c>
      <c r="AA78">
        <v>114.1</v>
      </c>
      <c r="AB78">
        <v>106.8</v>
      </c>
      <c r="AC78">
        <v>114.9</v>
      </c>
      <c r="AD78">
        <v>120.4</v>
      </c>
      <c r="AE78">
        <v>111.7</v>
      </c>
      <c r="AF78">
        <v>113.2</v>
      </c>
      <c r="AG78">
        <v>118.7</v>
      </c>
    </row>
    <row r="79" spans="1:33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f t="shared" si="3"/>
        <v>1569.3999999999996</v>
      </c>
      <c r="R79">
        <v>125.2</v>
      </c>
      <c r="S79">
        <v>123.8</v>
      </c>
      <c r="T79">
        <v>120.1</v>
      </c>
      <c r="U79">
        <v>123.3</v>
      </c>
      <c r="V79">
        <f t="shared" si="4"/>
        <v>367.2</v>
      </c>
      <c r="W79">
        <v>118.1</v>
      </c>
      <c r="X79">
        <v>117.7</v>
      </c>
      <c r="Y79">
        <v>118.7</v>
      </c>
      <c r="Z79">
        <f t="shared" si="5"/>
        <v>354.5</v>
      </c>
      <c r="AA79">
        <v>116.3</v>
      </c>
      <c r="AB79">
        <v>108.7</v>
      </c>
      <c r="AC79">
        <v>114.9</v>
      </c>
      <c r="AD79">
        <v>119.7</v>
      </c>
      <c r="AE79">
        <v>111.2</v>
      </c>
      <c r="AF79">
        <v>114.1</v>
      </c>
      <c r="AG79">
        <v>119.7</v>
      </c>
    </row>
    <row r="80" spans="1:33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f t="shared" si="3"/>
        <v>1571.5</v>
      </c>
      <c r="R80">
        <v>124.7</v>
      </c>
      <c r="S80">
        <v>126</v>
      </c>
      <c r="T80">
        <v>122.9</v>
      </c>
      <c r="U80">
        <v>125.5</v>
      </c>
      <c r="V80">
        <f t="shared" si="4"/>
        <v>374.4</v>
      </c>
      <c r="W80">
        <f>W81</f>
        <v>118.6</v>
      </c>
      <c r="X80">
        <v>120.6</v>
      </c>
      <c r="Y80">
        <v>120.2</v>
      </c>
      <c r="Z80">
        <f t="shared" si="5"/>
        <v>359.4</v>
      </c>
      <c r="AA80">
        <v>118.2</v>
      </c>
      <c r="AB80">
        <v>111.6</v>
      </c>
      <c r="AC80">
        <v>115.5</v>
      </c>
      <c r="AD80">
        <v>119.4</v>
      </c>
      <c r="AE80">
        <v>110.8</v>
      </c>
      <c r="AF80">
        <v>115.5</v>
      </c>
      <c r="AG80">
        <v>121.1</v>
      </c>
    </row>
    <row r="81" spans="1:33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f t="shared" si="3"/>
        <v>1568.0000000000002</v>
      </c>
      <c r="R81">
        <v>128.80000000000001</v>
      </c>
      <c r="S81">
        <v>121.7</v>
      </c>
      <c r="T81">
        <v>116.9</v>
      </c>
      <c r="U81">
        <v>120.9</v>
      </c>
      <c r="V81">
        <f t="shared" si="4"/>
        <v>359.5</v>
      </c>
      <c r="W81">
        <v>118.6</v>
      </c>
      <c r="X81">
        <v>114.4</v>
      </c>
      <c r="Y81">
        <v>118</v>
      </c>
      <c r="Z81">
        <f t="shared" si="5"/>
        <v>351</v>
      </c>
      <c r="AA81">
        <v>114.3</v>
      </c>
      <c r="AB81">
        <v>108.4</v>
      </c>
      <c r="AC81">
        <v>115.4</v>
      </c>
      <c r="AD81">
        <v>120.6</v>
      </c>
      <c r="AE81">
        <v>111.3</v>
      </c>
      <c r="AF81">
        <v>113.8</v>
      </c>
      <c r="AG81">
        <v>119.1</v>
      </c>
    </row>
    <row r="82" spans="1:33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f t="shared" si="3"/>
        <v>1569.1</v>
      </c>
      <c r="R82">
        <v>125.8</v>
      </c>
      <c r="S82">
        <v>124.3</v>
      </c>
      <c r="T82">
        <v>120.4</v>
      </c>
      <c r="U82">
        <v>123.7</v>
      </c>
      <c r="V82">
        <f t="shared" si="4"/>
        <v>368.4</v>
      </c>
      <c r="W82">
        <v>118.6</v>
      </c>
      <c r="X82">
        <v>118.3</v>
      </c>
      <c r="Y82">
        <v>119.2</v>
      </c>
      <c r="Z82">
        <f t="shared" si="5"/>
        <v>356.09999999999997</v>
      </c>
      <c r="AA82">
        <v>116.7</v>
      </c>
      <c r="AB82">
        <v>109.9</v>
      </c>
      <c r="AC82">
        <v>115.4</v>
      </c>
      <c r="AD82">
        <v>120.1</v>
      </c>
      <c r="AE82">
        <v>111</v>
      </c>
      <c r="AF82">
        <v>114.7</v>
      </c>
      <c r="AG82">
        <v>120.2</v>
      </c>
    </row>
    <row r="83" spans="1:33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f t="shared" si="3"/>
        <v>1577.2</v>
      </c>
      <c r="R83">
        <v>125.7</v>
      </c>
      <c r="S83">
        <v>126.4</v>
      </c>
      <c r="T83">
        <v>123.3</v>
      </c>
      <c r="U83">
        <v>126</v>
      </c>
      <c r="V83">
        <f t="shared" si="4"/>
        <v>375.7</v>
      </c>
      <c r="W83">
        <f>W84</f>
        <v>119.2</v>
      </c>
      <c r="X83">
        <v>121.2</v>
      </c>
      <c r="Y83">
        <v>120.9</v>
      </c>
      <c r="Z83">
        <f t="shared" si="5"/>
        <v>361.3</v>
      </c>
      <c r="AA83">
        <v>118.6</v>
      </c>
      <c r="AB83">
        <v>111.9</v>
      </c>
      <c r="AC83">
        <v>116.2</v>
      </c>
      <c r="AD83">
        <v>119.9</v>
      </c>
      <c r="AE83">
        <v>111.6</v>
      </c>
      <c r="AF83">
        <v>116</v>
      </c>
      <c r="AG83">
        <v>121.5</v>
      </c>
    </row>
    <row r="84" spans="1:33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f t="shared" si="3"/>
        <v>1576.1</v>
      </c>
      <c r="R84">
        <v>130.1</v>
      </c>
      <c r="S84">
        <v>122.1</v>
      </c>
      <c r="T84">
        <v>117.2</v>
      </c>
      <c r="U84">
        <v>121.3</v>
      </c>
      <c r="V84">
        <f t="shared" si="4"/>
        <v>360.6</v>
      </c>
      <c r="W84">
        <v>119.2</v>
      </c>
      <c r="X84">
        <v>114.7</v>
      </c>
      <c r="Y84">
        <v>118.4</v>
      </c>
      <c r="Z84">
        <f t="shared" si="5"/>
        <v>352.3</v>
      </c>
      <c r="AA84">
        <v>114.6</v>
      </c>
      <c r="AB84">
        <v>108.4</v>
      </c>
      <c r="AC84">
        <v>115.6</v>
      </c>
      <c r="AD84">
        <v>121.7</v>
      </c>
      <c r="AE84">
        <v>111.8</v>
      </c>
      <c r="AF84">
        <v>114.2</v>
      </c>
      <c r="AG84">
        <v>119.7</v>
      </c>
    </row>
    <row r="85" spans="1:33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f t="shared" si="3"/>
        <v>1575.7</v>
      </c>
      <c r="R85">
        <v>126.9</v>
      </c>
      <c r="S85">
        <v>124.7</v>
      </c>
      <c r="T85">
        <v>120.8</v>
      </c>
      <c r="U85">
        <v>124.1</v>
      </c>
      <c r="V85">
        <f t="shared" si="4"/>
        <v>369.6</v>
      </c>
      <c r="W85">
        <v>119.2</v>
      </c>
      <c r="X85">
        <v>118.7</v>
      </c>
      <c r="Y85">
        <v>119.7</v>
      </c>
      <c r="Z85">
        <f t="shared" si="5"/>
        <v>357.6</v>
      </c>
      <c r="AA85">
        <v>117.1</v>
      </c>
      <c r="AB85">
        <v>110.1</v>
      </c>
      <c r="AC85">
        <v>115.9</v>
      </c>
      <c r="AD85">
        <v>121</v>
      </c>
      <c r="AE85">
        <v>111.7</v>
      </c>
      <c r="AF85">
        <v>115.1</v>
      </c>
      <c r="AG85">
        <v>120.7</v>
      </c>
    </row>
    <row r="86" spans="1:33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f t="shared" si="3"/>
        <v>1587.7</v>
      </c>
      <c r="R86">
        <v>126.7</v>
      </c>
      <c r="S86">
        <v>127.3</v>
      </c>
      <c r="T86">
        <v>124.1</v>
      </c>
      <c r="U86">
        <v>126.8</v>
      </c>
      <c r="V86">
        <f t="shared" si="4"/>
        <v>378.2</v>
      </c>
      <c r="W86">
        <f>W87</f>
        <v>119.6</v>
      </c>
      <c r="X86">
        <v>121.9</v>
      </c>
      <c r="Y86">
        <v>121.5</v>
      </c>
      <c r="Z86">
        <f t="shared" si="5"/>
        <v>363</v>
      </c>
      <c r="AA86">
        <v>119.4</v>
      </c>
      <c r="AB86">
        <v>113.3</v>
      </c>
      <c r="AC86">
        <v>116.7</v>
      </c>
      <c r="AD86">
        <v>120.5</v>
      </c>
      <c r="AE86">
        <v>112.3</v>
      </c>
      <c r="AF86">
        <v>116.9</v>
      </c>
      <c r="AG86">
        <v>122.4</v>
      </c>
    </row>
    <row r="87" spans="1:33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f t="shared" si="3"/>
        <v>1598.9</v>
      </c>
      <c r="R87">
        <v>131.30000000000001</v>
      </c>
      <c r="S87">
        <v>122.4</v>
      </c>
      <c r="T87">
        <v>117.4</v>
      </c>
      <c r="U87">
        <v>121.6</v>
      </c>
      <c r="V87">
        <f t="shared" si="4"/>
        <v>361.4</v>
      </c>
      <c r="W87">
        <v>119.6</v>
      </c>
      <c r="X87">
        <v>114.9</v>
      </c>
      <c r="Y87">
        <v>118.7</v>
      </c>
      <c r="Z87">
        <f t="shared" si="5"/>
        <v>353.2</v>
      </c>
      <c r="AA87">
        <v>114.9</v>
      </c>
      <c r="AB87">
        <v>110.8</v>
      </c>
      <c r="AC87">
        <v>116</v>
      </c>
      <c r="AD87">
        <v>122</v>
      </c>
      <c r="AE87">
        <v>112.4</v>
      </c>
      <c r="AF87">
        <v>115.2</v>
      </c>
      <c r="AG87">
        <v>120.7</v>
      </c>
    </row>
    <row r="88" spans="1:33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f t="shared" si="3"/>
        <v>1590.4</v>
      </c>
      <c r="R88">
        <v>127.9</v>
      </c>
      <c r="S88">
        <v>125.4</v>
      </c>
      <c r="T88">
        <v>121.3</v>
      </c>
      <c r="U88">
        <v>124.7</v>
      </c>
      <c r="V88">
        <f t="shared" si="4"/>
        <v>371.4</v>
      </c>
      <c r="W88">
        <v>119.6</v>
      </c>
      <c r="X88">
        <v>119.2</v>
      </c>
      <c r="Y88">
        <v>120.2</v>
      </c>
      <c r="Z88">
        <f t="shared" si="5"/>
        <v>359</v>
      </c>
      <c r="AA88">
        <v>117.7</v>
      </c>
      <c r="AB88">
        <v>112</v>
      </c>
      <c r="AC88">
        <v>116.3</v>
      </c>
      <c r="AD88">
        <v>121.4</v>
      </c>
      <c r="AE88">
        <v>112.3</v>
      </c>
      <c r="AF88">
        <v>116.1</v>
      </c>
      <c r="AG88">
        <v>121.6</v>
      </c>
    </row>
    <row r="89" spans="1:33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f t="shared" si="3"/>
        <v>1617.8999999999999</v>
      </c>
      <c r="R89">
        <v>128.19999999999999</v>
      </c>
      <c r="S89">
        <v>128.4</v>
      </c>
      <c r="T89">
        <v>125.1</v>
      </c>
      <c r="U89">
        <v>128</v>
      </c>
      <c r="V89">
        <f t="shared" si="4"/>
        <v>381.5</v>
      </c>
      <c r="W89">
        <f>W90</f>
        <v>119</v>
      </c>
      <c r="X89">
        <v>122.6</v>
      </c>
      <c r="Y89">
        <v>122.8</v>
      </c>
      <c r="Z89">
        <f t="shared" si="5"/>
        <v>364.4</v>
      </c>
      <c r="AA89">
        <v>120.4</v>
      </c>
      <c r="AB89">
        <v>114.2</v>
      </c>
      <c r="AC89">
        <v>117.9</v>
      </c>
      <c r="AD89">
        <v>122</v>
      </c>
      <c r="AE89">
        <v>113</v>
      </c>
      <c r="AF89">
        <v>117.9</v>
      </c>
      <c r="AG89">
        <v>124.1</v>
      </c>
    </row>
    <row r="90" spans="1:33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f t="shared" si="3"/>
        <v>1636.6</v>
      </c>
      <c r="R90">
        <v>132.1</v>
      </c>
      <c r="S90">
        <v>123.2</v>
      </c>
      <c r="T90">
        <v>117.6</v>
      </c>
      <c r="U90">
        <v>122.3</v>
      </c>
      <c r="V90">
        <f t="shared" si="4"/>
        <v>363.1</v>
      </c>
      <c r="W90">
        <v>119</v>
      </c>
      <c r="X90">
        <v>115.1</v>
      </c>
      <c r="Y90">
        <v>119.2</v>
      </c>
      <c r="Z90">
        <f t="shared" si="5"/>
        <v>353.3</v>
      </c>
      <c r="AA90">
        <v>115.4</v>
      </c>
      <c r="AB90">
        <v>111.7</v>
      </c>
      <c r="AC90">
        <v>116.2</v>
      </c>
      <c r="AD90">
        <v>123.8</v>
      </c>
      <c r="AE90">
        <v>112.5</v>
      </c>
      <c r="AF90">
        <v>116</v>
      </c>
      <c r="AG90">
        <v>121.7</v>
      </c>
    </row>
    <row r="91" spans="1:33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f t="shared" si="3"/>
        <v>1623.5</v>
      </c>
      <c r="R91">
        <v>129.19999999999999</v>
      </c>
      <c r="S91">
        <v>126.4</v>
      </c>
      <c r="T91">
        <v>122</v>
      </c>
      <c r="U91">
        <v>125.7</v>
      </c>
      <c r="V91">
        <f t="shared" si="4"/>
        <v>374.1</v>
      </c>
      <c r="W91">
        <v>119</v>
      </c>
      <c r="X91">
        <v>119.8</v>
      </c>
      <c r="Y91">
        <v>121.1</v>
      </c>
      <c r="Z91">
        <f t="shared" si="5"/>
        <v>359.9</v>
      </c>
      <c r="AA91">
        <v>118.5</v>
      </c>
      <c r="AB91">
        <v>112.9</v>
      </c>
      <c r="AC91">
        <v>116.9</v>
      </c>
      <c r="AD91">
        <v>123.1</v>
      </c>
      <c r="AE91">
        <v>112.8</v>
      </c>
      <c r="AF91">
        <v>117</v>
      </c>
      <c r="AG91">
        <v>123</v>
      </c>
    </row>
    <row r="92" spans="1:33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f t="shared" si="3"/>
        <v>1625.3</v>
      </c>
      <c r="R92">
        <v>129.4</v>
      </c>
      <c r="S92">
        <v>128.80000000000001</v>
      </c>
      <c r="T92">
        <v>125.5</v>
      </c>
      <c r="U92">
        <v>128.30000000000001</v>
      </c>
      <c r="V92">
        <f t="shared" si="4"/>
        <v>382.6</v>
      </c>
      <c r="W92">
        <f>W93</f>
        <v>119.9</v>
      </c>
      <c r="X92">
        <v>123</v>
      </c>
      <c r="Y92">
        <v>123</v>
      </c>
      <c r="Z92">
        <f t="shared" si="5"/>
        <v>365.9</v>
      </c>
      <c r="AA92">
        <v>120.8</v>
      </c>
      <c r="AB92">
        <v>114.1</v>
      </c>
      <c r="AC92">
        <v>118</v>
      </c>
      <c r="AD92">
        <v>122.9</v>
      </c>
      <c r="AE92">
        <v>112.7</v>
      </c>
      <c r="AF92">
        <v>118.1</v>
      </c>
      <c r="AG92">
        <v>124.7</v>
      </c>
    </row>
    <row r="93" spans="1:33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f t="shared" si="3"/>
        <v>1642.8999999999999</v>
      </c>
      <c r="R93">
        <v>133.1</v>
      </c>
      <c r="S93">
        <v>123.5</v>
      </c>
      <c r="T93">
        <v>117.9</v>
      </c>
      <c r="U93">
        <v>122.7</v>
      </c>
      <c r="V93">
        <f t="shared" si="4"/>
        <v>364.1</v>
      </c>
      <c r="W93">
        <v>119.9</v>
      </c>
      <c r="X93">
        <v>115.3</v>
      </c>
      <c r="Y93">
        <v>119.5</v>
      </c>
      <c r="Z93">
        <f t="shared" si="5"/>
        <v>354.7</v>
      </c>
      <c r="AA93">
        <v>116</v>
      </c>
      <c r="AB93">
        <v>111.5</v>
      </c>
      <c r="AC93">
        <v>116.6</v>
      </c>
      <c r="AD93">
        <v>125.4</v>
      </c>
      <c r="AE93">
        <v>111.7</v>
      </c>
      <c r="AF93">
        <v>116.3</v>
      </c>
      <c r="AG93">
        <v>122.4</v>
      </c>
    </row>
    <row r="94" spans="1:33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f t="shared" si="3"/>
        <v>1630.6000000000001</v>
      </c>
      <c r="R94">
        <v>130.4</v>
      </c>
      <c r="S94">
        <v>126.7</v>
      </c>
      <c r="T94">
        <v>122.3</v>
      </c>
      <c r="U94">
        <v>126.1</v>
      </c>
      <c r="V94">
        <f t="shared" si="4"/>
        <v>375.1</v>
      </c>
      <c r="W94">
        <v>119.9</v>
      </c>
      <c r="X94">
        <v>120.1</v>
      </c>
      <c r="Y94">
        <v>121.3</v>
      </c>
      <c r="Z94">
        <f t="shared" si="5"/>
        <v>361.3</v>
      </c>
      <c r="AA94">
        <v>119</v>
      </c>
      <c r="AB94">
        <v>112.7</v>
      </c>
      <c r="AC94">
        <v>117.2</v>
      </c>
      <c r="AD94">
        <v>124.4</v>
      </c>
      <c r="AE94">
        <v>112.3</v>
      </c>
      <c r="AF94">
        <v>117.2</v>
      </c>
      <c r="AG94">
        <v>123.6</v>
      </c>
    </row>
    <row r="95" spans="1:33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f t="shared" si="3"/>
        <v>1646.6</v>
      </c>
      <c r="R95">
        <v>130.1</v>
      </c>
      <c r="S95">
        <v>129.5</v>
      </c>
      <c r="T95">
        <v>126.3</v>
      </c>
      <c r="U95">
        <v>129</v>
      </c>
      <c r="V95">
        <f t="shared" si="4"/>
        <v>384.8</v>
      </c>
      <c r="W95">
        <f>W96</f>
        <v>120.9</v>
      </c>
      <c r="X95">
        <v>123.8</v>
      </c>
      <c r="Y95">
        <v>123.7</v>
      </c>
      <c r="Z95">
        <f t="shared" si="5"/>
        <v>368.4</v>
      </c>
      <c r="AA95">
        <v>121.1</v>
      </c>
      <c r="AB95">
        <v>113.6</v>
      </c>
      <c r="AC95">
        <v>118.5</v>
      </c>
      <c r="AD95">
        <v>123.6</v>
      </c>
      <c r="AE95">
        <v>112.5</v>
      </c>
      <c r="AF95">
        <v>118.2</v>
      </c>
      <c r="AG95">
        <v>126.1</v>
      </c>
    </row>
    <row r="96" spans="1:33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f t="shared" si="3"/>
        <v>1658.8999999999999</v>
      </c>
      <c r="R96">
        <v>134.19999999999999</v>
      </c>
      <c r="S96">
        <v>123.7</v>
      </c>
      <c r="T96">
        <v>118.2</v>
      </c>
      <c r="U96">
        <v>122.9</v>
      </c>
      <c r="V96">
        <f t="shared" si="4"/>
        <v>364.8</v>
      </c>
      <c r="W96">
        <v>120.9</v>
      </c>
      <c r="X96">
        <v>115.3</v>
      </c>
      <c r="Y96">
        <v>120</v>
      </c>
      <c r="Z96">
        <f t="shared" si="5"/>
        <v>356.2</v>
      </c>
      <c r="AA96">
        <v>116.6</v>
      </c>
      <c r="AB96">
        <v>109.9</v>
      </c>
      <c r="AC96">
        <v>117.2</v>
      </c>
      <c r="AD96">
        <v>126.2</v>
      </c>
      <c r="AE96">
        <v>112</v>
      </c>
      <c r="AF96">
        <v>116.2</v>
      </c>
      <c r="AG96">
        <v>123.2</v>
      </c>
    </row>
    <row r="97" spans="1:33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f t="shared" si="3"/>
        <v>1649.6</v>
      </c>
      <c r="R97">
        <v>131.19999999999999</v>
      </c>
      <c r="S97">
        <v>127.2</v>
      </c>
      <c r="T97">
        <v>122.9</v>
      </c>
      <c r="U97">
        <v>126.6</v>
      </c>
      <c r="V97">
        <f t="shared" si="4"/>
        <v>376.70000000000005</v>
      </c>
      <c r="W97">
        <v>120.9</v>
      </c>
      <c r="X97">
        <v>120.6</v>
      </c>
      <c r="Y97">
        <v>122</v>
      </c>
      <c r="Z97">
        <f t="shared" si="5"/>
        <v>363.5</v>
      </c>
      <c r="AA97">
        <v>119.4</v>
      </c>
      <c r="AB97">
        <v>111.7</v>
      </c>
      <c r="AC97">
        <v>117.8</v>
      </c>
      <c r="AD97">
        <v>125.1</v>
      </c>
      <c r="AE97">
        <v>112.3</v>
      </c>
      <c r="AF97">
        <v>117.2</v>
      </c>
      <c r="AG97">
        <v>124.8</v>
      </c>
    </row>
    <row r="98" spans="1:33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f t="shared" si="3"/>
        <v>1657.6000000000001</v>
      </c>
      <c r="R98">
        <v>131</v>
      </c>
      <c r="S98">
        <v>130.4</v>
      </c>
      <c r="T98">
        <v>126.8</v>
      </c>
      <c r="U98">
        <v>129.9</v>
      </c>
      <c r="V98">
        <f t="shared" si="4"/>
        <v>387.1</v>
      </c>
      <c r="W98">
        <f>W99</f>
        <v>121.6</v>
      </c>
      <c r="X98">
        <v>123.7</v>
      </c>
      <c r="Y98">
        <v>124.5</v>
      </c>
      <c r="Z98">
        <f t="shared" si="5"/>
        <v>369.8</v>
      </c>
      <c r="AA98">
        <v>121.4</v>
      </c>
      <c r="AB98">
        <v>113.8</v>
      </c>
      <c r="AC98">
        <v>119.6</v>
      </c>
      <c r="AD98">
        <v>124.5</v>
      </c>
      <c r="AE98">
        <v>113.7</v>
      </c>
      <c r="AF98">
        <v>118.8</v>
      </c>
      <c r="AG98">
        <v>127</v>
      </c>
    </row>
    <row r="99" spans="1:33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f t="shared" si="3"/>
        <v>1664.8</v>
      </c>
      <c r="R99">
        <v>134.69999999999999</v>
      </c>
      <c r="S99">
        <v>124</v>
      </c>
      <c r="T99">
        <v>118.6</v>
      </c>
      <c r="U99">
        <v>123.2</v>
      </c>
      <c r="V99">
        <f t="shared" si="4"/>
        <v>365.8</v>
      </c>
      <c r="W99">
        <v>121.6</v>
      </c>
      <c r="X99">
        <v>115.1</v>
      </c>
      <c r="Y99">
        <v>120.4</v>
      </c>
      <c r="Z99">
        <f t="shared" si="5"/>
        <v>357.1</v>
      </c>
      <c r="AA99">
        <v>117.1</v>
      </c>
      <c r="AB99">
        <v>109.1</v>
      </c>
      <c r="AC99">
        <v>117.3</v>
      </c>
      <c r="AD99">
        <v>126.5</v>
      </c>
      <c r="AE99">
        <v>112.9</v>
      </c>
      <c r="AF99">
        <v>116.2</v>
      </c>
      <c r="AG99">
        <v>123.5</v>
      </c>
    </row>
    <row r="100" spans="1:33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f t="shared" si="3"/>
        <v>1658.3000000000002</v>
      </c>
      <c r="R100">
        <v>132</v>
      </c>
      <c r="S100">
        <v>127.9</v>
      </c>
      <c r="T100">
        <v>123.4</v>
      </c>
      <c r="U100">
        <v>127.2</v>
      </c>
      <c r="V100">
        <f t="shared" si="4"/>
        <v>378.5</v>
      </c>
      <c r="W100">
        <v>121.6</v>
      </c>
      <c r="X100">
        <v>120.4</v>
      </c>
      <c r="Y100">
        <v>122.6</v>
      </c>
      <c r="Z100">
        <f t="shared" si="5"/>
        <v>364.6</v>
      </c>
      <c r="AA100">
        <v>119.8</v>
      </c>
      <c r="AB100">
        <v>111.3</v>
      </c>
      <c r="AC100">
        <v>118.3</v>
      </c>
      <c r="AD100">
        <v>125.7</v>
      </c>
      <c r="AE100">
        <v>113.4</v>
      </c>
      <c r="AF100">
        <v>117.5</v>
      </c>
      <c r="AG100">
        <v>125.4</v>
      </c>
    </row>
    <row r="101" spans="1:33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f t="shared" si="3"/>
        <v>1674.6</v>
      </c>
      <c r="R101">
        <v>131.5</v>
      </c>
      <c r="S101">
        <v>131.1</v>
      </c>
      <c r="T101">
        <v>127.3</v>
      </c>
      <c r="U101">
        <v>130.6</v>
      </c>
      <c r="V101">
        <f t="shared" si="4"/>
        <v>389</v>
      </c>
      <c r="W101">
        <f>W102</f>
        <v>122.4</v>
      </c>
      <c r="X101">
        <v>124.4</v>
      </c>
      <c r="Y101">
        <v>125.1</v>
      </c>
      <c r="Z101">
        <f t="shared" si="5"/>
        <v>371.9</v>
      </c>
      <c r="AA101">
        <v>122</v>
      </c>
      <c r="AB101">
        <v>113.8</v>
      </c>
      <c r="AC101">
        <v>120.1</v>
      </c>
      <c r="AD101">
        <v>125.1</v>
      </c>
      <c r="AE101">
        <v>114.2</v>
      </c>
      <c r="AF101">
        <v>119.2</v>
      </c>
      <c r="AG101">
        <v>127.7</v>
      </c>
    </row>
    <row r="102" spans="1:33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f t="shared" si="3"/>
        <v>1692.8000000000002</v>
      </c>
      <c r="R102">
        <v>135.30000000000001</v>
      </c>
      <c r="S102">
        <v>124.4</v>
      </c>
      <c r="T102">
        <v>118.8</v>
      </c>
      <c r="U102">
        <v>123.6</v>
      </c>
      <c r="V102">
        <f t="shared" si="4"/>
        <v>366.79999999999995</v>
      </c>
      <c r="W102">
        <v>122.4</v>
      </c>
      <c r="X102">
        <v>114.9</v>
      </c>
      <c r="Y102">
        <v>120.7</v>
      </c>
      <c r="Z102">
        <f t="shared" si="5"/>
        <v>358</v>
      </c>
      <c r="AA102">
        <v>117.7</v>
      </c>
      <c r="AB102">
        <v>109.3</v>
      </c>
      <c r="AC102">
        <v>117.7</v>
      </c>
      <c r="AD102">
        <v>126.5</v>
      </c>
      <c r="AE102">
        <v>113.5</v>
      </c>
      <c r="AF102">
        <v>116.5</v>
      </c>
      <c r="AG102">
        <v>124.2</v>
      </c>
    </row>
    <row r="103" spans="1:33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f t="shared" si="3"/>
        <v>1678.9999999999998</v>
      </c>
      <c r="R103">
        <v>132.5</v>
      </c>
      <c r="S103">
        <v>128.5</v>
      </c>
      <c r="T103">
        <v>123.8</v>
      </c>
      <c r="U103">
        <v>127.8</v>
      </c>
      <c r="V103">
        <f t="shared" si="4"/>
        <v>380.1</v>
      </c>
      <c r="W103">
        <v>122.4</v>
      </c>
      <c r="X103">
        <v>120.8</v>
      </c>
      <c r="Y103">
        <v>123</v>
      </c>
      <c r="Z103">
        <f t="shared" si="5"/>
        <v>366.2</v>
      </c>
      <c r="AA103">
        <v>120.4</v>
      </c>
      <c r="AB103">
        <v>111.4</v>
      </c>
      <c r="AC103">
        <v>118.7</v>
      </c>
      <c r="AD103">
        <v>125.9</v>
      </c>
      <c r="AE103">
        <v>113.9</v>
      </c>
      <c r="AF103">
        <v>117.9</v>
      </c>
      <c r="AG103">
        <v>126.1</v>
      </c>
    </row>
    <row r="104" spans="1:33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f t="shared" si="3"/>
        <v>1686.3</v>
      </c>
      <c r="R104">
        <v>132.19999999999999</v>
      </c>
      <c r="S104">
        <v>132.1</v>
      </c>
      <c r="T104">
        <v>128.19999999999999</v>
      </c>
      <c r="U104">
        <v>131.5</v>
      </c>
      <c r="V104">
        <f t="shared" si="4"/>
        <v>391.79999999999995</v>
      </c>
      <c r="W104">
        <f>W105</f>
        <v>122.9</v>
      </c>
      <c r="X104">
        <v>125.6</v>
      </c>
      <c r="Y104">
        <v>125.6</v>
      </c>
      <c r="Z104">
        <f t="shared" si="5"/>
        <v>374.1</v>
      </c>
      <c r="AA104">
        <v>122.6</v>
      </c>
      <c r="AB104">
        <v>114</v>
      </c>
      <c r="AC104">
        <v>120.9</v>
      </c>
      <c r="AD104">
        <v>125.8</v>
      </c>
      <c r="AE104">
        <v>114.2</v>
      </c>
      <c r="AF104">
        <v>119.6</v>
      </c>
      <c r="AG104">
        <v>128.30000000000001</v>
      </c>
    </row>
    <row r="105" spans="1:33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f t="shared" si="3"/>
        <v>1708.4999999999998</v>
      </c>
      <c r="R105">
        <v>137.6</v>
      </c>
      <c r="S105">
        <v>125</v>
      </c>
      <c r="T105">
        <v>119.3</v>
      </c>
      <c r="U105">
        <v>124.2</v>
      </c>
      <c r="V105">
        <f t="shared" si="4"/>
        <v>368.5</v>
      </c>
      <c r="W105">
        <v>122.9</v>
      </c>
      <c r="X105">
        <v>115.1</v>
      </c>
      <c r="Y105">
        <v>121</v>
      </c>
      <c r="Z105">
        <f t="shared" si="5"/>
        <v>359</v>
      </c>
      <c r="AA105">
        <v>118.1</v>
      </c>
      <c r="AB105">
        <v>109.3</v>
      </c>
      <c r="AC105">
        <v>117.9</v>
      </c>
      <c r="AD105">
        <v>126.6</v>
      </c>
      <c r="AE105">
        <v>113.3</v>
      </c>
      <c r="AF105">
        <v>116.6</v>
      </c>
      <c r="AG105">
        <v>124.6</v>
      </c>
    </row>
    <row r="106" spans="1:33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f t="shared" si="3"/>
        <v>1692.1</v>
      </c>
      <c r="R106">
        <v>133.6</v>
      </c>
      <c r="S106">
        <v>129.30000000000001</v>
      </c>
      <c r="T106">
        <v>124.5</v>
      </c>
      <c r="U106">
        <v>128.6</v>
      </c>
      <c r="V106">
        <f t="shared" si="4"/>
        <v>382.4</v>
      </c>
      <c r="W106">
        <v>122.9</v>
      </c>
      <c r="X106">
        <v>121.6</v>
      </c>
      <c r="Y106">
        <v>123.4</v>
      </c>
      <c r="Z106">
        <f t="shared" si="5"/>
        <v>367.9</v>
      </c>
      <c r="AA106">
        <v>120.9</v>
      </c>
      <c r="AB106">
        <v>111.5</v>
      </c>
      <c r="AC106">
        <v>119.2</v>
      </c>
      <c r="AD106">
        <v>126.3</v>
      </c>
      <c r="AE106">
        <v>113.8</v>
      </c>
      <c r="AF106">
        <v>118.1</v>
      </c>
      <c r="AG106">
        <v>126.6</v>
      </c>
    </row>
    <row r="107" spans="1:33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f t="shared" si="3"/>
        <v>1682.3000000000002</v>
      </c>
      <c r="R107">
        <v>133.1</v>
      </c>
      <c r="S107">
        <v>132.5</v>
      </c>
      <c r="T107">
        <v>128.5</v>
      </c>
      <c r="U107">
        <v>131.9</v>
      </c>
      <c r="V107">
        <f t="shared" si="4"/>
        <v>392.9</v>
      </c>
      <c r="W107">
        <f>W108</f>
        <v>122.4</v>
      </c>
      <c r="X107">
        <v>125.7</v>
      </c>
      <c r="Y107">
        <v>126</v>
      </c>
      <c r="Z107">
        <f t="shared" si="5"/>
        <v>374.1</v>
      </c>
      <c r="AA107">
        <v>123.1</v>
      </c>
      <c r="AB107">
        <v>114</v>
      </c>
      <c r="AC107">
        <v>121.6</v>
      </c>
      <c r="AD107">
        <v>125.6</v>
      </c>
      <c r="AE107">
        <v>114.1</v>
      </c>
      <c r="AF107">
        <v>119.8</v>
      </c>
      <c r="AG107">
        <v>127.9</v>
      </c>
    </row>
    <row r="108" spans="1:33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f t="shared" si="3"/>
        <v>1698.8</v>
      </c>
      <c r="R108">
        <v>138.19999999999999</v>
      </c>
      <c r="S108">
        <v>125.4</v>
      </c>
      <c r="T108">
        <v>119.5</v>
      </c>
      <c r="U108">
        <v>124.5</v>
      </c>
      <c r="V108">
        <f t="shared" si="4"/>
        <v>369.4</v>
      </c>
      <c r="W108">
        <v>122.4</v>
      </c>
      <c r="X108">
        <v>116</v>
      </c>
      <c r="Y108">
        <v>121</v>
      </c>
      <c r="Z108">
        <f t="shared" si="5"/>
        <v>359.4</v>
      </c>
      <c r="AA108">
        <v>118.6</v>
      </c>
      <c r="AB108">
        <v>109.3</v>
      </c>
      <c r="AC108">
        <v>118.1</v>
      </c>
      <c r="AD108">
        <v>126.6</v>
      </c>
      <c r="AE108">
        <v>113.2</v>
      </c>
      <c r="AF108">
        <v>116.7</v>
      </c>
      <c r="AG108">
        <v>124</v>
      </c>
    </row>
    <row r="109" spans="1:33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f t="shared" si="3"/>
        <v>1686.1000000000001</v>
      </c>
      <c r="R109">
        <v>134.5</v>
      </c>
      <c r="S109">
        <v>129.69999999999999</v>
      </c>
      <c r="T109">
        <v>124.8</v>
      </c>
      <c r="U109">
        <v>129</v>
      </c>
      <c r="V109">
        <f t="shared" si="4"/>
        <v>383.5</v>
      </c>
      <c r="W109">
        <v>122.4</v>
      </c>
      <c r="X109">
        <v>122</v>
      </c>
      <c r="Y109">
        <v>123.6</v>
      </c>
      <c r="Z109">
        <f t="shared" si="5"/>
        <v>368</v>
      </c>
      <c r="AA109">
        <v>121.4</v>
      </c>
      <c r="AB109">
        <v>111.5</v>
      </c>
      <c r="AC109">
        <v>119.6</v>
      </c>
      <c r="AD109">
        <v>126.2</v>
      </c>
      <c r="AE109">
        <v>113.7</v>
      </c>
      <c r="AF109">
        <v>118.3</v>
      </c>
      <c r="AG109">
        <v>126.1</v>
      </c>
    </row>
    <row r="110" spans="1:33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f t="shared" si="3"/>
        <v>1690.1000000000001</v>
      </c>
      <c r="R110">
        <v>133.6</v>
      </c>
      <c r="S110">
        <v>133.19999999999999</v>
      </c>
      <c r="T110">
        <v>128.9</v>
      </c>
      <c r="U110">
        <v>132.6</v>
      </c>
      <c r="V110">
        <f t="shared" si="4"/>
        <v>394.70000000000005</v>
      </c>
      <c r="W110">
        <f>W111</f>
        <v>123.4</v>
      </c>
      <c r="X110">
        <v>126.2</v>
      </c>
      <c r="Y110">
        <v>126.6</v>
      </c>
      <c r="Z110">
        <f t="shared" si="5"/>
        <v>376.20000000000005</v>
      </c>
      <c r="AA110">
        <v>123.7</v>
      </c>
      <c r="AB110">
        <v>113.6</v>
      </c>
      <c r="AC110">
        <v>121.4</v>
      </c>
      <c r="AD110">
        <v>126.2</v>
      </c>
      <c r="AE110">
        <v>114.9</v>
      </c>
      <c r="AF110">
        <v>120.1</v>
      </c>
      <c r="AG110">
        <v>128.1</v>
      </c>
    </row>
    <row r="111" spans="1:33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f t="shared" si="3"/>
        <v>1701.4</v>
      </c>
      <c r="R111">
        <v>139.5</v>
      </c>
      <c r="S111">
        <v>125.8</v>
      </c>
      <c r="T111">
        <v>119.8</v>
      </c>
      <c r="U111">
        <v>124.9</v>
      </c>
      <c r="V111">
        <f t="shared" si="4"/>
        <v>370.5</v>
      </c>
      <c r="W111">
        <v>123.4</v>
      </c>
      <c r="X111">
        <v>116.9</v>
      </c>
      <c r="Y111">
        <v>121.6</v>
      </c>
      <c r="Z111">
        <f t="shared" si="5"/>
        <v>361.9</v>
      </c>
      <c r="AA111">
        <v>119.1</v>
      </c>
      <c r="AB111">
        <v>108.9</v>
      </c>
      <c r="AC111">
        <v>118.5</v>
      </c>
      <c r="AD111">
        <v>126.4</v>
      </c>
      <c r="AE111">
        <v>114</v>
      </c>
      <c r="AF111">
        <v>116.8</v>
      </c>
      <c r="AG111">
        <v>124.2</v>
      </c>
    </row>
    <row r="112" spans="1:33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f t="shared" si="3"/>
        <v>1691.7</v>
      </c>
      <c r="R112">
        <v>135.19999999999999</v>
      </c>
      <c r="S112">
        <v>130.30000000000001</v>
      </c>
      <c r="T112">
        <v>125.1</v>
      </c>
      <c r="U112">
        <v>129.5</v>
      </c>
      <c r="V112">
        <f t="shared" si="4"/>
        <v>384.9</v>
      </c>
      <c r="W112">
        <v>123.4</v>
      </c>
      <c r="X112">
        <v>122.7</v>
      </c>
      <c r="Y112">
        <v>124.2</v>
      </c>
      <c r="Z112">
        <f t="shared" si="5"/>
        <v>370.3</v>
      </c>
      <c r="AA112">
        <v>122</v>
      </c>
      <c r="AB112">
        <v>111.1</v>
      </c>
      <c r="AC112">
        <v>119.8</v>
      </c>
      <c r="AD112">
        <v>126.3</v>
      </c>
      <c r="AE112">
        <v>114.5</v>
      </c>
      <c r="AF112">
        <v>118.5</v>
      </c>
      <c r="AG112">
        <v>126.3</v>
      </c>
    </row>
    <row r="113" spans="1:33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f t="shared" si="3"/>
        <v>1682.6</v>
      </c>
      <c r="R113">
        <v>134.4</v>
      </c>
      <c r="S113">
        <v>133.9</v>
      </c>
      <c r="T113">
        <v>129.80000000000001</v>
      </c>
      <c r="U113">
        <v>133.4</v>
      </c>
      <c r="V113">
        <f t="shared" si="4"/>
        <v>397.1</v>
      </c>
      <c r="W113">
        <f>W114</f>
        <v>124.4</v>
      </c>
      <c r="X113">
        <v>127.5</v>
      </c>
      <c r="Y113">
        <v>127.1</v>
      </c>
      <c r="Z113">
        <f t="shared" si="5"/>
        <v>379</v>
      </c>
      <c r="AA113">
        <v>124.3</v>
      </c>
      <c r="AB113">
        <v>113.9</v>
      </c>
      <c r="AC113">
        <v>122.3</v>
      </c>
      <c r="AD113">
        <v>127.1</v>
      </c>
      <c r="AE113">
        <v>116.8</v>
      </c>
      <c r="AF113">
        <v>120.9</v>
      </c>
      <c r="AG113">
        <v>127.9</v>
      </c>
    </row>
    <row r="114" spans="1:33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f t="shared" si="3"/>
        <v>1676.1</v>
      </c>
      <c r="R114">
        <v>140</v>
      </c>
      <c r="S114">
        <v>126.2</v>
      </c>
      <c r="T114">
        <v>120.1</v>
      </c>
      <c r="U114">
        <v>125.3</v>
      </c>
      <c r="V114">
        <f t="shared" si="4"/>
        <v>371.6</v>
      </c>
      <c r="W114">
        <v>124.4</v>
      </c>
      <c r="X114">
        <v>116</v>
      </c>
      <c r="Y114">
        <v>121.8</v>
      </c>
      <c r="Z114">
        <f t="shared" si="5"/>
        <v>362.2</v>
      </c>
      <c r="AA114">
        <v>119.5</v>
      </c>
      <c r="AB114">
        <v>109.1</v>
      </c>
      <c r="AC114">
        <v>118.8</v>
      </c>
      <c r="AD114">
        <v>126.3</v>
      </c>
      <c r="AE114">
        <v>116.2</v>
      </c>
      <c r="AF114">
        <v>117.2</v>
      </c>
      <c r="AG114">
        <v>123.8</v>
      </c>
    </row>
    <row r="115" spans="1:33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f t="shared" si="3"/>
        <v>1678.1</v>
      </c>
      <c r="R115">
        <v>135.9</v>
      </c>
      <c r="S115">
        <v>130.9</v>
      </c>
      <c r="T115">
        <v>125.8</v>
      </c>
      <c r="U115">
        <v>130.19999999999999</v>
      </c>
      <c r="V115">
        <f t="shared" si="4"/>
        <v>386.9</v>
      </c>
      <c r="W115">
        <v>124.4</v>
      </c>
      <c r="X115">
        <v>123.1</v>
      </c>
      <c r="Y115">
        <v>124.6</v>
      </c>
      <c r="Z115">
        <f t="shared" si="5"/>
        <v>372.1</v>
      </c>
      <c r="AA115">
        <v>122.5</v>
      </c>
      <c r="AB115">
        <v>111.4</v>
      </c>
      <c r="AC115">
        <v>120.3</v>
      </c>
      <c r="AD115">
        <v>126.6</v>
      </c>
      <c r="AE115">
        <v>116.6</v>
      </c>
      <c r="AF115">
        <v>119.1</v>
      </c>
      <c r="AG115">
        <v>126</v>
      </c>
    </row>
    <row r="116" spans="1:33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f t="shared" si="3"/>
        <v>1682.7000000000003</v>
      </c>
      <c r="R116">
        <v>135</v>
      </c>
      <c r="S116">
        <v>134.4</v>
      </c>
      <c r="T116">
        <v>130.19999999999999</v>
      </c>
      <c r="U116">
        <v>133.80000000000001</v>
      </c>
      <c r="V116">
        <f t="shared" si="4"/>
        <v>398.40000000000003</v>
      </c>
      <c r="W116">
        <f>W117</f>
        <v>124.9</v>
      </c>
      <c r="X116">
        <v>127</v>
      </c>
      <c r="Y116">
        <v>127.7</v>
      </c>
      <c r="Z116">
        <f t="shared" si="5"/>
        <v>379.6</v>
      </c>
      <c r="AA116">
        <v>124.8</v>
      </c>
      <c r="AB116">
        <v>113.6</v>
      </c>
      <c r="AC116">
        <v>122.5</v>
      </c>
      <c r="AD116">
        <v>127.5</v>
      </c>
      <c r="AE116">
        <v>117.4</v>
      </c>
      <c r="AF116">
        <v>121.1</v>
      </c>
      <c r="AG116">
        <v>128</v>
      </c>
    </row>
    <row r="117" spans="1:33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f t="shared" si="3"/>
        <v>1667.6000000000001</v>
      </c>
      <c r="R117">
        <v>140.6</v>
      </c>
      <c r="S117">
        <v>126.4</v>
      </c>
      <c r="T117">
        <v>120.3</v>
      </c>
      <c r="U117">
        <v>125.5</v>
      </c>
      <c r="V117">
        <f t="shared" si="4"/>
        <v>372.2</v>
      </c>
      <c r="W117">
        <v>124.9</v>
      </c>
      <c r="X117">
        <v>114.8</v>
      </c>
      <c r="Y117">
        <v>122.3</v>
      </c>
      <c r="Z117">
        <f t="shared" si="5"/>
        <v>362</v>
      </c>
      <c r="AA117">
        <v>119.7</v>
      </c>
      <c r="AB117">
        <v>108.5</v>
      </c>
      <c r="AC117">
        <v>119.1</v>
      </c>
      <c r="AD117">
        <v>126.4</v>
      </c>
      <c r="AE117">
        <v>117.1</v>
      </c>
      <c r="AF117">
        <v>117.3</v>
      </c>
      <c r="AG117">
        <v>123.8</v>
      </c>
    </row>
    <row r="118" spans="1:33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f t="shared" si="3"/>
        <v>1675.2</v>
      </c>
      <c r="R118">
        <v>136.5</v>
      </c>
      <c r="S118">
        <v>131.30000000000001</v>
      </c>
      <c r="T118">
        <v>126.1</v>
      </c>
      <c r="U118">
        <v>130.5</v>
      </c>
      <c r="V118">
        <f t="shared" si="4"/>
        <v>387.9</v>
      </c>
      <c r="W118">
        <v>124.9</v>
      </c>
      <c r="X118">
        <v>122.4</v>
      </c>
      <c r="Y118">
        <v>125.1</v>
      </c>
      <c r="Z118">
        <f t="shared" si="5"/>
        <v>372.4</v>
      </c>
      <c r="AA118">
        <v>122.9</v>
      </c>
      <c r="AB118">
        <v>110.9</v>
      </c>
      <c r="AC118">
        <v>120.6</v>
      </c>
      <c r="AD118">
        <v>126.9</v>
      </c>
      <c r="AE118">
        <v>117.3</v>
      </c>
      <c r="AF118">
        <v>119.3</v>
      </c>
      <c r="AG118">
        <v>126</v>
      </c>
    </row>
    <row r="119" spans="1:33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f t="shared" si="3"/>
        <v>1701.6000000000004</v>
      </c>
      <c r="R119">
        <v>135.5</v>
      </c>
      <c r="S119">
        <v>135</v>
      </c>
      <c r="T119">
        <v>130.6</v>
      </c>
      <c r="U119">
        <v>134.4</v>
      </c>
      <c r="V119">
        <f t="shared" si="4"/>
        <v>400</v>
      </c>
      <c r="W119">
        <f>W120</f>
        <v>125.6</v>
      </c>
      <c r="X119">
        <v>127</v>
      </c>
      <c r="Y119">
        <v>128</v>
      </c>
      <c r="Z119">
        <f t="shared" si="5"/>
        <v>380.6</v>
      </c>
      <c r="AA119">
        <v>125.2</v>
      </c>
      <c r="AB119">
        <v>114.4</v>
      </c>
      <c r="AC119">
        <v>123.2</v>
      </c>
      <c r="AD119">
        <v>127.9</v>
      </c>
      <c r="AE119">
        <v>118.4</v>
      </c>
      <c r="AF119">
        <v>121.7</v>
      </c>
      <c r="AG119">
        <v>129</v>
      </c>
    </row>
    <row r="120" spans="1:33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f t="shared" si="3"/>
        <v>1706.3</v>
      </c>
      <c r="R120">
        <v>141.5</v>
      </c>
      <c r="S120">
        <v>126.8</v>
      </c>
      <c r="T120">
        <v>120.5</v>
      </c>
      <c r="U120">
        <v>125.8</v>
      </c>
      <c r="V120">
        <f t="shared" si="4"/>
        <v>373.1</v>
      </c>
      <c r="W120">
        <v>125.6</v>
      </c>
      <c r="X120">
        <v>114.6</v>
      </c>
      <c r="Y120">
        <v>122.8</v>
      </c>
      <c r="Z120">
        <f t="shared" si="5"/>
        <v>363</v>
      </c>
      <c r="AA120">
        <v>120</v>
      </c>
      <c r="AB120">
        <v>110</v>
      </c>
      <c r="AC120">
        <v>119.5</v>
      </c>
      <c r="AD120">
        <v>127.6</v>
      </c>
      <c r="AE120">
        <v>117.6</v>
      </c>
      <c r="AF120">
        <v>118.2</v>
      </c>
      <c r="AG120">
        <v>125.3</v>
      </c>
    </row>
    <row r="121" spans="1:33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f t="shared" si="3"/>
        <v>1701.3</v>
      </c>
      <c r="R121">
        <v>137.1</v>
      </c>
      <c r="S121">
        <v>131.80000000000001</v>
      </c>
      <c r="T121">
        <v>126.4</v>
      </c>
      <c r="U121">
        <v>131</v>
      </c>
      <c r="V121">
        <f t="shared" si="4"/>
        <v>389.20000000000005</v>
      </c>
      <c r="W121">
        <v>125.6</v>
      </c>
      <c r="X121">
        <v>122.3</v>
      </c>
      <c r="Y121">
        <v>125.5</v>
      </c>
      <c r="Z121">
        <f t="shared" si="5"/>
        <v>373.4</v>
      </c>
      <c r="AA121">
        <v>123.2</v>
      </c>
      <c r="AB121">
        <v>112.1</v>
      </c>
      <c r="AC121">
        <v>121.1</v>
      </c>
      <c r="AD121">
        <v>127.7</v>
      </c>
      <c r="AE121">
        <v>118.1</v>
      </c>
      <c r="AF121">
        <v>120</v>
      </c>
      <c r="AG121">
        <v>127.3</v>
      </c>
    </row>
    <row r="122" spans="1:33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f t="shared" si="3"/>
        <v>1723.6999999999998</v>
      </c>
      <c r="R122">
        <v>136</v>
      </c>
      <c r="S122">
        <v>135.4</v>
      </c>
      <c r="T122">
        <v>131.1</v>
      </c>
      <c r="U122">
        <v>134.80000000000001</v>
      </c>
      <c r="V122">
        <f t="shared" si="4"/>
        <v>401.3</v>
      </c>
      <c r="W122">
        <f>W123</f>
        <v>126</v>
      </c>
      <c r="X122">
        <v>127.4</v>
      </c>
      <c r="Y122">
        <v>128.5</v>
      </c>
      <c r="Z122">
        <f t="shared" si="5"/>
        <v>381.9</v>
      </c>
      <c r="AA122">
        <v>125.8</v>
      </c>
      <c r="AB122">
        <v>115.1</v>
      </c>
      <c r="AC122">
        <v>123.6</v>
      </c>
      <c r="AD122">
        <v>129.1</v>
      </c>
      <c r="AE122">
        <v>119.7</v>
      </c>
      <c r="AF122">
        <v>122.5</v>
      </c>
      <c r="AG122">
        <v>130.30000000000001</v>
      </c>
    </row>
    <row r="123" spans="1:33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f t="shared" si="3"/>
        <v>1746.7999999999997</v>
      </c>
      <c r="R123">
        <v>142.19999999999999</v>
      </c>
      <c r="S123">
        <v>127.2</v>
      </c>
      <c r="T123">
        <v>120.7</v>
      </c>
      <c r="U123">
        <v>126.2</v>
      </c>
      <c r="V123">
        <f t="shared" si="4"/>
        <v>374.1</v>
      </c>
      <c r="W123">
        <v>126</v>
      </c>
      <c r="X123">
        <v>115</v>
      </c>
      <c r="Y123">
        <v>123.2</v>
      </c>
      <c r="Z123">
        <f t="shared" si="5"/>
        <v>364.2</v>
      </c>
      <c r="AA123">
        <v>120.3</v>
      </c>
      <c r="AB123">
        <v>110.7</v>
      </c>
      <c r="AC123">
        <v>119.8</v>
      </c>
      <c r="AD123">
        <v>128</v>
      </c>
      <c r="AE123">
        <v>118.5</v>
      </c>
      <c r="AF123">
        <v>118.7</v>
      </c>
      <c r="AG123">
        <v>126.6</v>
      </c>
    </row>
    <row r="124" spans="1:33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f t="shared" si="3"/>
        <v>1730.4</v>
      </c>
      <c r="R124">
        <v>137.69999999999999</v>
      </c>
      <c r="S124">
        <v>132.19999999999999</v>
      </c>
      <c r="T124">
        <v>126.8</v>
      </c>
      <c r="U124">
        <v>131.4</v>
      </c>
      <c r="V124">
        <f t="shared" si="4"/>
        <v>390.4</v>
      </c>
      <c r="W124">
        <v>126</v>
      </c>
      <c r="X124">
        <v>122.7</v>
      </c>
      <c r="Y124">
        <v>126</v>
      </c>
      <c r="Z124">
        <f t="shared" si="5"/>
        <v>374.7</v>
      </c>
      <c r="AA124">
        <v>123.7</v>
      </c>
      <c r="AB124">
        <v>112.8</v>
      </c>
      <c r="AC124">
        <v>121.5</v>
      </c>
      <c r="AD124">
        <v>128.5</v>
      </c>
      <c r="AE124">
        <v>119.2</v>
      </c>
      <c r="AF124">
        <v>120.7</v>
      </c>
      <c r="AG124">
        <v>128.6</v>
      </c>
    </row>
    <row r="125" spans="1:33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f t="shared" si="3"/>
        <v>1748.6</v>
      </c>
      <c r="R125">
        <v>137.19999999999999</v>
      </c>
      <c r="S125">
        <v>136.30000000000001</v>
      </c>
      <c r="T125">
        <v>131.6</v>
      </c>
      <c r="U125">
        <v>135.6</v>
      </c>
      <c r="V125">
        <f t="shared" si="4"/>
        <v>403.5</v>
      </c>
      <c r="W125">
        <f>W126</f>
        <v>125.5</v>
      </c>
      <c r="X125">
        <v>128</v>
      </c>
      <c r="Y125">
        <v>129.30000000000001</v>
      </c>
      <c r="Z125">
        <f t="shared" si="5"/>
        <v>382.8</v>
      </c>
      <c r="AA125">
        <v>126.2</v>
      </c>
      <c r="AB125">
        <v>116.3</v>
      </c>
      <c r="AC125">
        <v>124.1</v>
      </c>
      <c r="AD125">
        <v>130.19999999999999</v>
      </c>
      <c r="AE125">
        <v>119.9</v>
      </c>
      <c r="AF125">
        <v>123.3</v>
      </c>
      <c r="AG125">
        <v>131.9</v>
      </c>
    </row>
    <row r="126" spans="1:33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f t="shared" si="3"/>
        <v>1787.0000000000002</v>
      </c>
      <c r="R126">
        <v>142.69999999999999</v>
      </c>
      <c r="S126">
        <v>127.6</v>
      </c>
      <c r="T126">
        <v>121.1</v>
      </c>
      <c r="U126">
        <v>126.6</v>
      </c>
      <c r="V126">
        <f t="shared" si="4"/>
        <v>375.29999999999995</v>
      </c>
      <c r="W126">
        <v>125.5</v>
      </c>
      <c r="X126">
        <v>115.5</v>
      </c>
      <c r="Y126">
        <v>123.2</v>
      </c>
      <c r="Z126">
        <f t="shared" si="5"/>
        <v>364.2</v>
      </c>
      <c r="AA126">
        <v>120.6</v>
      </c>
      <c r="AB126">
        <v>112.3</v>
      </c>
      <c r="AC126">
        <v>119.9</v>
      </c>
      <c r="AD126">
        <v>129.30000000000001</v>
      </c>
      <c r="AE126">
        <v>118.8</v>
      </c>
      <c r="AF126">
        <v>119.6</v>
      </c>
      <c r="AG126">
        <v>128.1</v>
      </c>
    </row>
    <row r="127" spans="1:33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f t="shared" si="3"/>
        <v>1760.6</v>
      </c>
      <c r="R127">
        <v>138.69999999999999</v>
      </c>
      <c r="S127">
        <v>132.9</v>
      </c>
      <c r="T127">
        <v>127.2</v>
      </c>
      <c r="U127">
        <v>132</v>
      </c>
      <c r="V127">
        <f t="shared" si="4"/>
        <v>392.1</v>
      </c>
      <c r="W127">
        <v>125.5</v>
      </c>
      <c r="X127">
        <v>123.3</v>
      </c>
      <c r="Y127">
        <v>126.4</v>
      </c>
      <c r="Z127">
        <f t="shared" si="5"/>
        <v>375.20000000000005</v>
      </c>
      <c r="AA127">
        <v>124.1</v>
      </c>
      <c r="AB127">
        <v>114.2</v>
      </c>
      <c r="AC127">
        <v>121.7</v>
      </c>
      <c r="AD127">
        <v>129.69999999999999</v>
      </c>
      <c r="AE127">
        <v>119.4</v>
      </c>
      <c r="AF127">
        <v>121.5</v>
      </c>
      <c r="AG127">
        <v>130.1</v>
      </c>
    </row>
    <row r="128" spans="1:33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f t="shared" si="3"/>
        <v>1770.2999999999997</v>
      </c>
      <c r="R128">
        <v>138</v>
      </c>
      <c r="S128">
        <v>137.19999999999999</v>
      </c>
      <c r="T128">
        <v>132.19999999999999</v>
      </c>
      <c r="U128">
        <v>136.5</v>
      </c>
      <c r="V128">
        <f t="shared" si="4"/>
        <v>405.9</v>
      </c>
      <c r="W128">
        <f>W129</f>
        <v>126.4</v>
      </c>
      <c r="X128">
        <v>128.19999999999999</v>
      </c>
      <c r="Y128">
        <v>130</v>
      </c>
      <c r="Z128">
        <f t="shared" si="5"/>
        <v>384.6</v>
      </c>
      <c r="AA128">
        <v>126.7</v>
      </c>
      <c r="AB128">
        <v>116.4</v>
      </c>
      <c r="AC128">
        <v>125.2</v>
      </c>
      <c r="AD128">
        <v>130.80000000000001</v>
      </c>
      <c r="AE128">
        <v>120.9</v>
      </c>
      <c r="AF128">
        <v>123.8</v>
      </c>
      <c r="AG128">
        <v>133</v>
      </c>
    </row>
    <row r="129" spans="1:33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f t="shared" si="3"/>
        <v>1811.5000000000002</v>
      </c>
      <c r="R129">
        <v>142.9</v>
      </c>
      <c r="S129">
        <v>127.9</v>
      </c>
      <c r="T129">
        <v>121.1</v>
      </c>
      <c r="U129">
        <v>126.9</v>
      </c>
      <c r="V129">
        <f t="shared" si="4"/>
        <v>375.9</v>
      </c>
      <c r="W129">
        <v>126.4</v>
      </c>
      <c r="X129">
        <v>115.5</v>
      </c>
      <c r="Y129">
        <v>123.5</v>
      </c>
      <c r="Z129">
        <f t="shared" si="5"/>
        <v>365.4</v>
      </c>
      <c r="AA129">
        <v>120.9</v>
      </c>
      <c r="AB129">
        <v>111.7</v>
      </c>
      <c r="AC129">
        <v>120.3</v>
      </c>
      <c r="AD129">
        <v>130.80000000000001</v>
      </c>
      <c r="AE129">
        <v>120</v>
      </c>
      <c r="AF129">
        <v>119.9</v>
      </c>
      <c r="AG129">
        <v>129</v>
      </c>
    </row>
    <row r="130" spans="1:33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f t="shared" si="3"/>
        <v>1783.5</v>
      </c>
      <c r="R130">
        <v>139.30000000000001</v>
      </c>
      <c r="S130">
        <v>133.5</v>
      </c>
      <c r="T130">
        <v>127.6</v>
      </c>
      <c r="U130">
        <v>132.69999999999999</v>
      </c>
      <c r="V130">
        <f t="shared" si="4"/>
        <v>393.8</v>
      </c>
      <c r="W130">
        <v>126.4</v>
      </c>
      <c r="X130">
        <v>123.4</v>
      </c>
      <c r="Y130">
        <v>126.9</v>
      </c>
      <c r="Z130">
        <f t="shared" si="5"/>
        <v>376.70000000000005</v>
      </c>
      <c r="AA130">
        <v>124.5</v>
      </c>
      <c r="AB130">
        <v>113.9</v>
      </c>
      <c r="AC130">
        <v>122.4</v>
      </c>
      <c r="AD130">
        <v>130.80000000000001</v>
      </c>
      <c r="AE130">
        <v>120.5</v>
      </c>
      <c r="AF130">
        <v>121.9</v>
      </c>
      <c r="AG130">
        <v>131.1</v>
      </c>
    </row>
    <row r="131" spans="1:33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f t="shared" ref="Q131:Q194" si="6">SUM(D131:P131)</f>
        <v>1777.4999999999998</v>
      </c>
      <c r="R131">
        <v>138.9</v>
      </c>
      <c r="S131">
        <v>137.80000000000001</v>
      </c>
      <c r="T131">
        <v>133</v>
      </c>
      <c r="U131">
        <v>137.1</v>
      </c>
      <c r="V131">
        <f t="shared" ref="V131:V194" si="7">SUM(S131:U131)</f>
        <v>407.9</v>
      </c>
      <c r="W131">
        <f>W132</f>
        <v>127.3</v>
      </c>
      <c r="X131">
        <v>129.1</v>
      </c>
      <c r="Y131">
        <v>130.6</v>
      </c>
      <c r="Z131">
        <f t="shared" ref="Z131:Z194" si="8">SUM(W131:Y131)</f>
        <v>387</v>
      </c>
      <c r="AA131">
        <v>127</v>
      </c>
      <c r="AB131">
        <v>116</v>
      </c>
      <c r="AC131">
        <v>125.5</v>
      </c>
      <c r="AD131">
        <v>131.9</v>
      </c>
      <c r="AE131">
        <v>122</v>
      </c>
      <c r="AF131">
        <v>124.2</v>
      </c>
      <c r="AG131">
        <v>133.5</v>
      </c>
    </row>
    <row r="132" spans="1:33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f t="shared" si="6"/>
        <v>1783.9999999999995</v>
      </c>
      <c r="R132">
        <v>143.6</v>
      </c>
      <c r="S132">
        <v>128.30000000000001</v>
      </c>
      <c r="T132">
        <v>121.4</v>
      </c>
      <c r="U132">
        <v>127.3</v>
      </c>
      <c r="V132">
        <f t="shared" si="7"/>
        <v>377</v>
      </c>
      <c r="W132">
        <v>127.3</v>
      </c>
      <c r="X132">
        <v>114.7</v>
      </c>
      <c r="Y132">
        <v>123.9</v>
      </c>
      <c r="Z132">
        <f t="shared" si="8"/>
        <v>365.9</v>
      </c>
      <c r="AA132">
        <v>121.2</v>
      </c>
      <c r="AB132">
        <v>110.4</v>
      </c>
      <c r="AC132">
        <v>120.6</v>
      </c>
      <c r="AD132">
        <v>131.5</v>
      </c>
      <c r="AE132">
        <v>120.9</v>
      </c>
      <c r="AF132">
        <v>119.9</v>
      </c>
      <c r="AG132">
        <v>128.4</v>
      </c>
    </row>
    <row r="133" spans="1:33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f t="shared" si="6"/>
        <v>1777.9</v>
      </c>
      <c r="R133">
        <v>140.19999999999999</v>
      </c>
      <c r="S133">
        <v>134.1</v>
      </c>
      <c r="T133">
        <v>128.19999999999999</v>
      </c>
      <c r="U133">
        <v>133.19999999999999</v>
      </c>
      <c r="V133">
        <f t="shared" si="7"/>
        <v>395.49999999999994</v>
      </c>
      <c r="W133">
        <v>127.3</v>
      </c>
      <c r="X133">
        <v>123.6</v>
      </c>
      <c r="Y133">
        <v>127.4</v>
      </c>
      <c r="Z133">
        <f t="shared" si="8"/>
        <v>378.29999999999995</v>
      </c>
      <c r="AA133">
        <v>124.8</v>
      </c>
      <c r="AB133">
        <v>113.1</v>
      </c>
      <c r="AC133">
        <v>122.7</v>
      </c>
      <c r="AD133">
        <v>131.69999999999999</v>
      </c>
      <c r="AE133">
        <v>121.5</v>
      </c>
      <c r="AF133">
        <v>122.1</v>
      </c>
      <c r="AG133">
        <v>131.1</v>
      </c>
    </row>
    <row r="134" spans="1:33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f t="shared" si="6"/>
        <v>1770.7</v>
      </c>
      <c r="R134">
        <v>139.9</v>
      </c>
      <c r="S134">
        <v>138.5</v>
      </c>
      <c r="T134">
        <v>133.5</v>
      </c>
      <c r="U134">
        <v>137.80000000000001</v>
      </c>
      <c r="V134">
        <f t="shared" si="7"/>
        <v>409.8</v>
      </c>
      <c r="W134">
        <f>W135</f>
        <v>127.9</v>
      </c>
      <c r="X134">
        <v>129.69999999999999</v>
      </c>
      <c r="Y134">
        <v>131.1</v>
      </c>
      <c r="Z134">
        <f t="shared" si="8"/>
        <v>388.70000000000005</v>
      </c>
      <c r="AA134">
        <v>127.8</v>
      </c>
      <c r="AB134">
        <v>117</v>
      </c>
      <c r="AC134">
        <v>125.7</v>
      </c>
      <c r="AD134">
        <v>132.19999999999999</v>
      </c>
      <c r="AE134">
        <v>122.8</v>
      </c>
      <c r="AF134">
        <v>124.9</v>
      </c>
      <c r="AG134">
        <v>133.4</v>
      </c>
    </row>
    <row r="135" spans="1:33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f t="shared" si="6"/>
        <v>1756.3999999999996</v>
      </c>
      <c r="R135">
        <v>143.9</v>
      </c>
      <c r="S135">
        <v>128.69999999999999</v>
      </c>
      <c r="T135">
        <v>121.6</v>
      </c>
      <c r="U135">
        <v>127.7</v>
      </c>
      <c r="V135">
        <f t="shared" si="7"/>
        <v>378</v>
      </c>
      <c r="W135">
        <v>127.9</v>
      </c>
      <c r="X135">
        <v>114.8</v>
      </c>
      <c r="Y135">
        <v>124.3</v>
      </c>
      <c r="Z135">
        <f t="shared" si="8"/>
        <v>367</v>
      </c>
      <c r="AA135">
        <v>121.4</v>
      </c>
      <c r="AB135">
        <v>111.8</v>
      </c>
      <c r="AC135">
        <v>120.8</v>
      </c>
      <c r="AD135">
        <v>131.6</v>
      </c>
      <c r="AE135">
        <v>121.2</v>
      </c>
      <c r="AF135">
        <v>120.5</v>
      </c>
      <c r="AG135">
        <v>128</v>
      </c>
    </row>
    <row r="136" spans="1:33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f t="shared" si="6"/>
        <v>1763.6999999999998</v>
      </c>
      <c r="R136">
        <v>141</v>
      </c>
      <c r="S136">
        <v>134.6</v>
      </c>
      <c r="T136">
        <v>128.6</v>
      </c>
      <c r="U136">
        <v>133.80000000000001</v>
      </c>
      <c r="V136">
        <f t="shared" si="7"/>
        <v>397</v>
      </c>
      <c r="W136">
        <v>127.9</v>
      </c>
      <c r="X136">
        <v>124.1</v>
      </c>
      <c r="Y136">
        <v>127.9</v>
      </c>
      <c r="Z136">
        <f t="shared" si="8"/>
        <v>379.9</v>
      </c>
      <c r="AA136">
        <v>125.4</v>
      </c>
      <c r="AB136">
        <v>114.3</v>
      </c>
      <c r="AC136">
        <v>122.9</v>
      </c>
      <c r="AD136">
        <v>131.80000000000001</v>
      </c>
      <c r="AE136">
        <v>122.1</v>
      </c>
      <c r="AF136">
        <v>122.8</v>
      </c>
      <c r="AG136">
        <v>130.9</v>
      </c>
    </row>
    <row r="137" spans="1:33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f t="shared" si="6"/>
        <v>1771.8000000000002</v>
      </c>
      <c r="R137">
        <v>140.9</v>
      </c>
      <c r="S137">
        <v>139.6</v>
      </c>
      <c r="T137">
        <v>134.30000000000001</v>
      </c>
      <c r="U137">
        <v>138.80000000000001</v>
      </c>
      <c r="V137">
        <f t="shared" si="7"/>
        <v>412.7</v>
      </c>
      <c r="W137">
        <f>W138</f>
        <v>128.69999999999999</v>
      </c>
      <c r="X137">
        <v>129.80000000000001</v>
      </c>
      <c r="Y137">
        <v>131.80000000000001</v>
      </c>
      <c r="Z137">
        <f t="shared" si="8"/>
        <v>390.3</v>
      </c>
      <c r="AA137">
        <v>128.69999999999999</v>
      </c>
      <c r="AB137">
        <v>117.8</v>
      </c>
      <c r="AC137">
        <v>126.5</v>
      </c>
      <c r="AD137">
        <v>133</v>
      </c>
      <c r="AE137">
        <v>123</v>
      </c>
      <c r="AF137">
        <v>125.7</v>
      </c>
      <c r="AG137">
        <v>133.80000000000001</v>
      </c>
    </row>
    <row r="138" spans="1:33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f t="shared" si="6"/>
        <v>1762.8999999999999</v>
      </c>
      <c r="R138">
        <v>144.30000000000001</v>
      </c>
      <c r="S138">
        <v>129.1</v>
      </c>
      <c r="T138">
        <v>121.9</v>
      </c>
      <c r="U138">
        <v>128</v>
      </c>
      <c r="V138">
        <f t="shared" si="7"/>
        <v>379</v>
      </c>
      <c r="W138">
        <v>128.69999999999999</v>
      </c>
      <c r="X138">
        <v>115.2</v>
      </c>
      <c r="Y138">
        <v>124.5</v>
      </c>
      <c r="Z138">
        <f t="shared" si="8"/>
        <v>368.4</v>
      </c>
      <c r="AA138">
        <v>121.8</v>
      </c>
      <c r="AB138">
        <v>112.8</v>
      </c>
      <c r="AC138">
        <v>121.2</v>
      </c>
      <c r="AD138">
        <v>131.9</v>
      </c>
      <c r="AE138">
        <v>120.8</v>
      </c>
      <c r="AF138">
        <v>120.9</v>
      </c>
      <c r="AG138">
        <v>128.6</v>
      </c>
    </row>
    <row r="139" spans="1:33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f t="shared" si="6"/>
        <v>1766.7999999999995</v>
      </c>
      <c r="R139">
        <v>141.80000000000001</v>
      </c>
      <c r="S139">
        <v>135.5</v>
      </c>
      <c r="T139">
        <v>129.1</v>
      </c>
      <c r="U139">
        <v>134.5</v>
      </c>
      <c r="V139">
        <f t="shared" si="7"/>
        <v>399.1</v>
      </c>
      <c r="W139">
        <v>128.69999999999999</v>
      </c>
      <c r="X139">
        <v>124.3</v>
      </c>
      <c r="Y139">
        <v>128.4</v>
      </c>
      <c r="Z139">
        <f t="shared" si="8"/>
        <v>381.4</v>
      </c>
      <c r="AA139">
        <v>126.1</v>
      </c>
      <c r="AB139">
        <v>115.2</v>
      </c>
      <c r="AC139">
        <v>123.5</v>
      </c>
      <c r="AD139">
        <v>132.4</v>
      </c>
      <c r="AE139">
        <v>122.1</v>
      </c>
      <c r="AF139">
        <v>123.4</v>
      </c>
      <c r="AG139">
        <v>131.4</v>
      </c>
    </row>
    <row r="140" spans="1:33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f t="shared" si="6"/>
        <v>1764.6</v>
      </c>
      <c r="R140">
        <v>141.19999999999999</v>
      </c>
      <c r="S140">
        <v>139.9</v>
      </c>
      <c r="T140">
        <v>134.5</v>
      </c>
      <c r="U140">
        <v>139.19999999999999</v>
      </c>
      <c r="V140">
        <f t="shared" si="7"/>
        <v>413.59999999999997</v>
      </c>
      <c r="W140">
        <f>W141</f>
        <v>129.1</v>
      </c>
      <c r="X140">
        <v>130.30000000000001</v>
      </c>
      <c r="Y140">
        <v>132.1</v>
      </c>
      <c r="Z140">
        <f t="shared" si="8"/>
        <v>391.5</v>
      </c>
      <c r="AA140">
        <v>129.1</v>
      </c>
      <c r="AB140">
        <v>118.2</v>
      </c>
      <c r="AC140">
        <v>126.9</v>
      </c>
      <c r="AD140">
        <v>133.69999999999999</v>
      </c>
      <c r="AE140">
        <v>123.5</v>
      </c>
      <c r="AF140">
        <v>126.1</v>
      </c>
      <c r="AG140">
        <v>133.6</v>
      </c>
    </row>
    <row r="141" spans="1:33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f t="shared" si="6"/>
        <v>1755.2</v>
      </c>
      <c r="R141">
        <v>144.30000000000001</v>
      </c>
      <c r="S141">
        <v>129.6</v>
      </c>
      <c r="T141">
        <v>122.1</v>
      </c>
      <c r="U141">
        <v>128.5</v>
      </c>
      <c r="V141">
        <f t="shared" si="7"/>
        <v>380.2</v>
      </c>
      <c r="W141">
        <v>129.1</v>
      </c>
      <c r="X141">
        <v>116.2</v>
      </c>
      <c r="Y141">
        <v>124.7</v>
      </c>
      <c r="Z141">
        <f t="shared" si="8"/>
        <v>370</v>
      </c>
      <c r="AA141">
        <v>122.1</v>
      </c>
      <c r="AB141">
        <v>113.4</v>
      </c>
      <c r="AC141">
        <v>121.7</v>
      </c>
      <c r="AD141">
        <v>132.1</v>
      </c>
      <c r="AE141">
        <v>121.3</v>
      </c>
      <c r="AF141">
        <v>121.3</v>
      </c>
      <c r="AG141">
        <v>128.5</v>
      </c>
    </row>
    <row r="142" spans="1:33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f t="shared" si="6"/>
        <v>1759.8</v>
      </c>
      <c r="R142">
        <v>142</v>
      </c>
      <c r="S142">
        <v>135.80000000000001</v>
      </c>
      <c r="T142">
        <v>129.30000000000001</v>
      </c>
      <c r="U142">
        <v>135</v>
      </c>
      <c r="V142">
        <f t="shared" si="7"/>
        <v>400.1</v>
      </c>
      <c r="W142">
        <v>129.1</v>
      </c>
      <c r="X142">
        <v>125</v>
      </c>
      <c r="Y142">
        <v>128.6</v>
      </c>
      <c r="Z142">
        <f t="shared" si="8"/>
        <v>382.7</v>
      </c>
      <c r="AA142">
        <v>126.4</v>
      </c>
      <c r="AB142">
        <v>115.7</v>
      </c>
      <c r="AC142">
        <v>124</v>
      </c>
      <c r="AD142">
        <v>132.80000000000001</v>
      </c>
      <c r="AE142">
        <v>122.6</v>
      </c>
      <c r="AF142">
        <v>123.8</v>
      </c>
      <c r="AG142">
        <v>131.19999999999999</v>
      </c>
    </row>
    <row r="143" spans="1:33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f t="shared" si="6"/>
        <v>1749.1</v>
      </c>
      <c r="R143">
        <v>142.4</v>
      </c>
      <c r="S143">
        <v>140.4</v>
      </c>
      <c r="T143">
        <v>135.19999999999999</v>
      </c>
      <c r="U143">
        <v>139.69999999999999</v>
      </c>
      <c r="V143">
        <f t="shared" si="7"/>
        <v>415.3</v>
      </c>
      <c r="W143">
        <f>W144</f>
        <v>128.5</v>
      </c>
      <c r="X143">
        <v>132</v>
      </c>
      <c r="Y143">
        <v>132.9</v>
      </c>
      <c r="Z143">
        <f t="shared" si="8"/>
        <v>393.4</v>
      </c>
      <c r="AA143">
        <v>129.69999999999999</v>
      </c>
      <c r="AB143">
        <v>118.6</v>
      </c>
      <c r="AC143">
        <v>127.3</v>
      </c>
      <c r="AD143">
        <v>134.19999999999999</v>
      </c>
      <c r="AE143">
        <v>121.9</v>
      </c>
      <c r="AF143">
        <v>126.3</v>
      </c>
      <c r="AG143">
        <v>132.80000000000001</v>
      </c>
    </row>
    <row r="144" spans="1:33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f t="shared" si="6"/>
        <v>1729.8</v>
      </c>
      <c r="R144">
        <v>145</v>
      </c>
      <c r="S144">
        <v>130</v>
      </c>
      <c r="T144">
        <v>122.2</v>
      </c>
      <c r="U144">
        <v>128.80000000000001</v>
      </c>
      <c r="V144">
        <f t="shared" si="7"/>
        <v>381</v>
      </c>
      <c r="W144">
        <v>128.5</v>
      </c>
      <c r="X144">
        <v>117.8</v>
      </c>
      <c r="Y144">
        <v>125</v>
      </c>
      <c r="Z144">
        <f t="shared" si="8"/>
        <v>371.3</v>
      </c>
      <c r="AA144">
        <v>122.3</v>
      </c>
      <c r="AB144">
        <v>113.7</v>
      </c>
      <c r="AC144">
        <v>121.8</v>
      </c>
      <c r="AD144">
        <v>132.30000000000001</v>
      </c>
      <c r="AE144">
        <v>119.9</v>
      </c>
      <c r="AF144">
        <v>121.4</v>
      </c>
      <c r="AG144">
        <v>127.6</v>
      </c>
    </row>
    <row r="145" spans="1:33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f t="shared" si="6"/>
        <v>1740.7</v>
      </c>
      <c r="R145">
        <v>143.1</v>
      </c>
      <c r="S145">
        <v>136.30000000000001</v>
      </c>
      <c r="T145">
        <v>129.80000000000001</v>
      </c>
      <c r="U145">
        <v>135.4</v>
      </c>
      <c r="V145">
        <f t="shared" si="7"/>
        <v>401.5</v>
      </c>
      <c r="W145">
        <v>128.5</v>
      </c>
      <c r="X145">
        <v>126.6</v>
      </c>
      <c r="Y145">
        <v>129.19999999999999</v>
      </c>
      <c r="Z145">
        <f t="shared" si="8"/>
        <v>384.29999999999995</v>
      </c>
      <c r="AA145">
        <v>126.9</v>
      </c>
      <c r="AB145">
        <v>116</v>
      </c>
      <c r="AC145">
        <v>124.2</v>
      </c>
      <c r="AD145">
        <v>133.1</v>
      </c>
      <c r="AE145">
        <v>121.1</v>
      </c>
      <c r="AF145">
        <v>123.9</v>
      </c>
      <c r="AG145">
        <v>130.4</v>
      </c>
    </row>
    <row r="146" spans="1:33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f t="shared" si="6"/>
        <v>1737.3000000000002</v>
      </c>
      <c r="R146">
        <v>143.1</v>
      </c>
      <c r="S146">
        <v>140.69999999999999</v>
      </c>
      <c r="T146">
        <v>135.80000000000001</v>
      </c>
      <c r="U146">
        <v>140</v>
      </c>
      <c r="V146">
        <f t="shared" si="7"/>
        <v>416.5</v>
      </c>
      <c r="W146">
        <f>W147</f>
        <v>129.6</v>
      </c>
      <c r="X146">
        <v>132.1</v>
      </c>
      <c r="Y146">
        <v>133.19999999999999</v>
      </c>
      <c r="Z146">
        <f t="shared" si="8"/>
        <v>394.9</v>
      </c>
      <c r="AA146">
        <v>129.9</v>
      </c>
      <c r="AB146">
        <v>119.1</v>
      </c>
      <c r="AC146">
        <v>127</v>
      </c>
      <c r="AD146">
        <v>134.6</v>
      </c>
      <c r="AE146">
        <v>122.3</v>
      </c>
      <c r="AF146">
        <v>126.6</v>
      </c>
      <c r="AG146">
        <v>132.4</v>
      </c>
    </row>
    <row r="147" spans="1:33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f t="shared" si="6"/>
        <v>1713.2</v>
      </c>
      <c r="R147">
        <v>145.6</v>
      </c>
      <c r="S147">
        <v>130.19999999999999</v>
      </c>
      <c r="T147">
        <v>122.3</v>
      </c>
      <c r="U147">
        <v>129</v>
      </c>
      <c r="V147">
        <f t="shared" si="7"/>
        <v>381.5</v>
      </c>
      <c r="W147">
        <v>129.6</v>
      </c>
      <c r="X147">
        <v>118</v>
      </c>
      <c r="Y147">
        <v>125.1</v>
      </c>
      <c r="Z147">
        <f t="shared" si="8"/>
        <v>372.7</v>
      </c>
      <c r="AA147">
        <v>122.6</v>
      </c>
      <c r="AB147">
        <v>115.2</v>
      </c>
      <c r="AC147">
        <v>122</v>
      </c>
      <c r="AD147">
        <v>132.4</v>
      </c>
      <c r="AE147">
        <v>120.9</v>
      </c>
      <c r="AF147">
        <v>122.1</v>
      </c>
      <c r="AG147">
        <v>127.8</v>
      </c>
    </row>
    <row r="148" spans="1:33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f t="shared" si="6"/>
        <v>1727.2999999999995</v>
      </c>
      <c r="R148">
        <v>143.80000000000001</v>
      </c>
      <c r="S148">
        <v>136.6</v>
      </c>
      <c r="T148">
        <v>130.19999999999999</v>
      </c>
      <c r="U148">
        <v>135.6</v>
      </c>
      <c r="V148">
        <f t="shared" si="7"/>
        <v>402.4</v>
      </c>
      <c r="W148">
        <v>129.6</v>
      </c>
      <c r="X148">
        <v>126.8</v>
      </c>
      <c r="Y148">
        <v>129.4</v>
      </c>
      <c r="Z148">
        <f t="shared" si="8"/>
        <v>385.79999999999995</v>
      </c>
      <c r="AA148">
        <v>127.1</v>
      </c>
      <c r="AB148">
        <v>117</v>
      </c>
      <c r="AC148">
        <v>124.2</v>
      </c>
      <c r="AD148">
        <v>133.30000000000001</v>
      </c>
      <c r="AE148">
        <v>121.7</v>
      </c>
      <c r="AF148">
        <v>124.4</v>
      </c>
      <c r="AG148">
        <v>130.30000000000001</v>
      </c>
    </row>
    <row r="149" spans="1:33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f t="shared" si="6"/>
        <v>1734.5000000000002</v>
      </c>
      <c r="R149">
        <v>143.69999999999999</v>
      </c>
      <c r="S149">
        <v>140.9</v>
      </c>
      <c r="T149">
        <v>135.80000000000001</v>
      </c>
      <c r="U149">
        <v>140.19999999999999</v>
      </c>
      <c r="V149">
        <f t="shared" si="7"/>
        <v>416.90000000000003</v>
      </c>
      <c r="W149">
        <f>W150</f>
        <v>130.5</v>
      </c>
      <c r="X149">
        <v>133.19999999999999</v>
      </c>
      <c r="Y149">
        <v>133.6</v>
      </c>
      <c r="Z149">
        <f t="shared" si="8"/>
        <v>397.29999999999995</v>
      </c>
      <c r="AA149">
        <v>130.1</v>
      </c>
      <c r="AB149">
        <v>119.5</v>
      </c>
      <c r="AC149">
        <v>127.7</v>
      </c>
      <c r="AD149">
        <v>134.9</v>
      </c>
      <c r="AE149">
        <v>123.2</v>
      </c>
      <c r="AF149">
        <v>127</v>
      </c>
      <c r="AG149">
        <v>132.6</v>
      </c>
    </row>
    <row r="150" spans="1:33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f t="shared" si="6"/>
        <v>1705.3000000000002</v>
      </c>
      <c r="R150">
        <v>146.30000000000001</v>
      </c>
      <c r="S150">
        <v>130.5</v>
      </c>
      <c r="T150">
        <v>122.5</v>
      </c>
      <c r="U150">
        <v>129.30000000000001</v>
      </c>
      <c r="V150">
        <f t="shared" si="7"/>
        <v>382.3</v>
      </c>
      <c r="W150">
        <v>130.5</v>
      </c>
      <c r="X150">
        <v>119.2</v>
      </c>
      <c r="Y150">
        <v>125.3</v>
      </c>
      <c r="Z150">
        <f t="shared" si="8"/>
        <v>375</v>
      </c>
      <c r="AA150">
        <v>122.9</v>
      </c>
      <c r="AB150">
        <v>115.5</v>
      </c>
      <c r="AC150">
        <v>122.2</v>
      </c>
      <c r="AD150">
        <v>132.4</v>
      </c>
      <c r="AE150">
        <v>121.7</v>
      </c>
      <c r="AF150">
        <v>122.4</v>
      </c>
      <c r="AG150">
        <v>128.19999999999999</v>
      </c>
    </row>
    <row r="151" spans="1:33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f t="shared" si="6"/>
        <v>1722.3000000000002</v>
      </c>
      <c r="R151">
        <v>144.4</v>
      </c>
      <c r="S151">
        <v>136.80000000000001</v>
      </c>
      <c r="T151">
        <v>130.30000000000001</v>
      </c>
      <c r="U151">
        <v>135.9</v>
      </c>
      <c r="V151">
        <f t="shared" si="7"/>
        <v>403</v>
      </c>
      <c r="W151">
        <v>130.5</v>
      </c>
      <c r="X151">
        <v>127.9</v>
      </c>
      <c r="Y151">
        <v>129.69999999999999</v>
      </c>
      <c r="Z151">
        <f t="shared" si="8"/>
        <v>388.09999999999997</v>
      </c>
      <c r="AA151">
        <v>127.4</v>
      </c>
      <c r="AB151">
        <v>117.4</v>
      </c>
      <c r="AC151">
        <v>124.6</v>
      </c>
      <c r="AD151">
        <v>133.4</v>
      </c>
      <c r="AE151">
        <v>122.6</v>
      </c>
      <c r="AF151">
        <v>124.8</v>
      </c>
      <c r="AG151">
        <v>130.6</v>
      </c>
    </row>
    <row r="152" spans="1:33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f t="shared" si="6"/>
        <v>1728.5000000000002</v>
      </c>
      <c r="R152">
        <v>144.19999999999999</v>
      </c>
      <c r="S152">
        <v>141.6</v>
      </c>
      <c r="T152">
        <v>136.19999999999999</v>
      </c>
      <c r="U152">
        <v>140.80000000000001</v>
      </c>
      <c r="V152">
        <f t="shared" si="7"/>
        <v>418.59999999999997</v>
      </c>
      <c r="W152">
        <f>W153</f>
        <v>131.1</v>
      </c>
      <c r="X152">
        <v>134.19999999999999</v>
      </c>
      <c r="Y152">
        <v>134.1</v>
      </c>
      <c r="Z152">
        <f t="shared" si="8"/>
        <v>399.4</v>
      </c>
      <c r="AA152">
        <v>130.6</v>
      </c>
      <c r="AB152">
        <v>119.8</v>
      </c>
      <c r="AC152">
        <v>128.30000000000001</v>
      </c>
      <c r="AD152">
        <v>135.19999999999999</v>
      </c>
      <c r="AE152">
        <v>123.3</v>
      </c>
      <c r="AF152">
        <v>127.4</v>
      </c>
      <c r="AG152">
        <v>132.80000000000001</v>
      </c>
    </row>
    <row r="153" spans="1:33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f t="shared" si="6"/>
        <v>1705.6999999999998</v>
      </c>
      <c r="R153">
        <v>147.5</v>
      </c>
      <c r="S153">
        <v>130.80000000000001</v>
      </c>
      <c r="T153">
        <v>122.8</v>
      </c>
      <c r="U153">
        <v>129.6</v>
      </c>
      <c r="V153">
        <f t="shared" si="7"/>
        <v>383.20000000000005</v>
      </c>
      <c r="W153">
        <v>131.1</v>
      </c>
      <c r="X153">
        <v>120.8</v>
      </c>
      <c r="Y153">
        <v>125.6</v>
      </c>
      <c r="Z153">
        <f t="shared" si="8"/>
        <v>377.5</v>
      </c>
      <c r="AA153">
        <v>123.1</v>
      </c>
      <c r="AB153">
        <v>115.6</v>
      </c>
      <c r="AC153">
        <v>122.4</v>
      </c>
      <c r="AD153">
        <v>132.80000000000001</v>
      </c>
      <c r="AE153">
        <v>121.7</v>
      </c>
      <c r="AF153">
        <v>122.6</v>
      </c>
      <c r="AG153">
        <v>128.69999999999999</v>
      </c>
    </row>
    <row r="154" spans="1:33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f t="shared" si="6"/>
        <v>1718.9</v>
      </c>
      <c r="R154">
        <v>145.1</v>
      </c>
      <c r="S154">
        <v>137.30000000000001</v>
      </c>
      <c r="T154">
        <v>130.6</v>
      </c>
      <c r="U154">
        <v>136.4</v>
      </c>
      <c r="V154">
        <f t="shared" si="7"/>
        <v>404.29999999999995</v>
      </c>
      <c r="W154">
        <v>131.1</v>
      </c>
      <c r="X154">
        <v>129.1</v>
      </c>
      <c r="Y154">
        <v>130.1</v>
      </c>
      <c r="Z154">
        <f t="shared" si="8"/>
        <v>390.29999999999995</v>
      </c>
      <c r="AA154">
        <v>127.8</v>
      </c>
      <c r="AB154">
        <v>117.6</v>
      </c>
      <c r="AC154">
        <v>125</v>
      </c>
      <c r="AD154">
        <v>133.80000000000001</v>
      </c>
      <c r="AE154">
        <v>122.6</v>
      </c>
      <c r="AF154">
        <v>125.1</v>
      </c>
      <c r="AG154">
        <v>130.9</v>
      </c>
    </row>
    <row r="155" spans="1:33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f t="shared" si="6"/>
        <v>1726.3</v>
      </c>
      <c r="R155">
        <v>144.4</v>
      </c>
      <c r="S155">
        <v>142.4</v>
      </c>
      <c r="T155">
        <v>136.80000000000001</v>
      </c>
      <c r="U155">
        <v>141.6</v>
      </c>
      <c r="V155">
        <f t="shared" si="7"/>
        <v>420.80000000000007</v>
      </c>
      <c r="W155">
        <f>W156</f>
        <v>131.69999999999999</v>
      </c>
      <c r="X155">
        <v>135</v>
      </c>
      <c r="Y155">
        <v>134.30000000000001</v>
      </c>
      <c r="Z155">
        <f t="shared" si="8"/>
        <v>401</v>
      </c>
      <c r="AA155">
        <v>131</v>
      </c>
      <c r="AB155">
        <v>119.2</v>
      </c>
      <c r="AC155">
        <v>128.30000000000001</v>
      </c>
      <c r="AD155">
        <v>135.69999999999999</v>
      </c>
      <c r="AE155">
        <v>123.7</v>
      </c>
      <c r="AF155">
        <v>127.5</v>
      </c>
      <c r="AG155">
        <v>132.9</v>
      </c>
    </row>
    <row r="156" spans="1:33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f t="shared" si="6"/>
        <v>1708.1</v>
      </c>
      <c r="R156">
        <v>148</v>
      </c>
      <c r="S156">
        <v>131.19999999999999</v>
      </c>
      <c r="T156">
        <v>123</v>
      </c>
      <c r="U156">
        <v>130</v>
      </c>
      <c r="V156">
        <f t="shared" si="7"/>
        <v>384.2</v>
      </c>
      <c r="W156">
        <v>131.69999999999999</v>
      </c>
      <c r="X156">
        <v>121.4</v>
      </c>
      <c r="Y156">
        <v>126</v>
      </c>
      <c r="Z156">
        <f t="shared" si="8"/>
        <v>379.1</v>
      </c>
      <c r="AA156">
        <v>123.4</v>
      </c>
      <c r="AB156">
        <v>114.3</v>
      </c>
      <c r="AC156">
        <v>122.6</v>
      </c>
      <c r="AD156">
        <v>133.6</v>
      </c>
      <c r="AE156">
        <v>122.2</v>
      </c>
      <c r="AF156">
        <v>122.5</v>
      </c>
      <c r="AG156">
        <v>129.1</v>
      </c>
    </row>
    <row r="157" spans="1:33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f t="shared" si="6"/>
        <v>1718.4</v>
      </c>
      <c r="R157">
        <v>145.4</v>
      </c>
      <c r="S157">
        <v>138</v>
      </c>
      <c r="T157">
        <v>131.1</v>
      </c>
      <c r="U157">
        <v>137</v>
      </c>
      <c r="V157">
        <f t="shared" si="7"/>
        <v>406.1</v>
      </c>
      <c r="W157">
        <v>131.69999999999999</v>
      </c>
      <c r="X157">
        <v>129.80000000000001</v>
      </c>
      <c r="Y157">
        <v>130.4</v>
      </c>
      <c r="Z157">
        <f t="shared" si="8"/>
        <v>391.9</v>
      </c>
      <c r="AA157">
        <v>128.1</v>
      </c>
      <c r="AB157">
        <v>116.6</v>
      </c>
      <c r="AC157">
        <v>125.1</v>
      </c>
      <c r="AD157">
        <v>134.5</v>
      </c>
      <c r="AE157">
        <v>123.1</v>
      </c>
      <c r="AF157">
        <v>125.1</v>
      </c>
      <c r="AG157">
        <v>131.1</v>
      </c>
    </row>
    <row r="158" spans="1:33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f t="shared" si="6"/>
        <v>1727.4999999999995</v>
      </c>
      <c r="R158">
        <v>145.5</v>
      </c>
      <c r="S158">
        <v>142.5</v>
      </c>
      <c r="T158">
        <v>137.30000000000001</v>
      </c>
      <c r="U158">
        <v>141.80000000000001</v>
      </c>
      <c r="V158">
        <f t="shared" si="7"/>
        <v>421.6</v>
      </c>
      <c r="W158">
        <f>W159</f>
        <v>132.1</v>
      </c>
      <c r="X158">
        <v>135</v>
      </c>
      <c r="Y158">
        <v>134.9</v>
      </c>
      <c r="Z158">
        <f t="shared" si="8"/>
        <v>402</v>
      </c>
      <c r="AA158">
        <v>131.4</v>
      </c>
      <c r="AB158">
        <v>119.4</v>
      </c>
      <c r="AC158">
        <v>129.4</v>
      </c>
      <c r="AD158">
        <v>136.30000000000001</v>
      </c>
      <c r="AE158">
        <v>123.7</v>
      </c>
      <c r="AF158">
        <v>127.9</v>
      </c>
      <c r="AG158">
        <v>133.30000000000001</v>
      </c>
    </row>
    <row r="159" spans="1:33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f t="shared" si="6"/>
        <v>1709.6</v>
      </c>
      <c r="R159">
        <v>148.30000000000001</v>
      </c>
      <c r="S159">
        <v>131.5</v>
      </c>
      <c r="T159">
        <v>123.2</v>
      </c>
      <c r="U159">
        <v>130.19999999999999</v>
      </c>
      <c r="V159">
        <f t="shared" si="7"/>
        <v>384.9</v>
      </c>
      <c r="W159">
        <v>132.1</v>
      </c>
      <c r="X159">
        <v>120.1</v>
      </c>
      <c r="Y159">
        <v>126.5</v>
      </c>
      <c r="Z159">
        <f t="shared" si="8"/>
        <v>378.7</v>
      </c>
      <c r="AA159">
        <v>123.6</v>
      </c>
      <c r="AB159">
        <v>114.3</v>
      </c>
      <c r="AC159">
        <v>122.8</v>
      </c>
      <c r="AD159">
        <v>133.80000000000001</v>
      </c>
      <c r="AE159">
        <v>122</v>
      </c>
      <c r="AF159">
        <v>122.6</v>
      </c>
      <c r="AG159">
        <v>129.30000000000001</v>
      </c>
    </row>
    <row r="160" spans="1:33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f t="shared" si="6"/>
        <v>1719.6000000000001</v>
      </c>
      <c r="R160">
        <v>146.19999999999999</v>
      </c>
      <c r="S160">
        <v>138.19999999999999</v>
      </c>
      <c r="T160">
        <v>131.4</v>
      </c>
      <c r="U160">
        <v>137.19999999999999</v>
      </c>
      <c r="V160">
        <f t="shared" si="7"/>
        <v>406.8</v>
      </c>
      <c r="W160">
        <v>132.1</v>
      </c>
      <c r="X160">
        <v>129.4</v>
      </c>
      <c r="Y160">
        <v>130.9</v>
      </c>
      <c r="Z160">
        <f t="shared" si="8"/>
        <v>392.4</v>
      </c>
      <c r="AA160">
        <v>128.4</v>
      </c>
      <c r="AB160">
        <v>116.7</v>
      </c>
      <c r="AC160">
        <v>125.7</v>
      </c>
      <c r="AD160">
        <v>134.80000000000001</v>
      </c>
      <c r="AE160">
        <v>123</v>
      </c>
      <c r="AF160">
        <v>125.3</v>
      </c>
      <c r="AG160">
        <v>131.4</v>
      </c>
    </row>
    <row r="161" spans="1:33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f t="shared" si="6"/>
        <v>1738.8000000000002</v>
      </c>
      <c r="R161">
        <v>145.80000000000001</v>
      </c>
      <c r="S161">
        <v>143.1</v>
      </c>
      <c r="T161">
        <v>137.69999999999999</v>
      </c>
      <c r="U161">
        <v>142.30000000000001</v>
      </c>
      <c r="V161">
        <f t="shared" si="7"/>
        <v>423.09999999999997</v>
      </c>
      <c r="W161">
        <f>W162</f>
        <v>131.4</v>
      </c>
      <c r="X161">
        <v>134.80000000000001</v>
      </c>
      <c r="Y161">
        <v>135.19999999999999</v>
      </c>
      <c r="Z161">
        <f t="shared" si="8"/>
        <v>401.40000000000003</v>
      </c>
      <c r="AA161">
        <v>131.30000000000001</v>
      </c>
      <c r="AB161">
        <v>119.4</v>
      </c>
      <c r="AC161">
        <v>129.80000000000001</v>
      </c>
      <c r="AD161">
        <v>136.9</v>
      </c>
      <c r="AE161">
        <v>124.1</v>
      </c>
      <c r="AF161">
        <v>128.1</v>
      </c>
      <c r="AG161">
        <v>133.9</v>
      </c>
    </row>
    <row r="162" spans="1:33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f t="shared" si="6"/>
        <v>1731.0000000000002</v>
      </c>
      <c r="R162">
        <v>148.6</v>
      </c>
      <c r="S162">
        <v>131.5</v>
      </c>
      <c r="T162">
        <v>123.2</v>
      </c>
      <c r="U162">
        <v>130.19999999999999</v>
      </c>
      <c r="V162">
        <f t="shared" si="7"/>
        <v>384.9</v>
      </c>
      <c r="W162">
        <v>131.4</v>
      </c>
      <c r="X162">
        <v>119</v>
      </c>
      <c r="Y162">
        <v>126.8</v>
      </c>
      <c r="Z162">
        <f t="shared" si="8"/>
        <v>377.2</v>
      </c>
      <c r="AA162">
        <v>123.8</v>
      </c>
      <c r="AB162">
        <v>113.9</v>
      </c>
      <c r="AC162">
        <v>122.9</v>
      </c>
      <c r="AD162">
        <v>134.30000000000001</v>
      </c>
      <c r="AE162">
        <v>122.5</v>
      </c>
      <c r="AF162">
        <v>122.7</v>
      </c>
      <c r="AG162">
        <v>129.9</v>
      </c>
    </row>
    <row r="163" spans="1:33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f t="shared" si="6"/>
        <v>1734.7</v>
      </c>
      <c r="R163">
        <v>146.5</v>
      </c>
      <c r="S163">
        <v>138.5</v>
      </c>
      <c r="T163">
        <v>131.69999999999999</v>
      </c>
      <c r="U163">
        <v>137.5</v>
      </c>
      <c r="V163">
        <f t="shared" si="7"/>
        <v>407.7</v>
      </c>
      <c r="W163">
        <v>131.4</v>
      </c>
      <c r="X163">
        <v>128.80000000000001</v>
      </c>
      <c r="Y163">
        <v>131.19999999999999</v>
      </c>
      <c r="Z163">
        <f t="shared" si="8"/>
        <v>391.40000000000003</v>
      </c>
      <c r="AA163">
        <v>128.5</v>
      </c>
      <c r="AB163">
        <v>116.5</v>
      </c>
      <c r="AC163">
        <v>125.9</v>
      </c>
      <c r="AD163">
        <v>135.4</v>
      </c>
      <c r="AE163">
        <v>123.4</v>
      </c>
      <c r="AF163">
        <v>125.5</v>
      </c>
      <c r="AG163">
        <v>132</v>
      </c>
    </row>
    <row r="164" spans="1:33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f t="shared" si="6"/>
        <v>1772.9</v>
      </c>
      <c r="R164">
        <v>147.4</v>
      </c>
      <c r="S164">
        <v>144.30000000000001</v>
      </c>
      <c r="T164">
        <v>138.1</v>
      </c>
      <c r="U164">
        <v>143.5</v>
      </c>
      <c r="V164">
        <f t="shared" si="7"/>
        <v>425.9</v>
      </c>
      <c r="W164">
        <f>W165</f>
        <v>132.6</v>
      </c>
      <c r="X164">
        <v>135.30000000000001</v>
      </c>
      <c r="Y164">
        <v>136.1</v>
      </c>
      <c r="Z164">
        <f t="shared" si="8"/>
        <v>404</v>
      </c>
      <c r="AA164">
        <v>132.1</v>
      </c>
      <c r="AB164">
        <v>119.1</v>
      </c>
      <c r="AC164">
        <v>130.6</v>
      </c>
      <c r="AD164">
        <v>138.6</v>
      </c>
      <c r="AE164">
        <v>124.4</v>
      </c>
      <c r="AF164">
        <v>128.6</v>
      </c>
      <c r="AG164">
        <v>136.19999999999999</v>
      </c>
    </row>
    <row r="165" spans="1:33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f t="shared" si="6"/>
        <v>1768.1</v>
      </c>
      <c r="R165">
        <v>150.5</v>
      </c>
      <c r="S165">
        <v>131.6</v>
      </c>
      <c r="T165">
        <v>123.7</v>
      </c>
      <c r="U165">
        <v>130.4</v>
      </c>
      <c r="V165">
        <f t="shared" si="7"/>
        <v>385.70000000000005</v>
      </c>
      <c r="W165">
        <v>132.6</v>
      </c>
      <c r="X165">
        <v>119.7</v>
      </c>
      <c r="Y165">
        <v>127.2</v>
      </c>
      <c r="Z165">
        <f t="shared" si="8"/>
        <v>379.5</v>
      </c>
      <c r="AA165">
        <v>125</v>
      </c>
      <c r="AB165">
        <v>113.2</v>
      </c>
      <c r="AC165">
        <v>123.5</v>
      </c>
      <c r="AD165">
        <v>135.5</v>
      </c>
      <c r="AE165">
        <v>122.4</v>
      </c>
      <c r="AF165">
        <v>123</v>
      </c>
      <c r="AG165">
        <v>131.80000000000001</v>
      </c>
    </row>
    <row r="166" spans="1:33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f t="shared" si="6"/>
        <v>1769.3999999999999</v>
      </c>
      <c r="R166">
        <v>148.19999999999999</v>
      </c>
      <c r="S166">
        <v>139.30000000000001</v>
      </c>
      <c r="T166">
        <v>132.1</v>
      </c>
      <c r="U166">
        <v>138.30000000000001</v>
      </c>
      <c r="V166">
        <f t="shared" si="7"/>
        <v>409.7</v>
      </c>
      <c r="W166">
        <v>132.6</v>
      </c>
      <c r="X166">
        <v>129.4</v>
      </c>
      <c r="Y166">
        <v>131.9</v>
      </c>
      <c r="Z166">
        <f t="shared" si="8"/>
        <v>393.9</v>
      </c>
      <c r="AA166">
        <v>129.4</v>
      </c>
      <c r="AB166">
        <v>116</v>
      </c>
      <c r="AC166">
        <v>126.6</v>
      </c>
      <c r="AD166">
        <v>136.80000000000001</v>
      </c>
      <c r="AE166">
        <v>123.6</v>
      </c>
      <c r="AF166">
        <v>125.9</v>
      </c>
      <c r="AG166">
        <v>134.19999999999999</v>
      </c>
    </row>
    <row r="167" spans="1:33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f t="shared" si="6"/>
        <v>1792.4999999999998</v>
      </c>
      <c r="R167">
        <v>149</v>
      </c>
      <c r="S167">
        <v>145.30000000000001</v>
      </c>
      <c r="T167">
        <v>139.19999999999999</v>
      </c>
      <c r="U167">
        <v>144.5</v>
      </c>
      <c r="V167">
        <f t="shared" si="7"/>
        <v>429</v>
      </c>
      <c r="W167">
        <f>W168</f>
        <v>134.4</v>
      </c>
      <c r="X167">
        <v>136.4</v>
      </c>
      <c r="Y167">
        <v>137.30000000000001</v>
      </c>
      <c r="Z167">
        <f t="shared" si="8"/>
        <v>408.1</v>
      </c>
      <c r="AA167">
        <v>133</v>
      </c>
      <c r="AB167">
        <v>120.3</v>
      </c>
      <c r="AC167">
        <v>131.5</v>
      </c>
      <c r="AD167">
        <v>140.19999999999999</v>
      </c>
      <c r="AE167">
        <v>125.4</v>
      </c>
      <c r="AF167">
        <v>129.69999999999999</v>
      </c>
      <c r="AG167">
        <v>137.80000000000001</v>
      </c>
    </row>
    <row r="168" spans="1:33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f t="shared" si="6"/>
        <v>1772.9999999999998</v>
      </c>
      <c r="R168">
        <v>152.1</v>
      </c>
      <c r="S168">
        <v>132.69999999999999</v>
      </c>
      <c r="T168">
        <v>124.3</v>
      </c>
      <c r="U168">
        <v>131.4</v>
      </c>
      <c r="V168">
        <f t="shared" si="7"/>
        <v>388.4</v>
      </c>
      <c r="W168">
        <v>134.4</v>
      </c>
      <c r="X168">
        <v>118.9</v>
      </c>
      <c r="Y168">
        <v>127.7</v>
      </c>
      <c r="Z168">
        <f t="shared" si="8"/>
        <v>381</v>
      </c>
      <c r="AA168">
        <v>125.7</v>
      </c>
      <c r="AB168">
        <v>114.6</v>
      </c>
      <c r="AC168">
        <v>124.1</v>
      </c>
      <c r="AD168">
        <v>135.69999999999999</v>
      </c>
      <c r="AE168">
        <v>123.3</v>
      </c>
      <c r="AF168">
        <v>123.8</v>
      </c>
      <c r="AG168">
        <v>132.69999999999999</v>
      </c>
    </row>
    <row r="169" spans="1:33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f t="shared" si="6"/>
        <v>1783.8</v>
      </c>
      <c r="R169">
        <v>149.80000000000001</v>
      </c>
      <c r="S169">
        <v>140.30000000000001</v>
      </c>
      <c r="T169">
        <v>133</v>
      </c>
      <c r="U169">
        <v>139.30000000000001</v>
      </c>
      <c r="V169">
        <f t="shared" si="7"/>
        <v>412.6</v>
      </c>
      <c r="W169">
        <v>134.4</v>
      </c>
      <c r="X169">
        <v>129.80000000000001</v>
      </c>
      <c r="Y169">
        <v>132.80000000000001</v>
      </c>
      <c r="Z169">
        <f t="shared" si="8"/>
        <v>397.00000000000006</v>
      </c>
      <c r="AA169">
        <v>130.19999999999999</v>
      </c>
      <c r="AB169">
        <v>117.3</v>
      </c>
      <c r="AC169">
        <v>127.3</v>
      </c>
      <c r="AD169">
        <v>137.6</v>
      </c>
      <c r="AE169">
        <v>124.5</v>
      </c>
      <c r="AF169">
        <v>126.8</v>
      </c>
      <c r="AG169">
        <v>135.4</v>
      </c>
    </row>
    <row r="170" spans="1:33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f t="shared" si="6"/>
        <v>1784.3</v>
      </c>
      <c r="R170">
        <v>149.80000000000001</v>
      </c>
      <c r="S170">
        <v>146.1</v>
      </c>
      <c r="T170">
        <v>139.69999999999999</v>
      </c>
      <c r="U170">
        <v>145.19999999999999</v>
      </c>
      <c r="V170">
        <f t="shared" si="7"/>
        <v>430.99999999999994</v>
      </c>
      <c r="W170">
        <f>W171</f>
        <v>135.69999999999999</v>
      </c>
      <c r="X170">
        <v>137.4</v>
      </c>
      <c r="Y170">
        <v>137.9</v>
      </c>
      <c r="Z170">
        <f t="shared" si="8"/>
        <v>411</v>
      </c>
      <c r="AA170">
        <v>133.4</v>
      </c>
      <c r="AB170">
        <v>121.2</v>
      </c>
      <c r="AC170">
        <v>132.30000000000001</v>
      </c>
      <c r="AD170">
        <v>139.6</v>
      </c>
      <c r="AE170">
        <v>126.7</v>
      </c>
      <c r="AF170">
        <v>130.30000000000001</v>
      </c>
      <c r="AG170">
        <v>137.6</v>
      </c>
    </row>
    <row r="171" spans="1:33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f t="shared" si="6"/>
        <v>1749.7</v>
      </c>
      <c r="R171">
        <v>153.6</v>
      </c>
      <c r="S171">
        <v>133.30000000000001</v>
      </c>
      <c r="T171">
        <v>124.6</v>
      </c>
      <c r="U171">
        <v>132</v>
      </c>
      <c r="V171">
        <f t="shared" si="7"/>
        <v>389.9</v>
      </c>
      <c r="W171">
        <v>135.69999999999999</v>
      </c>
      <c r="X171">
        <v>120.6</v>
      </c>
      <c r="Y171">
        <v>128.1</v>
      </c>
      <c r="Z171">
        <f t="shared" si="8"/>
        <v>384.4</v>
      </c>
      <c r="AA171">
        <v>126.1</v>
      </c>
      <c r="AB171">
        <v>115.7</v>
      </c>
      <c r="AC171">
        <v>124.5</v>
      </c>
      <c r="AD171">
        <v>135.9</v>
      </c>
      <c r="AE171">
        <v>124.4</v>
      </c>
      <c r="AF171">
        <v>124.5</v>
      </c>
      <c r="AG171">
        <v>132.4</v>
      </c>
    </row>
    <row r="172" spans="1:33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f t="shared" si="6"/>
        <v>1769.9999999999998</v>
      </c>
      <c r="R172">
        <v>150.80000000000001</v>
      </c>
      <c r="S172">
        <v>141.1</v>
      </c>
      <c r="T172">
        <v>133.4</v>
      </c>
      <c r="U172">
        <v>140</v>
      </c>
      <c r="V172">
        <f t="shared" si="7"/>
        <v>414.5</v>
      </c>
      <c r="W172">
        <v>135.69999999999999</v>
      </c>
      <c r="X172">
        <v>131</v>
      </c>
      <c r="Y172">
        <v>133.30000000000001</v>
      </c>
      <c r="Z172">
        <f t="shared" si="8"/>
        <v>400</v>
      </c>
      <c r="AA172">
        <v>130.6</v>
      </c>
      <c r="AB172">
        <v>118.3</v>
      </c>
      <c r="AC172">
        <v>127.9</v>
      </c>
      <c r="AD172">
        <v>137.4</v>
      </c>
      <c r="AE172">
        <v>125.7</v>
      </c>
      <c r="AF172">
        <v>127.5</v>
      </c>
      <c r="AG172">
        <v>135.19999999999999</v>
      </c>
    </row>
    <row r="173" spans="1:33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f t="shared" si="6"/>
        <v>1790.8999999999999</v>
      </c>
      <c r="R173">
        <v>150.5</v>
      </c>
      <c r="S173">
        <v>147.19999999999999</v>
      </c>
      <c r="T173">
        <v>140.6</v>
      </c>
      <c r="U173">
        <v>146.19999999999999</v>
      </c>
      <c r="V173">
        <f t="shared" si="7"/>
        <v>433.99999999999994</v>
      </c>
      <c r="W173">
        <f>W174</f>
        <v>137.30000000000001</v>
      </c>
      <c r="X173">
        <v>138.1</v>
      </c>
      <c r="Y173">
        <v>138.4</v>
      </c>
      <c r="Z173">
        <f t="shared" si="8"/>
        <v>413.79999999999995</v>
      </c>
      <c r="AA173">
        <v>134.19999999999999</v>
      </c>
      <c r="AB173">
        <v>121</v>
      </c>
      <c r="AC173">
        <v>133</v>
      </c>
      <c r="AD173">
        <v>140.1</v>
      </c>
      <c r="AE173">
        <v>127.4</v>
      </c>
      <c r="AF173">
        <v>130.69999999999999</v>
      </c>
      <c r="AG173">
        <v>138.30000000000001</v>
      </c>
    </row>
    <row r="174" spans="1:33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f t="shared" si="6"/>
        <v>1765.6999999999998</v>
      </c>
      <c r="R174">
        <v>154.6</v>
      </c>
      <c r="S174">
        <v>134</v>
      </c>
      <c r="T174">
        <v>124.9</v>
      </c>
      <c r="U174">
        <v>132.6</v>
      </c>
      <c r="V174">
        <f t="shared" si="7"/>
        <v>391.5</v>
      </c>
      <c r="W174">
        <v>137.30000000000001</v>
      </c>
      <c r="X174">
        <v>122.6</v>
      </c>
      <c r="Y174">
        <v>128.30000000000001</v>
      </c>
      <c r="Z174">
        <f t="shared" si="8"/>
        <v>388.2</v>
      </c>
      <c r="AA174">
        <v>126.6</v>
      </c>
      <c r="AB174">
        <v>115</v>
      </c>
      <c r="AC174">
        <v>124.8</v>
      </c>
      <c r="AD174">
        <v>136.30000000000001</v>
      </c>
      <c r="AE174">
        <v>124.6</v>
      </c>
      <c r="AF174">
        <v>124.5</v>
      </c>
      <c r="AG174">
        <v>133.5</v>
      </c>
    </row>
    <row r="175" spans="1:33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f t="shared" si="6"/>
        <v>1779.6999999999998</v>
      </c>
      <c r="R175">
        <v>151.6</v>
      </c>
      <c r="S175">
        <v>142</v>
      </c>
      <c r="T175">
        <v>134.1</v>
      </c>
      <c r="U175">
        <v>140.80000000000001</v>
      </c>
      <c r="V175">
        <f t="shared" si="7"/>
        <v>416.90000000000003</v>
      </c>
      <c r="W175">
        <v>137.30000000000001</v>
      </c>
      <c r="X175">
        <v>132.19999999999999</v>
      </c>
      <c r="Y175">
        <v>133.6</v>
      </c>
      <c r="Z175">
        <f t="shared" si="8"/>
        <v>403.1</v>
      </c>
      <c r="AA175">
        <v>131.30000000000001</v>
      </c>
      <c r="AB175">
        <v>117.8</v>
      </c>
      <c r="AC175">
        <v>128.4</v>
      </c>
      <c r="AD175">
        <v>137.9</v>
      </c>
      <c r="AE175">
        <v>126.2</v>
      </c>
      <c r="AF175">
        <v>127.7</v>
      </c>
      <c r="AG175">
        <v>136.1</v>
      </c>
    </row>
    <row r="176" spans="1:33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f t="shared" si="6"/>
        <v>1817.7000000000003</v>
      </c>
      <c r="R176">
        <v>152.1</v>
      </c>
      <c r="S176">
        <v>148.19999999999999</v>
      </c>
      <c r="T176">
        <v>141.5</v>
      </c>
      <c r="U176">
        <v>147.30000000000001</v>
      </c>
      <c r="V176">
        <f t="shared" si="7"/>
        <v>437</v>
      </c>
      <c r="W176">
        <f>W177</f>
        <v>138.6</v>
      </c>
      <c r="X176">
        <v>141.1</v>
      </c>
      <c r="Y176">
        <v>139.4</v>
      </c>
      <c r="Z176">
        <f t="shared" si="8"/>
        <v>419.1</v>
      </c>
      <c r="AA176">
        <v>135.80000000000001</v>
      </c>
      <c r="AB176">
        <v>121.6</v>
      </c>
      <c r="AC176">
        <v>133.69999999999999</v>
      </c>
      <c r="AD176">
        <v>141.5</v>
      </c>
      <c r="AE176">
        <v>128.1</v>
      </c>
      <c r="AF176">
        <v>131.69999999999999</v>
      </c>
      <c r="AG176">
        <v>140</v>
      </c>
    </row>
    <row r="177" spans="1:33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f t="shared" si="6"/>
        <v>1796.7</v>
      </c>
      <c r="R177">
        <v>156.19999999999999</v>
      </c>
      <c r="S177">
        <v>135</v>
      </c>
      <c r="T177">
        <v>125.4</v>
      </c>
      <c r="U177">
        <v>133.5</v>
      </c>
      <c r="V177">
        <f t="shared" si="7"/>
        <v>393.9</v>
      </c>
      <c r="W177">
        <v>138.6</v>
      </c>
      <c r="X177">
        <v>125.7</v>
      </c>
      <c r="Y177">
        <v>128.80000000000001</v>
      </c>
      <c r="Z177">
        <f t="shared" si="8"/>
        <v>393.1</v>
      </c>
      <c r="AA177">
        <v>127.4</v>
      </c>
      <c r="AB177">
        <v>115.3</v>
      </c>
      <c r="AC177">
        <v>125.1</v>
      </c>
      <c r="AD177">
        <v>136.6</v>
      </c>
      <c r="AE177">
        <v>124.9</v>
      </c>
      <c r="AF177">
        <v>124.9</v>
      </c>
      <c r="AG177">
        <v>134.80000000000001</v>
      </c>
    </row>
    <row r="178" spans="1:33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f t="shared" si="6"/>
        <v>1808.2</v>
      </c>
      <c r="R178">
        <v>153.19999999999999</v>
      </c>
      <c r="S178">
        <v>143</v>
      </c>
      <c r="T178">
        <v>134.80000000000001</v>
      </c>
      <c r="U178">
        <v>141.80000000000001</v>
      </c>
      <c r="V178">
        <f t="shared" si="7"/>
        <v>419.6</v>
      </c>
      <c r="W178">
        <v>138.6</v>
      </c>
      <c r="X178">
        <v>135.30000000000001</v>
      </c>
      <c r="Y178">
        <v>134.4</v>
      </c>
      <c r="Z178">
        <f t="shared" si="8"/>
        <v>408.29999999999995</v>
      </c>
      <c r="AA178">
        <v>132.6</v>
      </c>
      <c r="AB178">
        <v>118.3</v>
      </c>
      <c r="AC178">
        <v>128.9</v>
      </c>
      <c r="AD178">
        <v>138.6</v>
      </c>
      <c r="AE178">
        <v>126.8</v>
      </c>
      <c r="AF178">
        <v>128.4</v>
      </c>
      <c r="AG178">
        <v>137.6</v>
      </c>
    </row>
    <row r="179" spans="1:33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f t="shared" si="6"/>
        <v>1813.6000000000001</v>
      </c>
      <c r="R179">
        <v>153.19999999999999</v>
      </c>
      <c r="S179">
        <v>148</v>
      </c>
      <c r="T179">
        <v>141.9</v>
      </c>
      <c r="U179">
        <v>147.19999999999999</v>
      </c>
      <c r="V179">
        <f t="shared" si="7"/>
        <v>437.09999999999997</v>
      </c>
      <c r="W179">
        <f>W180</f>
        <v>139.1</v>
      </c>
      <c r="X179">
        <v>142.6</v>
      </c>
      <c r="Y179">
        <v>139.5</v>
      </c>
      <c r="Z179">
        <f t="shared" si="8"/>
        <v>421.2</v>
      </c>
      <c r="AA179">
        <v>136.1</v>
      </c>
      <c r="AB179">
        <v>122</v>
      </c>
      <c r="AC179">
        <v>133.4</v>
      </c>
      <c r="AD179">
        <v>141.1</v>
      </c>
      <c r="AE179">
        <v>127.8</v>
      </c>
      <c r="AF179">
        <v>131.9</v>
      </c>
      <c r="AG179">
        <v>139.80000000000001</v>
      </c>
    </row>
    <row r="180" spans="1:33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f t="shared" si="6"/>
        <v>1767.5</v>
      </c>
      <c r="R180">
        <v>157</v>
      </c>
      <c r="S180">
        <v>135.6</v>
      </c>
      <c r="T180">
        <v>125.6</v>
      </c>
      <c r="U180">
        <v>134</v>
      </c>
      <c r="V180">
        <f t="shared" si="7"/>
        <v>395.2</v>
      </c>
      <c r="W180">
        <v>139.1</v>
      </c>
      <c r="X180">
        <v>126.8</v>
      </c>
      <c r="Y180">
        <v>129.30000000000001</v>
      </c>
      <c r="Z180">
        <f t="shared" si="8"/>
        <v>395.2</v>
      </c>
      <c r="AA180">
        <v>128.19999999999999</v>
      </c>
      <c r="AB180">
        <v>115.3</v>
      </c>
      <c r="AC180">
        <v>125.6</v>
      </c>
      <c r="AD180">
        <v>136.69999999999999</v>
      </c>
      <c r="AE180">
        <v>124.6</v>
      </c>
      <c r="AF180">
        <v>125.1</v>
      </c>
      <c r="AG180">
        <v>134.1</v>
      </c>
    </row>
    <row r="181" spans="1:33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f t="shared" si="6"/>
        <v>1794.9999999999998</v>
      </c>
      <c r="R181">
        <v>154.19999999999999</v>
      </c>
      <c r="S181">
        <v>143.1</v>
      </c>
      <c r="T181">
        <v>135.1</v>
      </c>
      <c r="U181">
        <v>142</v>
      </c>
      <c r="V181">
        <f t="shared" si="7"/>
        <v>420.2</v>
      </c>
      <c r="W181">
        <v>139.1</v>
      </c>
      <c r="X181">
        <v>136.6</v>
      </c>
      <c r="Y181">
        <v>134.69999999999999</v>
      </c>
      <c r="Z181">
        <f t="shared" si="8"/>
        <v>410.4</v>
      </c>
      <c r="AA181">
        <v>133.1</v>
      </c>
      <c r="AB181">
        <v>118.5</v>
      </c>
      <c r="AC181">
        <v>129</v>
      </c>
      <c r="AD181">
        <v>138.5</v>
      </c>
      <c r="AE181">
        <v>126.5</v>
      </c>
      <c r="AF181">
        <v>128.6</v>
      </c>
      <c r="AG181">
        <v>137.19999999999999</v>
      </c>
    </row>
    <row r="182" spans="1:33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f t="shared" si="6"/>
        <v>1800.7</v>
      </c>
      <c r="R182">
        <v>153.6</v>
      </c>
      <c r="S182">
        <v>148.30000000000001</v>
      </c>
      <c r="T182">
        <v>142.30000000000001</v>
      </c>
      <c r="U182">
        <v>147.5</v>
      </c>
      <c r="V182">
        <f t="shared" si="7"/>
        <v>438.1</v>
      </c>
      <c r="W182">
        <f>W183</f>
        <v>140.4</v>
      </c>
      <c r="X182">
        <v>142.30000000000001</v>
      </c>
      <c r="Y182">
        <v>139.80000000000001</v>
      </c>
      <c r="Z182">
        <f t="shared" si="8"/>
        <v>422.50000000000006</v>
      </c>
      <c r="AA182">
        <v>136</v>
      </c>
      <c r="AB182">
        <v>122.7</v>
      </c>
      <c r="AC182">
        <v>134.30000000000001</v>
      </c>
      <c r="AD182">
        <v>141.6</v>
      </c>
      <c r="AE182">
        <v>128.6</v>
      </c>
      <c r="AF182">
        <v>132.30000000000001</v>
      </c>
      <c r="AG182">
        <v>139.30000000000001</v>
      </c>
    </row>
    <row r="183" spans="1:33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f t="shared" si="6"/>
        <v>1748.3000000000002</v>
      </c>
      <c r="R183">
        <v>157.69999999999999</v>
      </c>
      <c r="S183">
        <v>136</v>
      </c>
      <c r="T183">
        <v>125.9</v>
      </c>
      <c r="U183">
        <v>134.4</v>
      </c>
      <c r="V183">
        <f t="shared" si="7"/>
        <v>396.29999999999995</v>
      </c>
      <c r="W183">
        <v>140.4</v>
      </c>
      <c r="X183">
        <v>127.3</v>
      </c>
      <c r="Y183">
        <v>129.5</v>
      </c>
      <c r="Z183">
        <f t="shared" si="8"/>
        <v>397.2</v>
      </c>
      <c r="AA183">
        <v>129</v>
      </c>
      <c r="AB183">
        <v>116.3</v>
      </c>
      <c r="AC183">
        <v>126.2</v>
      </c>
      <c r="AD183">
        <v>137.1</v>
      </c>
      <c r="AE183">
        <v>125.5</v>
      </c>
      <c r="AF183">
        <v>125.8</v>
      </c>
      <c r="AG183">
        <v>134.1</v>
      </c>
    </row>
    <row r="184" spans="1:33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f t="shared" si="6"/>
        <v>1779.9</v>
      </c>
      <c r="R184">
        <v>154.69999999999999</v>
      </c>
      <c r="S184">
        <v>143.5</v>
      </c>
      <c r="T184">
        <v>135.5</v>
      </c>
      <c r="U184">
        <v>142.30000000000001</v>
      </c>
      <c r="V184">
        <f t="shared" si="7"/>
        <v>421.3</v>
      </c>
      <c r="W184">
        <v>140.4</v>
      </c>
      <c r="X184">
        <v>136.6</v>
      </c>
      <c r="Y184">
        <v>134.9</v>
      </c>
      <c r="Z184">
        <f t="shared" si="8"/>
        <v>411.9</v>
      </c>
      <c r="AA184">
        <v>133.30000000000001</v>
      </c>
      <c r="AB184">
        <v>119.3</v>
      </c>
      <c r="AC184">
        <v>129.69999999999999</v>
      </c>
      <c r="AD184">
        <v>139</v>
      </c>
      <c r="AE184">
        <v>127.3</v>
      </c>
      <c r="AF184">
        <v>129.1</v>
      </c>
      <c r="AG184">
        <v>136.9</v>
      </c>
    </row>
    <row r="185" spans="1:33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f t="shared" si="6"/>
        <v>1781.5</v>
      </c>
      <c r="R185">
        <v>153.30000000000001</v>
      </c>
      <c r="S185">
        <v>148.69999999999999</v>
      </c>
      <c r="T185">
        <v>142.4</v>
      </c>
      <c r="U185">
        <v>147.80000000000001</v>
      </c>
      <c r="V185">
        <f t="shared" si="7"/>
        <v>438.90000000000003</v>
      </c>
      <c r="W185">
        <f>W186</f>
        <v>141.30000000000001</v>
      </c>
      <c r="X185">
        <v>142.4</v>
      </c>
      <c r="Y185">
        <v>139.9</v>
      </c>
      <c r="Z185">
        <f t="shared" si="8"/>
        <v>423.6</v>
      </c>
      <c r="AA185">
        <v>136.19999999999999</v>
      </c>
      <c r="AB185">
        <v>123.3</v>
      </c>
      <c r="AC185">
        <v>134.30000000000001</v>
      </c>
      <c r="AD185">
        <v>141.5</v>
      </c>
      <c r="AE185">
        <v>128.80000000000001</v>
      </c>
      <c r="AF185">
        <v>132.5</v>
      </c>
      <c r="AG185">
        <v>138.5</v>
      </c>
    </row>
    <row r="186" spans="1:33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f t="shared" si="6"/>
        <v>1727.9</v>
      </c>
      <c r="R186">
        <v>159.30000000000001</v>
      </c>
      <c r="S186">
        <v>136.30000000000001</v>
      </c>
      <c r="T186">
        <v>126.1</v>
      </c>
      <c r="U186">
        <v>134.69999999999999</v>
      </c>
      <c r="V186">
        <f t="shared" si="7"/>
        <v>397.09999999999997</v>
      </c>
      <c r="W186">
        <v>141.30000000000001</v>
      </c>
      <c r="X186">
        <v>127.3</v>
      </c>
      <c r="Y186">
        <v>129.9</v>
      </c>
      <c r="Z186">
        <f t="shared" si="8"/>
        <v>398.5</v>
      </c>
      <c r="AA186">
        <v>129.80000000000001</v>
      </c>
      <c r="AB186">
        <v>117.4</v>
      </c>
      <c r="AC186">
        <v>126.5</v>
      </c>
      <c r="AD186">
        <v>137.19999999999999</v>
      </c>
      <c r="AE186">
        <v>126.2</v>
      </c>
      <c r="AF186">
        <v>126.5</v>
      </c>
      <c r="AG186">
        <v>134</v>
      </c>
    </row>
    <row r="187" spans="1:33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f t="shared" si="6"/>
        <v>1760.3999999999996</v>
      </c>
      <c r="R187">
        <v>154.9</v>
      </c>
      <c r="S187">
        <v>143.80000000000001</v>
      </c>
      <c r="T187">
        <v>135.6</v>
      </c>
      <c r="U187">
        <v>142.6</v>
      </c>
      <c r="V187">
        <f t="shared" si="7"/>
        <v>422</v>
      </c>
      <c r="W187">
        <v>141.30000000000001</v>
      </c>
      <c r="X187">
        <v>136.69999999999999</v>
      </c>
      <c r="Y187">
        <v>135.19999999999999</v>
      </c>
      <c r="Z187">
        <f t="shared" si="8"/>
        <v>413.2</v>
      </c>
      <c r="AA187">
        <v>133.80000000000001</v>
      </c>
      <c r="AB187">
        <v>120.2</v>
      </c>
      <c r="AC187">
        <v>129.9</v>
      </c>
      <c r="AD187">
        <v>139</v>
      </c>
      <c r="AE187">
        <v>127.7</v>
      </c>
      <c r="AF187">
        <v>129.6</v>
      </c>
      <c r="AG187">
        <v>136.4</v>
      </c>
    </row>
    <row r="188" spans="1:33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f t="shared" si="6"/>
        <v>1781.9999999999998</v>
      </c>
      <c r="R188">
        <v>155.1</v>
      </c>
      <c r="S188">
        <v>149.19999999999999</v>
      </c>
      <c r="T188">
        <v>143</v>
      </c>
      <c r="U188">
        <v>148.30000000000001</v>
      </c>
      <c r="V188">
        <f t="shared" si="7"/>
        <v>440.5</v>
      </c>
      <c r="W188">
        <f>W189</f>
        <v>142</v>
      </c>
      <c r="X188">
        <v>142.6</v>
      </c>
      <c r="Y188">
        <v>139.9</v>
      </c>
      <c r="Z188">
        <f t="shared" si="8"/>
        <v>424.5</v>
      </c>
      <c r="AA188">
        <v>136.69999999999999</v>
      </c>
      <c r="AB188">
        <v>124.6</v>
      </c>
      <c r="AC188">
        <v>135.1</v>
      </c>
      <c r="AD188">
        <v>142.69999999999999</v>
      </c>
      <c r="AE188">
        <v>129.30000000000001</v>
      </c>
      <c r="AF188">
        <v>133.30000000000001</v>
      </c>
      <c r="AG188">
        <v>138.69999999999999</v>
      </c>
    </row>
    <row r="189" spans="1:33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f t="shared" si="6"/>
        <v>1715.5</v>
      </c>
      <c r="R189">
        <v>159.69999999999999</v>
      </c>
      <c r="S189">
        <v>136.69999999999999</v>
      </c>
      <c r="T189">
        <v>126.7</v>
      </c>
      <c r="U189">
        <v>135.19999999999999</v>
      </c>
      <c r="V189">
        <f t="shared" si="7"/>
        <v>398.59999999999997</v>
      </c>
      <c r="W189">
        <v>142</v>
      </c>
      <c r="X189">
        <v>126.4</v>
      </c>
      <c r="Y189">
        <v>130.80000000000001</v>
      </c>
      <c r="Z189">
        <f t="shared" si="8"/>
        <v>399.2</v>
      </c>
      <c r="AA189">
        <v>130.5</v>
      </c>
      <c r="AB189">
        <v>117.8</v>
      </c>
      <c r="AC189">
        <v>126.8</v>
      </c>
      <c r="AD189">
        <v>137.80000000000001</v>
      </c>
      <c r="AE189">
        <v>126.7</v>
      </c>
      <c r="AF189">
        <v>127.1</v>
      </c>
      <c r="AG189">
        <v>134</v>
      </c>
    </row>
    <row r="190" spans="1:33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f t="shared" si="6"/>
        <v>1756</v>
      </c>
      <c r="R190">
        <v>156.30000000000001</v>
      </c>
      <c r="S190">
        <v>144.30000000000001</v>
      </c>
      <c r="T190">
        <v>136.19999999999999</v>
      </c>
      <c r="U190">
        <v>143.1</v>
      </c>
      <c r="V190">
        <f t="shared" si="7"/>
        <v>423.6</v>
      </c>
      <c r="W190">
        <v>142</v>
      </c>
      <c r="X190">
        <v>136.5</v>
      </c>
      <c r="Y190">
        <v>135.6</v>
      </c>
      <c r="Z190">
        <f t="shared" si="8"/>
        <v>414.1</v>
      </c>
      <c r="AA190">
        <v>134.30000000000001</v>
      </c>
      <c r="AB190">
        <v>121</v>
      </c>
      <c r="AC190">
        <v>130.4</v>
      </c>
      <c r="AD190">
        <v>139.80000000000001</v>
      </c>
      <c r="AE190">
        <v>128.19999999999999</v>
      </c>
      <c r="AF190">
        <v>130.30000000000001</v>
      </c>
      <c r="AG190">
        <v>136.5</v>
      </c>
    </row>
    <row r="191" spans="1:33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f t="shared" si="6"/>
        <v>1780</v>
      </c>
      <c r="R191">
        <v>156.1</v>
      </c>
      <c r="S191">
        <v>150.1</v>
      </c>
      <c r="T191">
        <v>143.30000000000001</v>
      </c>
      <c r="U191">
        <v>149.1</v>
      </c>
      <c r="V191">
        <f t="shared" si="7"/>
        <v>442.5</v>
      </c>
      <c r="W191">
        <f>W192</f>
        <v>142.9</v>
      </c>
      <c r="X191">
        <v>143.80000000000001</v>
      </c>
      <c r="Y191">
        <v>140.9</v>
      </c>
      <c r="Z191">
        <f t="shared" si="8"/>
        <v>427.6</v>
      </c>
      <c r="AA191">
        <v>137.6</v>
      </c>
      <c r="AB191">
        <v>125.3</v>
      </c>
      <c r="AC191">
        <v>136</v>
      </c>
      <c r="AD191">
        <v>143.69999999999999</v>
      </c>
      <c r="AE191">
        <v>130.4</v>
      </c>
      <c r="AF191">
        <v>134.19999999999999</v>
      </c>
      <c r="AG191">
        <v>139.1</v>
      </c>
    </row>
    <row r="192" spans="1:33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f t="shared" si="6"/>
        <v>1720.0000000000002</v>
      </c>
      <c r="R192">
        <v>159.19999999999999</v>
      </c>
      <c r="S192">
        <v>137.80000000000001</v>
      </c>
      <c r="T192">
        <v>127.4</v>
      </c>
      <c r="U192">
        <v>136.19999999999999</v>
      </c>
      <c r="V192">
        <f t="shared" si="7"/>
        <v>401.40000000000003</v>
      </c>
      <c r="W192">
        <v>142.9</v>
      </c>
      <c r="X192">
        <v>124.6</v>
      </c>
      <c r="Y192">
        <v>131.80000000000001</v>
      </c>
      <c r="Z192">
        <f t="shared" si="8"/>
        <v>399.3</v>
      </c>
      <c r="AA192">
        <v>131.30000000000001</v>
      </c>
      <c r="AB192">
        <v>118.9</v>
      </c>
      <c r="AC192">
        <v>127.6</v>
      </c>
      <c r="AD192">
        <v>139.69999999999999</v>
      </c>
      <c r="AE192">
        <v>127.6</v>
      </c>
      <c r="AF192">
        <v>128.19999999999999</v>
      </c>
      <c r="AG192">
        <v>134.80000000000001</v>
      </c>
    </row>
    <row r="193" spans="1:33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f t="shared" si="6"/>
        <v>1757.1000000000001</v>
      </c>
      <c r="R193">
        <v>156.9</v>
      </c>
      <c r="S193">
        <v>145.30000000000001</v>
      </c>
      <c r="T193">
        <v>136.69999999999999</v>
      </c>
      <c r="U193">
        <v>144</v>
      </c>
      <c r="V193">
        <f t="shared" si="7"/>
        <v>426</v>
      </c>
      <c r="W193">
        <v>142.9</v>
      </c>
      <c r="X193">
        <v>136.5</v>
      </c>
      <c r="Y193">
        <v>136.6</v>
      </c>
      <c r="Z193">
        <f t="shared" si="8"/>
        <v>416</v>
      </c>
      <c r="AA193">
        <v>135.19999999999999</v>
      </c>
      <c r="AB193">
        <v>121.9</v>
      </c>
      <c r="AC193">
        <v>131.30000000000001</v>
      </c>
      <c r="AD193">
        <v>141.4</v>
      </c>
      <c r="AE193">
        <v>129.19999999999999</v>
      </c>
      <c r="AF193">
        <v>131.30000000000001</v>
      </c>
      <c r="AG193">
        <v>137.1</v>
      </c>
    </row>
    <row r="194" spans="1:33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f t="shared" si="6"/>
        <v>1782.4</v>
      </c>
      <c r="R194">
        <v>157</v>
      </c>
      <c r="S194">
        <v>150.80000000000001</v>
      </c>
      <c r="T194">
        <v>144.1</v>
      </c>
      <c r="U194">
        <v>149.80000000000001</v>
      </c>
      <c r="V194">
        <f t="shared" si="7"/>
        <v>444.7</v>
      </c>
      <c r="W194">
        <f>W195</f>
        <v>143.19999999999999</v>
      </c>
      <c r="X194">
        <v>144.30000000000001</v>
      </c>
      <c r="Y194">
        <v>141.80000000000001</v>
      </c>
      <c r="Z194">
        <f t="shared" si="8"/>
        <v>429.3</v>
      </c>
      <c r="AA194">
        <v>138.4</v>
      </c>
      <c r="AB194">
        <v>126.4</v>
      </c>
      <c r="AC194">
        <v>136.80000000000001</v>
      </c>
      <c r="AD194">
        <v>144.4</v>
      </c>
      <c r="AE194">
        <v>131.19999999999999</v>
      </c>
      <c r="AF194">
        <v>135.1</v>
      </c>
      <c r="AG194">
        <v>139.80000000000001</v>
      </c>
    </row>
    <row r="195" spans="1:33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f t="shared" ref="Q195:Q261" si="9">SUM(D195:P195)</f>
        <v>1722.8999999999999</v>
      </c>
      <c r="R195">
        <v>160.30000000000001</v>
      </c>
      <c r="S195">
        <v>138.6</v>
      </c>
      <c r="T195">
        <v>127.9</v>
      </c>
      <c r="U195">
        <v>137</v>
      </c>
      <c r="V195">
        <f t="shared" ref="V195:V261" si="10">SUM(S195:U195)</f>
        <v>403.5</v>
      </c>
      <c r="W195">
        <v>143.19999999999999</v>
      </c>
      <c r="X195">
        <v>124.7</v>
      </c>
      <c r="Y195">
        <v>132.5</v>
      </c>
      <c r="Z195">
        <f t="shared" ref="Z195:Z261" si="11">SUM(W195:Y195)</f>
        <v>400.4</v>
      </c>
      <c r="AA195">
        <v>132</v>
      </c>
      <c r="AB195">
        <v>119.8</v>
      </c>
      <c r="AC195">
        <v>128</v>
      </c>
      <c r="AD195">
        <v>140.4</v>
      </c>
      <c r="AE195">
        <v>128.1</v>
      </c>
      <c r="AF195">
        <v>128.9</v>
      </c>
      <c r="AG195">
        <v>135.4</v>
      </c>
    </row>
    <row r="196" spans="1:33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f t="shared" si="9"/>
        <v>1759.8</v>
      </c>
      <c r="R196">
        <v>157.9</v>
      </c>
      <c r="S196">
        <v>146</v>
      </c>
      <c r="T196">
        <v>137.4</v>
      </c>
      <c r="U196">
        <v>144.69999999999999</v>
      </c>
      <c r="V196">
        <f t="shared" si="10"/>
        <v>428.09999999999997</v>
      </c>
      <c r="W196">
        <v>143.19999999999999</v>
      </c>
      <c r="X196">
        <v>136.9</v>
      </c>
      <c r="Y196">
        <v>137.4</v>
      </c>
      <c r="Z196">
        <f t="shared" si="11"/>
        <v>417.5</v>
      </c>
      <c r="AA196">
        <v>136</v>
      </c>
      <c r="AB196">
        <v>122.9</v>
      </c>
      <c r="AC196">
        <v>131.80000000000001</v>
      </c>
      <c r="AD196">
        <v>142.1</v>
      </c>
      <c r="AE196">
        <v>129.9</v>
      </c>
      <c r="AF196">
        <v>132.1</v>
      </c>
      <c r="AG196">
        <v>137.80000000000001</v>
      </c>
    </row>
    <row r="197" spans="1:33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f t="shared" si="9"/>
        <v>1790.2999999999997</v>
      </c>
      <c r="R197">
        <v>157.30000000000001</v>
      </c>
      <c r="S197">
        <v>151.30000000000001</v>
      </c>
      <c r="T197">
        <v>144.69999999999999</v>
      </c>
      <c r="U197">
        <v>150.30000000000001</v>
      </c>
      <c r="V197">
        <f t="shared" si="10"/>
        <v>446.3</v>
      </c>
      <c r="W197">
        <f>W198</f>
        <v>142.5</v>
      </c>
      <c r="X197">
        <v>145.1</v>
      </c>
      <c r="Y197">
        <v>142.19999999999999</v>
      </c>
      <c r="Z197">
        <f t="shared" si="11"/>
        <v>429.8</v>
      </c>
      <c r="AA197">
        <v>138.4</v>
      </c>
      <c r="AB197">
        <v>127.4</v>
      </c>
      <c r="AC197">
        <v>137.80000000000001</v>
      </c>
      <c r="AD197">
        <v>145.1</v>
      </c>
      <c r="AE197">
        <v>131.4</v>
      </c>
      <c r="AF197">
        <v>135.6</v>
      </c>
      <c r="AG197">
        <v>140.5</v>
      </c>
    </row>
    <row r="198" spans="1:33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f t="shared" si="9"/>
        <v>1747.3000000000002</v>
      </c>
      <c r="R198">
        <v>161</v>
      </c>
      <c r="S198">
        <v>138.9</v>
      </c>
      <c r="T198">
        <v>128.69999999999999</v>
      </c>
      <c r="U198">
        <v>137.4</v>
      </c>
      <c r="V198">
        <f t="shared" si="10"/>
        <v>405</v>
      </c>
      <c r="W198">
        <v>142.5</v>
      </c>
      <c r="X198">
        <v>126.5</v>
      </c>
      <c r="Y198">
        <v>133.1</v>
      </c>
      <c r="Z198">
        <f t="shared" si="11"/>
        <v>402.1</v>
      </c>
      <c r="AA198">
        <v>132.6</v>
      </c>
      <c r="AB198">
        <v>120.4</v>
      </c>
      <c r="AC198">
        <v>128.5</v>
      </c>
      <c r="AD198">
        <v>141.19999999999999</v>
      </c>
      <c r="AE198">
        <v>128.19999999999999</v>
      </c>
      <c r="AF198">
        <v>129.5</v>
      </c>
      <c r="AG198">
        <v>136.19999999999999</v>
      </c>
    </row>
    <row r="199" spans="1:33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f t="shared" si="9"/>
        <v>1774.1000000000001</v>
      </c>
      <c r="R199">
        <v>158.30000000000001</v>
      </c>
      <c r="S199">
        <v>146.4</v>
      </c>
      <c r="T199">
        <v>138.1</v>
      </c>
      <c r="U199">
        <v>145.19999999999999</v>
      </c>
      <c r="V199">
        <f t="shared" si="10"/>
        <v>429.7</v>
      </c>
      <c r="W199">
        <v>142.5</v>
      </c>
      <c r="X199">
        <v>138.1</v>
      </c>
      <c r="Y199">
        <v>137.9</v>
      </c>
      <c r="Z199">
        <f t="shared" si="11"/>
        <v>418.5</v>
      </c>
      <c r="AA199">
        <v>136.19999999999999</v>
      </c>
      <c r="AB199">
        <v>123.7</v>
      </c>
      <c r="AC199">
        <v>132.6</v>
      </c>
      <c r="AD199">
        <v>142.80000000000001</v>
      </c>
      <c r="AE199">
        <v>130.1</v>
      </c>
      <c r="AF199">
        <v>132.6</v>
      </c>
      <c r="AG199">
        <v>138.5</v>
      </c>
    </row>
    <row r="200" spans="1:33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f t="shared" si="9"/>
        <v>1810.5000000000002</v>
      </c>
      <c r="R200">
        <v>156.1</v>
      </c>
      <c r="S200">
        <v>151.5</v>
      </c>
      <c r="T200">
        <v>145.1</v>
      </c>
      <c r="U200">
        <v>150.6</v>
      </c>
      <c r="V200">
        <f t="shared" si="10"/>
        <v>447.20000000000005</v>
      </c>
      <c r="W200">
        <f>W201</f>
        <v>143.6</v>
      </c>
      <c r="X200">
        <v>146.80000000000001</v>
      </c>
      <c r="Y200">
        <v>143.1</v>
      </c>
      <c r="Z200">
        <f t="shared" si="11"/>
        <v>433.5</v>
      </c>
      <c r="AA200">
        <v>139</v>
      </c>
      <c r="AB200">
        <v>127.5</v>
      </c>
      <c r="AC200">
        <v>138.4</v>
      </c>
      <c r="AD200">
        <v>145.80000000000001</v>
      </c>
      <c r="AE200">
        <v>131.4</v>
      </c>
      <c r="AF200">
        <v>136</v>
      </c>
      <c r="AG200">
        <v>141.80000000000001</v>
      </c>
    </row>
    <row r="201" spans="1:33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f t="shared" si="9"/>
        <v>1771.1</v>
      </c>
      <c r="R201">
        <v>161.4</v>
      </c>
      <c r="S201">
        <v>139.6</v>
      </c>
      <c r="T201">
        <v>128.9</v>
      </c>
      <c r="U201">
        <v>137.9</v>
      </c>
      <c r="V201">
        <f t="shared" si="10"/>
        <v>406.4</v>
      </c>
      <c r="W201">
        <v>143.6</v>
      </c>
      <c r="X201">
        <v>128.1</v>
      </c>
      <c r="Y201">
        <v>133.6</v>
      </c>
      <c r="Z201">
        <f t="shared" si="11"/>
        <v>405.29999999999995</v>
      </c>
      <c r="AA201">
        <v>133.6</v>
      </c>
      <c r="AB201">
        <v>120.1</v>
      </c>
      <c r="AC201">
        <v>129</v>
      </c>
      <c r="AD201">
        <v>144</v>
      </c>
      <c r="AE201">
        <v>128.19999999999999</v>
      </c>
      <c r="AF201">
        <v>130.19999999999999</v>
      </c>
      <c r="AG201">
        <v>137.5</v>
      </c>
    </row>
    <row r="202" spans="1:33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f t="shared" si="9"/>
        <v>1795.3</v>
      </c>
      <c r="R202">
        <v>157.5</v>
      </c>
      <c r="S202">
        <v>146.80000000000001</v>
      </c>
      <c r="T202">
        <v>138.4</v>
      </c>
      <c r="U202">
        <v>145.6</v>
      </c>
      <c r="V202">
        <f t="shared" si="10"/>
        <v>430.80000000000007</v>
      </c>
      <c r="W202">
        <v>143.6</v>
      </c>
      <c r="X202">
        <v>139.69999999999999</v>
      </c>
      <c r="Y202">
        <v>138.6</v>
      </c>
      <c r="Z202">
        <f t="shared" si="11"/>
        <v>421.9</v>
      </c>
      <c r="AA202">
        <v>137</v>
      </c>
      <c r="AB202">
        <v>123.6</v>
      </c>
      <c r="AC202">
        <v>133.1</v>
      </c>
      <c r="AD202">
        <v>144.69999999999999</v>
      </c>
      <c r="AE202">
        <v>130.1</v>
      </c>
      <c r="AF202">
        <v>133.19999999999999</v>
      </c>
      <c r="AG202">
        <v>139.80000000000001</v>
      </c>
    </row>
    <row r="203" spans="1:33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f t="shared" si="9"/>
        <v>1818.8</v>
      </c>
      <c r="R203">
        <v>156.4</v>
      </c>
      <c r="S203">
        <v>152.1</v>
      </c>
      <c r="T203">
        <v>145.80000000000001</v>
      </c>
      <c r="U203">
        <v>151.30000000000001</v>
      </c>
      <c r="V203">
        <f t="shared" si="10"/>
        <v>449.2</v>
      </c>
      <c r="W203">
        <f>W204</f>
        <v>144.6</v>
      </c>
      <c r="X203">
        <v>147.69999999999999</v>
      </c>
      <c r="Y203">
        <v>143.80000000000001</v>
      </c>
      <c r="Z203">
        <f t="shared" si="11"/>
        <v>436.09999999999997</v>
      </c>
      <c r="AA203">
        <v>139.4</v>
      </c>
      <c r="AB203">
        <v>128.30000000000001</v>
      </c>
      <c r="AC203">
        <v>138.6</v>
      </c>
      <c r="AD203">
        <v>146.9</v>
      </c>
      <c r="AE203">
        <v>131.30000000000001</v>
      </c>
      <c r="AF203">
        <v>136.6</v>
      </c>
      <c r="AG203">
        <v>142.5</v>
      </c>
    </row>
    <row r="204" spans="1:33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f t="shared" si="9"/>
        <v>1767.6</v>
      </c>
      <c r="R204">
        <v>162.1</v>
      </c>
      <c r="S204">
        <v>140</v>
      </c>
      <c r="T204">
        <v>129</v>
      </c>
      <c r="U204">
        <v>138.30000000000001</v>
      </c>
      <c r="V204">
        <f t="shared" si="10"/>
        <v>407.3</v>
      </c>
      <c r="W204">
        <v>144.6</v>
      </c>
      <c r="X204">
        <v>129.80000000000001</v>
      </c>
      <c r="Y204">
        <v>134.4</v>
      </c>
      <c r="Z204">
        <f t="shared" si="11"/>
        <v>408.79999999999995</v>
      </c>
      <c r="AA204">
        <v>134.9</v>
      </c>
      <c r="AB204">
        <v>120.7</v>
      </c>
      <c r="AC204">
        <v>129.80000000000001</v>
      </c>
      <c r="AD204">
        <v>145.30000000000001</v>
      </c>
      <c r="AE204">
        <v>128.30000000000001</v>
      </c>
      <c r="AF204">
        <v>131</v>
      </c>
      <c r="AG204">
        <v>138</v>
      </c>
    </row>
    <row r="205" spans="1:33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f t="shared" si="9"/>
        <v>1798.7000000000003</v>
      </c>
      <c r="R205">
        <v>157.9</v>
      </c>
      <c r="S205">
        <v>147.30000000000001</v>
      </c>
      <c r="T205">
        <v>138.80000000000001</v>
      </c>
      <c r="U205">
        <v>146.1</v>
      </c>
      <c r="V205">
        <f t="shared" si="10"/>
        <v>432.20000000000005</v>
      </c>
      <c r="W205">
        <v>144.6</v>
      </c>
      <c r="X205">
        <v>140.9</v>
      </c>
      <c r="Y205">
        <v>139.4</v>
      </c>
      <c r="Z205">
        <f t="shared" si="11"/>
        <v>424.9</v>
      </c>
      <c r="AA205">
        <v>137.69999999999999</v>
      </c>
      <c r="AB205">
        <v>124.3</v>
      </c>
      <c r="AC205">
        <v>133.6</v>
      </c>
      <c r="AD205">
        <v>146</v>
      </c>
      <c r="AE205">
        <v>130.1</v>
      </c>
      <c r="AF205">
        <v>133.9</v>
      </c>
      <c r="AG205">
        <v>140.4</v>
      </c>
    </row>
    <row r="206" spans="1:33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f t="shared" si="9"/>
        <v>1799.8000000000002</v>
      </c>
      <c r="R206">
        <v>157.69999999999999</v>
      </c>
      <c r="S206">
        <v>152.1</v>
      </c>
      <c r="T206">
        <v>146.1</v>
      </c>
      <c r="U206">
        <v>151.30000000000001</v>
      </c>
      <c r="V206">
        <f t="shared" si="10"/>
        <v>449.5</v>
      </c>
      <c r="W206">
        <f>W207</f>
        <v>145.30000000000001</v>
      </c>
      <c r="X206">
        <v>149</v>
      </c>
      <c r="Y206">
        <v>144</v>
      </c>
      <c r="Z206">
        <f t="shared" si="11"/>
        <v>438.3</v>
      </c>
      <c r="AA206">
        <v>140</v>
      </c>
      <c r="AB206">
        <v>129.9</v>
      </c>
      <c r="AC206">
        <v>140</v>
      </c>
      <c r="AD206">
        <v>147.6</v>
      </c>
      <c r="AE206">
        <v>132</v>
      </c>
      <c r="AF206">
        <v>137.4</v>
      </c>
      <c r="AG206">
        <v>142.1</v>
      </c>
    </row>
    <row r="207" spans="1:33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f t="shared" si="9"/>
        <v>1748.4</v>
      </c>
      <c r="R207">
        <v>163.30000000000001</v>
      </c>
      <c r="S207">
        <v>140.80000000000001</v>
      </c>
      <c r="T207">
        <v>129.30000000000001</v>
      </c>
      <c r="U207">
        <v>139.1</v>
      </c>
      <c r="V207">
        <f t="shared" si="10"/>
        <v>409.20000000000005</v>
      </c>
      <c r="W207">
        <v>145.30000000000001</v>
      </c>
      <c r="X207">
        <v>131.19999999999999</v>
      </c>
      <c r="Y207">
        <v>134.9</v>
      </c>
      <c r="Z207">
        <f t="shared" si="11"/>
        <v>411.4</v>
      </c>
      <c r="AA207">
        <v>135.69999999999999</v>
      </c>
      <c r="AB207">
        <v>122.5</v>
      </c>
      <c r="AC207">
        <v>130.19999999999999</v>
      </c>
      <c r="AD207">
        <v>145.19999999999999</v>
      </c>
      <c r="AE207">
        <v>129.30000000000001</v>
      </c>
      <c r="AF207">
        <v>131.9</v>
      </c>
      <c r="AG207">
        <v>138.1</v>
      </c>
    </row>
    <row r="208" spans="1:33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f t="shared" si="9"/>
        <v>1779.5</v>
      </c>
      <c r="R208">
        <v>159.19999999999999</v>
      </c>
      <c r="S208">
        <v>147.69999999999999</v>
      </c>
      <c r="T208">
        <v>139.1</v>
      </c>
      <c r="U208">
        <v>146.5</v>
      </c>
      <c r="V208">
        <f t="shared" si="10"/>
        <v>433.29999999999995</v>
      </c>
      <c r="W208">
        <v>145.30000000000001</v>
      </c>
      <c r="X208">
        <v>142.30000000000001</v>
      </c>
      <c r="Y208">
        <v>139.69999999999999</v>
      </c>
      <c r="Z208">
        <f t="shared" si="11"/>
        <v>427.3</v>
      </c>
      <c r="AA208">
        <v>138.4</v>
      </c>
      <c r="AB208">
        <v>126</v>
      </c>
      <c r="AC208">
        <v>134.5</v>
      </c>
      <c r="AD208">
        <v>146.19999999999999</v>
      </c>
      <c r="AE208">
        <v>130.9</v>
      </c>
      <c r="AF208">
        <v>134.69999999999999</v>
      </c>
      <c r="AG208">
        <v>140.19999999999999</v>
      </c>
    </row>
    <row r="209" spans="1:33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f t="shared" si="9"/>
        <v>1782.2</v>
      </c>
      <c r="R209">
        <v>159.6</v>
      </c>
      <c r="S209">
        <v>150.69999999999999</v>
      </c>
      <c r="T209">
        <v>144.5</v>
      </c>
      <c r="U209">
        <v>149.80000000000001</v>
      </c>
      <c r="V209">
        <f t="shared" si="10"/>
        <v>445</v>
      </c>
      <c r="W209">
        <f>W210</f>
        <v>146.30000000000001</v>
      </c>
      <c r="X209">
        <v>149.69999999999999</v>
      </c>
      <c r="Y209">
        <v>147.5</v>
      </c>
      <c r="Z209">
        <f t="shared" si="11"/>
        <v>443.5</v>
      </c>
      <c r="AA209">
        <v>144.80000000000001</v>
      </c>
      <c r="AB209">
        <v>130.80000000000001</v>
      </c>
      <c r="AC209">
        <v>140.1</v>
      </c>
      <c r="AD209">
        <v>148</v>
      </c>
      <c r="AE209">
        <v>134.4</v>
      </c>
      <c r="AF209">
        <v>139.80000000000001</v>
      </c>
      <c r="AG209">
        <v>142.19999999999999</v>
      </c>
    </row>
    <row r="210" spans="1:33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f t="shared" si="9"/>
        <v>1754.1</v>
      </c>
      <c r="R210">
        <v>164</v>
      </c>
      <c r="S210">
        <v>141.5</v>
      </c>
      <c r="T210">
        <v>129.80000000000001</v>
      </c>
      <c r="U210">
        <v>139.69999999999999</v>
      </c>
      <c r="V210">
        <f t="shared" si="10"/>
        <v>411</v>
      </c>
      <c r="W210">
        <v>146.30000000000001</v>
      </c>
      <c r="X210">
        <v>133.4</v>
      </c>
      <c r="Y210">
        <v>135.1</v>
      </c>
      <c r="Z210">
        <f t="shared" si="11"/>
        <v>414.80000000000007</v>
      </c>
      <c r="AA210">
        <v>136.19999999999999</v>
      </c>
      <c r="AB210">
        <v>123.3</v>
      </c>
      <c r="AC210">
        <v>130.69999999999999</v>
      </c>
      <c r="AD210">
        <v>145.5</v>
      </c>
      <c r="AE210">
        <v>130.4</v>
      </c>
      <c r="AF210">
        <v>132.5</v>
      </c>
      <c r="AG210">
        <v>138.9</v>
      </c>
    </row>
    <row r="211" spans="1:33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f t="shared" si="9"/>
        <v>1776.2</v>
      </c>
      <c r="R211">
        <v>162.6</v>
      </c>
      <c r="S211">
        <v>148</v>
      </c>
      <c r="T211">
        <v>139.19999999999999</v>
      </c>
      <c r="U211">
        <v>146.80000000000001</v>
      </c>
      <c r="V211">
        <f t="shared" si="10"/>
        <v>434</v>
      </c>
      <c r="W211">
        <v>146.9</v>
      </c>
      <c r="X211">
        <v>145.30000000000001</v>
      </c>
      <c r="Y211">
        <v>142.19999999999999</v>
      </c>
      <c r="Z211">
        <f t="shared" si="11"/>
        <v>434.40000000000003</v>
      </c>
      <c r="AA211">
        <v>142.1</v>
      </c>
      <c r="AB211">
        <v>125.5</v>
      </c>
      <c r="AC211">
        <v>136.5</v>
      </c>
      <c r="AD211">
        <v>147.80000000000001</v>
      </c>
      <c r="AE211">
        <v>132</v>
      </c>
      <c r="AF211">
        <v>136.30000000000001</v>
      </c>
      <c r="AG211">
        <v>140.80000000000001</v>
      </c>
    </row>
    <row r="212" spans="1:33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f t="shared" si="9"/>
        <v>1787.4999999999995</v>
      </c>
      <c r="R212">
        <v>161.9</v>
      </c>
      <c r="S212">
        <v>151.69999999999999</v>
      </c>
      <c r="T212">
        <v>145.5</v>
      </c>
      <c r="U212">
        <v>150.80000000000001</v>
      </c>
      <c r="V212">
        <f t="shared" si="10"/>
        <v>448</v>
      </c>
      <c r="W212">
        <f>W213</f>
        <v>146.9</v>
      </c>
      <c r="X212">
        <v>150.30000000000001</v>
      </c>
      <c r="Y212">
        <v>148</v>
      </c>
      <c r="Z212">
        <f t="shared" si="11"/>
        <v>445.20000000000005</v>
      </c>
      <c r="AA212">
        <v>145.4</v>
      </c>
      <c r="AB212">
        <v>130.30000000000001</v>
      </c>
      <c r="AC212">
        <v>143.1</v>
      </c>
      <c r="AD212">
        <v>150.19999999999999</v>
      </c>
      <c r="AE212">
        <v>133.1</v>
      </c>
      <c r="AF212">
        <v>140.1</v>
      </c>
      <c r="AG212">
        <v>142.4</v>
      </c>
    </row>
    <row r="213" spans="1:33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f t="shared" si="9"/>
        <v>1757.4999999999998</v>
      </c>
      <c r="R213">
        <v>164.4</v>
      </c>
      <c r="S213">
        <v>142.4</v>
      </c>
      <c r="T213">
        <v>130.19999999999999</v>
      </c>
      <c r="U213">
        <v>140.5</v>
      </c>
      <c r="V213">
        <f t="shared" si="10"/>
        <v>413.1</v>
      </c>
      <c r="W213">
        <v>146.9</v>
      </c>
      <c r="X213">
        <v>136.69999999999999</v>
      </c>
      <c r="Y213">
        <v>135.80000000000001</v>
      </c>
      <c r="Z213">
        <f t="shared" si="11"/>
        <v>419.40000000000003</v>
      </c>
      <c r="AA213">
        <v>136.80000000000001</v>
      </c>
      <c r="AB213">
        <v>121.2</v>
      </c>
      <c r="AC213">
        <v>131.30000000000001</v>
      </c>
      <c r="AD213">
        <v>146.1</v>
      </c>
      <c r="AE213">
        <v>130.5</v>
      </c>
      <c r="AF213">
        <v>132.19999999999999</v>
      </c>
      <c r="AG213">
        <v>139</v>
      </c>
    </row>
    <row r="214" spans="1:33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f t="shared" si="9"/>
        <v>1775.7000000000003</v>
      </c>
      <c r="R214">
        <v>162.6</v>
      </c>
      <c r="S214">
        <v>148</v>
      </c>
      <c r="T214">
        <v>139.1</v>
      </c>
      <c r="U214">
        <v>146.69999999999999</v>
      </c>
      <c r="V214">
        <f t="shared" si="10"/>
        <v>433.8</v>
      </c>
      <c r="W214">
        <v>146.9</v>
      </c>
      <c r="X214">
        <v>145.1</v>
      </c>
      <c r="Y214">
        <v>142.19999999999999</v>
      </c>
      <c r="Z214">
        <f t="shared" si="11"/>
        <v>434.2</v>
      </c>
      <c r="AA214">
        <v>142.1</v>
      </c>
      <c r="AB214">
        <v>125.5</v>
      </c>
      <c r="AC214">
        <v>136.5</v>
      </c>
      <c r="AD214">
        <v>147.80000000000001</v>
      </c>
      <c r="AE214">
        <v>132</v>
      </c>
      <c r="AF214">
        <v>136.30000000000001</v>
      </c>
      <c r="AG214">
        <v>140.80000000000001</v>
      </c>
    </row>
    <row r="215" spans="1:33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f t="shared" si="9"/>
        <v>1773.1000000000001</v>
      </c>
      <c r="R215">
        <v>162.4</v>
      </c>
      <c r="S215">
        <v>151.6</v>
      </c>
      <c r="T215">
        <v>145.9</v>
      </c>
      <c r="U215">
        <v>150.80000000000001</v>
      </c>
      <c r="V215">
        <f t="shared" si="10"/>
        <v>448.3</v>
      </c>
      <c r="W215">
        <f>W216</f>
        <v>146.5</v>
      </c>
      <c r="X215">
        <v>149</v>
      </c>
      <c r="Y215">
        <v>149.5</v>
      </c>
      <c r="Z215">
        <f t="shared" si="11"/>
        <v>445</v>
      </c>
      <c r="AA215">
        <v>149.6</v>
      </c>
      <c r="AB215">
        <v>128.9</v>
      </c>
      <c r="AC215">
        <v>143.30000000000001</v>
      </c>
      <c r="AD215">
        <v>155.1</v>
      </c>
      <c r="AE215">
        <v>133.19999999999999</v>
      </c>
      <c r="AF215">
        <v>141.6</v>
      </c>
      <c r="AG215">
        <v>141.9</v>
      </c>
    </row>
    <row r="216" spans="1:33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f t="shared" si="9"/>
        <v>1746.6</v>
      </c>
      <c r="R216">
        <v>164.6</v>
      </c>
      <c r="S216">
        <v>142.69999999999999</v>
      </c>
      <c r="T216">
        <v>130.30000000000001</v>
      </c>
      <c r="U216">
        <v>140.80000000000001</v>
      </c>
      <c r="V216">
        <f t="shared" si="10"/>
        <v>413.8</v>
      </c>
      <c r="W216">
        <v>146.5</v>
      </c>
      <c r="X216">
        <v>132.4</v>
      </c>
      <c r="Y216">
        <v>136.19999999999999</v>
      </c>
      <c r="Z216">
        <f t="shared" si="11"/>
        <v>415.09999999999997</v>
      </c>
      <c r="AA216">
        <v>137.30000000000001</v>
      </c>
      <c r="AB216">
        <v>118.8</v>
      </c>
      <c r="AC216">
        <v>131.69999999999999</v>
      </c>
      <c r="AD216">
        <v>146.5</v>
      </c>
      <c r="AE216">
        <v>130.80000000000001</v>
      </c>
      <c r="AF216">
        <v>131.69999999999999</v>
      </c>
      <c r="AG216">
        <v>138</v>
      </c>
    </row>
    <row r="217" spans="1:33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f t="shared" si="9"/>
        <v>1762.7999999999997</v>
      </c>
      <c r="R217">
        <v>163</v>
      </c>
      <c r="S217">
        <v>148.1</v>
      </c>
      <c r="T217">
        <v>139.4</v>
      </c>
      <c r="U217">
        <v>146.80000000000001</v>
      </c>
      <c r="V217">
        <f t="shared" si="10"/>
        <v>434.3</v>
      </c>
      <c r="W217">
        <v>146.5</v>
      </c>
      <c r="X217">
        <v>142.69999999999999</v>
      </c>
      <c r="Y217">
        <v>143.19999999999999</v>
      </c>
      <c r="Z217">
        <f t="shared" si="11"/>
        <v>432.4</v>
      </c>
      <c r="AA217">
        <v>144.9</v>
      </c>
      <c r="AB217">
        <v>123.6</v>
      </c>
      <c r="AC217">
        <v>136.80000000000001</v>
      </c>
      <c r="AD217">
        <v>150.1</v>
      </c>
      <c r="AE217">
        <v>132.19999999999999</v>
      </c>
      <c r="AF217">
        <v>136.80000000000001</v>
      </c>
      <c r="AG217">
        <v>140.1</v>
      </c>
    </row>
    <row r="218" spans="1:33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f t="shared" si="9"/>
        <v>1759.6000000000001</v>
      </c>
      <c r="R218">
        <v>162.69999999999999</v>
      </c>
      <c r="S218">
        <v>150.6</v>
      </c>
      <c r="T218">
        <v>145.1</v>
      </c>
      <c r="U218">
        <v>149.9</v>
      </c>
      <c r="V218">
        <f t="shared" si="10"/>
        <v>445.6</v>
      </c>
      <c r="W218">
        <f>W219</f>
        <v>147.69999999999999</v>
      </c>
      <c r="X218">
        <v>146.19999999999999</v>
      </c>
      <c r="Y218">
        <v>150.1</v>
      </c>
      <c r="Z218">
        <f t="shared" si="11"/>
        <v>444</v>
      </c>
      <c r="AA218">
        <v>149.6</v>
      </c>
      <c r="AB218">
        <v>128.6</v>
      </c>
      <c r="AC218">
        <v>142.9</v>
      </c>
      <c r="AD218">
        <v>155.19999999999999</v>
      </c>
      <c r="AE218">
        <v>133.5</v>
      </c>
      <c r="AF218">
        <v>141.69999999999999</v>
      </c>
      <c r="AG218">
        <v>141</v>
      </c>
    </row>
    <row r="219" spans="1:33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f t="shared" si="9"/>
        <v>1744.3000000000002</v>
      </c>
      <c r="R219">
        <v>164.7</v>
      </c>
      <c r="S219">
        <v>143</v>
      </c>
      <c r="T219">
        <v>130.4</v>
      </c>
      <c r="U219">
        <v>141.1</v>
      </c>
      <c r="V219">
        <f t="shared" si="10"/>
        <v>414.5</v>
      </c>
      <c r="W219">
        <v>147.69999999999999</v>
      </c>
      <c r="X219">
        <v>128.6</v>
      </c>
      <c r="Y219">
        <v>136.30000000000001</v>
      </c>
      <c r="Z219">
        <f t="shared" si="11"/>
        <v>412.59999999999997</v>
      </c>
      <c r="AA219">
        <v>137.80000000000001</v>
      </c>
      <c r="AB219">
        <v>118.6</v>
      </c>
      <c r="AC219">
        <v>131.9</v>
      </c>
      <c r="AD219">
        <v>146.6</v>
      </c>
      <c r="AE219">
        <v>131.69999999999999</v>
      </c>
      <c r="AF219">
        <v>131.80000000000001</v>
      </c>
      <c r="AG219">
        <v>138</v>
      </c>
    </row>
    <row r="220" spans="1:33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f t="shared" si="9"/>
        <v>1753.3999999999999</v>
      </c>
      <c r="R220">
        <v>163.19999999999999</v>
      </c>
      <c r="S220">
        <v>147.6</v>
      </c>
      <c r="T220">
        <v>139</v>
      </c>
      <c r="U220">
        <v>146.4</v>
      </c>
      <c r="V220">
        <f t="shared" si="10"/>
        <v>433</v>
      </c>
      <c r="W220">
        <v>147.69999999999999</v>
      </c>
      <c r="X220">
        <v>139.5</v>
      </c>
      <c r="Y220">
        <v>143.6</v>
      </c>
      <c r="Z220">
        <f t="shared" si="11"/>
        <v>430.79999999999995</v>
      </c>
      <c r="AA220">
        <v>145.1</v>
      </c>
      <c r="AB220">
        <v>123.3</v>
      </c>
      <c r="AC220">
        <v>136.69999999999999</v>
      </c>
      <c r="AD220">
        <v>150.19999999999999</v>
      </c>
      <c r="AE220">
        <v>132.80000000000001</v>
      </c>
      <c r="AF220">
        <v>136.9</v>
      </c>
      <c r="AG220">
        <v>139.6</v>
      </c>
    </row>
    <row r="221" spans="1:33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f t="shared" si="9"/>
        <v>1759.8000000000002</v>
      </c>
      <c r="R221">
        <v>162.80000000000001</v>
      </c>
      <c r="S221">
        <v>150.5</v>
      </c>
      <c r="T221">
        <v>146.1</v>
      </c>
      <c r="U221">
        <v>149.9</v>
      </c>
      <c r="V221">
        <f t="shared" si="10"/>
        <v>446.5</v>
      </c>
      <c r="W221">
        <f>W222</f>
        <v>148.5</v>
      </c>
      <c r="X221">
        <v>145.30000000000001</v>
      </c>
      <c r="Y221">
        <v>150.1</v>
      </c>
      <c r="Z221">
        <f t="shared" si="11"/>
        <v>443.9</v>
      </c>
      <c r="AA221">
        <v>149.9</v>
      </c>
      <c r="AB221">
        <v>129.19999999999999</v>
      </c>
      <c r="AC221">
        <v>143.4</v>
      </c>
      <c r="AD221">
        <v>155.5</v>
      </c>
      <c r="AE221">
        <v>134.9</v>
      </c>
      <c r="AF221">
        <v>142.19999999999999</v>
      </c>
      <c r="AG221">
        <v>141</v>
      </c>
    </row>
    <row r="222" spans="1:33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f t="shared" si="9"/>
        <v>1754.4</v>
      </c>
      <c r="R222">
        <v>164.9</v>
      </c>
      <c r="S222">
        <v>143.30000000000001</v>
      </c>
      <c r="T222">
        <v>130.80000000000001</v>
      </c>
      <c r="U222">
        <v>141.4</v>
      </c>
      <c r="V222">
        <f t="shared" si="10"/>
        <v>415.5</v>
      </c>
      <c r="W222">
        <v>148.5</v>
      </c>
      <c r="X222">
        <v>127.1</v>
      </c>
      <c r="Y222">
        <v>136.6</v>
      </c>
      <c r="Z222">
        <f t="shared" si="11"/>
        <v>412.20000000000005</v>
      </c>
      <c r="AA222">
        <v>138.5</v>
      </c>
      <c r="AB222">
        <v>119.2</v>
      </c>
      <c r="AC222">
        <v>132.19999999999999</v>
      </c>
      <c r="AD222">
        <v>146.6</v>
      </c>
      <c r="AE222">
        <v>133</v>
      </c>
      <c r="AF222">
        <v>132.4</v>
      </c>
      <c r="AG222">
        <v>138.6</v>
      </c>
    </row>
    <row r="223" spans="1:33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f t="shared" si="9"/>
        <v>1757.1</v>
      </c>
      <c r="R223">
        <v>163.4</v>
      </c>
      <c r="S223">
        <v>147.69999999999999</v>
      </c>
      <c r="T223">
        <v>139.69999999999999</v>
      </c>
      <c r="U223">
        <v>146.5</v>
      </c>
      <c r="V223">
        <f t="shared" si="10"/>
        <v>433.9</v>
      </c>
      <c r="W223">
        <v>148.5</v>
      </c>
      <c r="X223">
        <v>138.4</v>
      </c>
      <c r="Y223">
        <v>143.69999999999999</v>
      </c>
      <c r="Z223">
        <f t="shared" si="11"/>
        <v>430.59999999999997</v>
      </c>
      <c r="AA223">
        <v>145.6</v>
      </c>
      <c r="AB223">
        <v>123.9</v>
      </c>
      <c r="AC223">
        <v>137.1</v>
      </c>
      <c r="AD223">
        <v>150.30000000000001</v>
      </c>
      <c r="AE223">
        <v>134.1</v>
      </c>
      <c r="AF223">
        <v>137.4</v>
      </c>
      <c r="AG223">
        <v>139.9</v>
      </c>
    </row>
    <row r="224" spans="1:33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f t="shared" si="9"/>
        <v>1761.2000000000003</v>
      </c>
      <c r="R224">
        <v>162.9</v>
      </c>
      <c r="S224">
        <v>150.80000000000001</v>
      </c>
      <c r="T224">
        <v>146.1</v>
      </c>
      <c r="U224">
        <v>150.1</v>
      </c>
      <c r="V224">
        <f t="shared" si="10"/>
        <v>447</v>
      </c>
      <c r="W224">
        <f>W225</f>
        <v>149</v>
      </c>
      <c r="X224">
        <v>146.4</v>
      </c>
      <c r="Y224">
        <v>150</v>
      </c>
      <c r="Z224">
        <f t="shared" si="11"/>
        <v>445.4</v>
      </c>
      <c r="AA224">
        <v>150.4</v>
      </c>
      <c r="AB224">
        <v>129.9</v>
      </c>
      <c r="AC224">
        <v>143.80000000000001</v>
      </c>
      <c r="AD224">
        <v>155.5</v>
      </c>
      <c r="AE224">
        <v>134</v>
      </c>
      <c r="AF224">
        <v>142.4</v>
      </c>
      <c r="AG224">
        <v>141.19999999999999</v>
      </c>
    </row>
    <row r="225" spans="1:33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f t="shared" si="9"/>
        <v>1768.4</v>
      </c>
      <c r="R225">
        <v>165.3</v>
      </c>
      <c r="S225">
        <v>143.5</v>
      </c>
      <c r="T225">
        <v>131.19999999999999</v>
      </c>
      <c r="U225">
        <v>141.6</v>
      </c>
      <c r="V225">
        <f t="shared" si="10"/>
        <v>416.29999999999995</v>
      </c>
      <c r="W225">
        <v>149</v>
      </c>
      <c r="X225">
        <v>128.80000000000001</v>
      </c>
      <c r="Y225">
        <v>136.80000000000001</v>
      </c>
      <c r="Z225">
        <f t="shared" si="11"/>
        <v>414.6</v>
      </c>
      <c r="AA225">
        <v>139.19999999999999</v>
      </c>
      <c r="AB225">
        <v>119.9</v>
      </c>
      <c r="AC225">
        <v>133</v>
      </c>
      <c r="AD225">
        <v>146.69999999999999</v>
      </c>
      <c r="AE225">
        <v>132.5</v>
      </c>
      <c r="AF225">
        <v>132.80000000000001</v>
      </c>
      <c r="AG225">
        <v>139.5</v>
      </c>
    </row>
    <row r="226" spans="1:33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f t="shared" si="9"/>
        <v>1762.9</v>
      </c>
      <c r="R226">
        <v>163.5</v>
      </c>
      <c r="S226">
        <v>147.9</v>
      </c>
      <c r="T226">
        <v>139.9</v>
      </c>
      <c r="U226">
        <v>146.69999999999999</v>
      </c>
      <c r="V226">
        <f t="shared" si="10"/>
        <v>434.5</v>
      </c>
      <c r="W226">
        <v>149</v>
      </c>
      <c r="X226">
        <v>139.69999999999999</v>
      </c>
      <c r="Y226">
        <v>143.80000000000001</v>
      </c>
      <c r="Z226">
        <f t="shared" si="11"/>
        <v>432.5</v>
      </c>
      <c r="AA226">
        <v>146.19999999999999</v>
      </c>
      <c r="AB226">
        <v>124.6</v>
      </c>
      <c r="AC226">
        <v>137.69999999999999</v>
      </c>
      <c r="AD226">
        <v>150.30000000000001</v>
      </c>
      <c r="AE226">
        <v>133.4</v>
      </c>
      <c r="AF226">
        <v>137.69999999999999</v>
      </c>
      <c r="AG226">
        <v>140.4</v>
      </c>
    </row>
    <row r="227" spans="1:33" x14ac:dyDescent="0.3">
      <c r="A227" t="s">
        <v>30</v>
      </c>
      <c r="B227">
        <v>2019</v>
      </c>
      <c r="C227" t="s">
        <v>37</v>
      </c>
      <c r="D227" s="16">
        <f>IF($A227="Rural",MEDIAN(D$224,D$230),IF($A227="Urban",MEDIAN(D$225,D$231),MEDIAN(D$226,D$232)))</f>
        <v>137.15</v>
      </c>
      <c r="E227" s="16">
        <f t="shared" ref="E227:AG229" si="12">IF($A227="Rural",MEDIAN(E$224,E$230),IF($A227="Urban",MEDIAN(E$225,E$231),MEDIAN(E$226,E$232)))</f>
        <v>156.80000000000001</v>
      </c>
      <c r="F227" s="16">
        <f t="shared" si="12"/>
        <v>136.6</v>
      </c>
      <c r="G227" s="16">
        <f t="shared" si="12"/>
        <v>142.55000000000001</v>
      </c>
      <c r="H227" s="16">
        <f t="shared" si="12"/>
        <v>124.05</v>
      </c>
      <c r="I227" s="16">
        <f t="shared" si="12"/>
        <v>139.89999999999998</v>
      </c>
      <c r="J227" s="16">
        <f t="shared" si="12"/>
        <v>130.80000000000001</v>
      </c>
      <c r="K227" s="16">
        <f t="shared" si="12"/>
        <v>123.69999999999999</v>
      </c>
      <c r="L227" s="16">
        <f t="shared" si="12"/>
        <v>108.8</v>
      </c>
      <c r="M227" s="16">
        <f t="shared" si="12"/>
        <v>139.10000000000002</v>
      </c>
      <c r="N227" s="16">
        <f t="shared" si="12"/>
        <v>137.55000000000001</v>
      </c>
      <c r="O227" s="16">
        <f t="shared" si="12"/>
        <v>156.4</v>
      </c>
      <c r="P227" s="16">
        <f t="shared" si="12"/>
        <v>138.25</v>
      </c>
      <c r="Q227" s="16">
        <f t="shared" si="12"/>
        <v>1771.65</v>
      </c>
      <c r="R227" s="16">
        <f t="shared" si="12"/>
        <v>163.10000000000002</v>
      </c>
      <c r="S227" s="16">
        <f t="shared" si="12"/>
        <v>151.05000000000001</v>
      </c>
      <c r="T227" s="16">
        <f t="shared" si="12"/>
        <v>146.35</v>
      </c>
      <c r="U227" s="16">
        <f t="shared" si="12"/>
        <v>150.39999999999998</v>
      </c>
      <c r="V227" s="16">
        <f t="shared" si="12"/>
        <v>447.79999999999995</v>
      </c>
      <c r="W227" s="16">
        <f t="shared" si="12"/>
        <v>149.55000000000001</v>
      </c>
      <c r="X227" s="16">
        <f t="shared" si="12"/>
        <v>146.65</v>
      </c>
      <c r="Y227" s="16">
        <f t="shared" si="12"/>
        <v>149.75</v>
      </c>
      <c r="Z227" s="16">
        <f t="shared" si="12"/>
        <v>445.95</v>
      </c>
      <c r="AA227" s="16">
        <f t="shared" si="12"/>
        <v>150.85000000000002</v>
      </c>
      <c r="AB227" s="16">
        <f t="shared" si="12"/>
        <v>130.05000000000001</v>
      </c>
      <c r="AC227" s="16">
        <f t="shared" si="12"/>
        <v>144.85000000000002</v>
      </c>
      <c r="AD227" s="16">
        <f t="shared" si="12"/>
        <v>156.1</v>
      </c>
      <c r="AE227" s="16">
        <f t="shared" si="12"/>
        <v>133.94999999999999</v>
      </c>
      <c r="AF227" s="16">
        <f t="shared" si="12"/>
        <v>142.65</v>
      </c>
      <c r="AG227" s="16">
        <f t="shared" si="12"/>
        <v>141.80000000000001</v>
      </c>
    </row>
    <row r="228" spans="1:33" x14ac:dyDescent="0.3">
      <c r="A228" t="s">
        <v>33</v>
      </c>
      <c r="B228">
        <v>2019</v>
      </c>
      <c r="C228" t="s">
        <v>37</v>
      </c>
      <c r="D228" s="16">
        <f t="shared" ref="D228:S229" si="13">IF($A228="Rural",MEDIAN(D$224,D$230),IF($A228="Urban",MEDIAN(D$225,D$231),MEDIAN(D$226,D$232)))</f>
        <v>140.05000000000001</v>
      </c>
      <c r="E228" s="16">
        <f t="shared" si="13"/>
        <v>153.89999999999998</v>
      </c>
      <c r="F228" s="16">
        <f t="shared" si="13"/>
        <v>140.60000000000002</v>
      </c>
      <c r="G228" s="16">
        <f t="shared" si="13"/>
        <v>142.15</v>
      </c>
      <c r="H228" s="16">
        <f t="shared" si="13"/>
        <v>118.5</v>
      </c>
      <c r="I228" s="16">
        <f t="shared" si="13"/>
        <v>144.55000000000001</v>
      </c>
      <c r="J228" s="16">
        <f t="shared" si="13"/>
        <v>151.39999999999998</v>
      </c>
      <c r="K228" s="16">
        <f t="shared" si="13"/>
        <v>122.55000000000001</v>
      </c>
      <c r="L228" s="16">
        <f t="shared" si="13"/>
        <v>110.80000000000001</v>
      </c>
      <c r="M228" s="16">
        <f t="shared" si="13"/>
        <v>140.85</v>
      </c>
      <c r="N228" s="16">
        <f t="shared" si="13"/>
        <v>128.69999999999999</v>
      </c>
      <c r="O228" s="16">
        <f t="shared" si="13"/>
        <v>154.19999999999999</v>
      </c>
      <c r="P228" s="16">
        <f t="shared" si="13"/>
        <v>141.69999999999999</v>
      </c>
      <c r="Q228" s="16">
        <f t="shared" si="13"/>
        <v>1789.9500000000003</v>
      </c>
      <c r="R228" s="16">
        <f t="shared" si="13"/>
        <v>165.75</v>
      </c>
      <c r="S228" s="16">
        <f t="shared" si="13"/>
        <v>143.75</v>
      </c>
      <c r="T228" s="16">
        <f t="shared" si="12"/>
        <v>131.44999999999999</v>
      </c>
      <c r="U228" s="16">
        <f t="shared" si="12"/>
        <v>141.89999999999998</v>
      </c>
      <c r="V228" s="16">
        <f t="shared" si="12"/>
        <v>417.09999999999997</v>
      </c>
      <c r="W228" s="16">
        <f t="shared" si="12"/>
        <v>149.55000000000001</v>
      </c>
      <c r="X228" s="16">
        <f t="shared" si="12"/>
        <v>129.10000000000002</v>
      </c>
      <c r="Y228" s="16">
        <f t="shared" si="12"/>
        <v>137</v>
      </c>
      <c r="Z228" s="16">
        <f t="shared" si="12"/>
        <v>415.65</v>
      </c>
      <c r="AA228" s="16">
        <f t="shared" si="12"/>
        <v>139.5</v>
      </c>
      <c r="AB228" s="16">
        <f t="shared" si="12"/>
        <v>120</v>
      </c>
      <c r="AC228" s="16">
        <f t="shared" si="12"/>
        <v>133.5</v>
      </c>
      <c r="AD228" s="16">
        <f t="shared" si="12"/>
        <v>147.35</v>
      </c>
      <c r="AE228" s="16">
        <f t="shared" si="12"/>
        <v>132.55000000000001</v>
      </c>
      <c r="AF228" s="16">
        <f t="shared" si="12"/>
        <v>133.05000000000001</v>
      </c>
      <c r="AG228" s="16">
        <f t="shared" si="12"/>
        <v>140.5</v>
      </c>
    </row>
    <row r="229" spans="1:33" x14ac:dyDescent="0.3">
      <c r="A229" t="s">
        <v>34</v>
      </c>
      <c r="B229">
        <v>2019</v>
      </c>
      <c r="C229" t="s">
        <v>37</v>
      </c>
      <c r="D229" s="16">
        <f t="shared" si="13"/>
        <v>138.05000000000001</v>
      </c>
      <c r="E229" s="16">
        <f t="shared" si="12"/>
        <v>155.75</v>
      </c>
      <c r="F229" s="16">
        <f t="shared" si="12"/>
        <v>138.15</v>
      </c>
      <c r="G229" s="16">
        <f t="shared" si="12"/>
        <v>142.4</v>
      </c>
      <c r="H229" s="16">
        <f t="shared" si="12"/>
        <v>122</v>
      </c>
      <c r="I229" s="16">
        <f t="shared" si="12"/>
        <v>142.05000000000001</v>
      </c>
      <c r="J229" s="16">
        <f t="shared" si="12"/>
        <v>137.80000000000001</v>
      </c>
      <c r="K229" s="16">
        <f t="shared" si="12"/>
        <v>123.35</v>
      </c>
      <c r="L229" s="16">
        <f t="shared" si="12"/>
        <v>109.45</v>
      </c>
      <c r="M229" s="16">
        <f t="shared" si="12"/>
        <v>139.69999999999999</v>
      </c>
      <c r="N229" s="16">
        <f t="shared" si="12"/>
        <v>133.85</v>
      </c>
      <c r="O229" s="16">
        <f t="shared" si="12"/>
        <v>155.35</v>
      </c>
      <c r="P229" s="16">
        <f t="shared" si="12"/>
        <v>139.5</v>
      </c>
      <c r="Q229" s="16">
        <f t="shared" si="12"/>
        <v>1777.4</v>
      </c>
      <c r="R229" s="16">
        <f t="shared" si="12"/>
        <v>163.80000000000001</v>
      </c>
      <c r="S229" s="16">
        <f t="shared" si="12"/>
        <v>148.15</v>
      </c>
      <c r="T229" s="16">
        <f t="shared" si="12"/>
        <v>140.15</v>
      </c>
      <c r="U229" s="16">
        <f t="shared" si="12"/>
        <v>147</v>
      </c>
      <c r="V229" s="16">
        <f t="shared" si="12"/>
        <v>435.3</v>
      </c>
      <c r="W229" s="16">
        <f t="shared" si="12"/>
        <v>149.55000000000001</v>
      </c>
      <c r="X229" s="16">
        <f t="shared" si="12"/>
        <v>140</v>
      </c>
      <c r="Y229" s="16">
        <f t="shared" si="12"/>
        <v>143.75</v>
      </c>
      <c r="Z229" s="16">
        <f t="shared" si="12"/>
        <v>433.29999999999995</v>
      </c>
      <c r="AA229" s="16">
        <f t="shared" si="12"/>
        <v>146.55000000000001</v>
      </c>
      <c r="AB229" s="16">
        <f t="shared" si="12"/>
        <v>124.75</v>
      </c>
      <c r="AC229" s="16">
        <f t="shared" si="12"/>
        <v>138.44999999999999</v>
      </c>
      <c r="AD229" s="16">
        <f t="shared" si="12"/>
        <v>150.94999999999999</v>
      </c>
      <c r="AE229" s="16">
        <f t="shared" si="12"/>
        <v>133.4</v>
      </c>
      <c r="AF229" s="16">
        <f t="shared" si="12"/>
        <v>137.94999999999999</v>
      </c>
      <c r="AG229" s="16">
        <f t="shared" si="12"/>
        <v>141.19999999999999</v>
      </c>
    </row>
    <row r="230" spans="1:33" x14ac:dyDescent="0.3">
      <c r="A230" t="s">
        <v>30</v>
      </c>
      <c r="B230">
        <v>2019</v>
      </c>
      <c r="C230" t="s">
        <v>38</v>
      </c>
      <c r="D230">
        <v>137.4</v>
      </c>
      <c r="E230">
        <v>159.5</v>
      </c>
      <c r="F230">
        <v>134.5</v>
      </c>
      <c r="G230">
        <v>142.6</v>
      </c>
      <c r="H230">
        <v>124</v>
      </c>
      <c r="I230">
        <v>143.69999999999999</v>
      </c>
      <c r="J230">
        <v>133.4</v>
      </c>
      <c r="K230">
        <v>125.1</v>
      </c>
      <c r="L230">
        <v>109.3</v>
      </c>
      <c r="M230">
        <v>139.30000000000001</v>
      </c>
      <c r="N230">
        <v>137.69999999999999</v>
      </c>
      <c r="O230">
        <v>156.4</v>
      </c>
      <c r="P230">
        <v>139.19999999999999</v>
      </c>
      <c r="Q230">
        <f t="shared" si="9"/>
        <v>1782.1000000000001</v>
      </c>
      <c r="R230">
        <v>163.30000000000001</v>
      </c>
      <c r="S230">
        <v>151.30000000000001</v>
      </c>
      <c r="T230">
        <v>146.6</v>
      </c>
      <c r="U230">
        <v>150.69999999999999</v>
      </c>
      <c r="V230">
        <f t="shared" si="10"/>
        <v>448.59999999999997</v>
      </c>
      <c r="W230">
        <f>W231</f>
        <v>150.1</v>
      </c>
      <c r="X230">
        <v>146.9</v>
      </c>
      <c r="Y230">
        <v>149.5</v>
      </c>
      <c r="Z230">
        <f t="shared" si="11"/>
        <v>446.5</v>
      </c>
      <c r="AA230">
        <v>151.30000000000001</v>
      </c>
      <c r="AB230">
        <v>130.19999999999999</v>
      </c>
      <c r="AC230">
        <v>145.9</v>
      </c>
      <c r="AD230">
        <v>156.69999999999999</v>
      </c>
      <c r="AE230">
        <v>133.9</v>
      </c>
      <c r="AF230">
        <v>142.9</v>
      </c>
      <c r="AG230">
        <v>142.4</v>
      </c>
    </row>
    <row r="231" spans="1:33" x14ac:dyDescent="0.3">
      <c r="A231" t="s">
        <v>33</v>
      </c>
      <c r="B231">
        <v>2019</v>
      </c>
      <c r="C231" t="s">
        <v>38</v>
      </c>
      <c r="D231">
        <v>140.4</v>
      </c>
      <c r="E231">
        <v>156.69999999999999</v>
      </c>
      <c r="F231">
        <v>138.30000000000001</v>
      </c>
      <c r="G231">
        <v>142.4</v>
      </c>
      <c r="H231">
        <v>118.6</v>
      </c>
      <c r="I231">
        <v>149.69999999999999</v>
      </c>
      <c r="J231">
        <v>161.6</v>
      </c>
      <c r="K231">
        <v>124.4</v>
      </c>
      <c r="L231">
        <v>111.2</v>
      </c>
      <c r="M231">
        <v>141</v>
      </c>
      <c r="N231">
        <v>128.9</v>
      </c>
      <c r="O231">
        <v>154.5</v>
      </c>
      <c r="P231">
        <v>143.80000000000001</v>
      </c>
      <c r="Q231">
        <f t="shared" si="9"/>
        <v>1811.5000000000002</v>
      </c>
      <c r="R231">
        <v>166.2</v>
      </c>
      <c r="S231">
        <v>144</v>
      </c>
      <c r="T231">
        <v>131.69999999999999</v>
      </c>
      <c r="U231">
        <v>142.19999999999999</v>
      </c>
      <c r="V231">
        <f t="shared" si="10"/>
        <v>417.9</v>
      </c>
      <c r="W231">
        <v>150.1</v>
      </c>
      <c r="X231">
        <v>129.4</v>
      </c>
      <c r="Y231">
        <v>137.19999999999999</v>
      </c>
      <c r="Z231">
        <f t="shared" si="11"/>
        <v>416.7</v>
      </c>
      <c r="AA231">
        <v>139.80000000000001</v>
      </c>
      <c r="AB231">
        <v>120.1</v>
      </c>
      <c r="AC231">
        <v>134</v>
      </c>
      <c r="AD231">
        <v>148</v>
      </c>
      <c r="AE231">
        <v>132.6</v>
      </c>
      <c r="AF231">
        <v>133.30000000000001</v>
      </c>
      <c r="AG231">
        <v>141.5</v>
      </c>
    </row>
    <row r="232" spans="1:33" x14ac:dyDescent="0.3">
      <c r="A232" t="s">
        <v>34</v>
      </c>
      <c r="B232">
        <v>2019</v>
      </c>
      <c r="C232" t="s">
        <v>38</v>
      </c>
      <c r="D232">
        <v>138.30000000000001</v>
      </c>
      <c r="E232">
        <v>158.5</v>
      </c>
      <c r="F232">
        <v>136</v>
      </c>
      <c r="G232">
        <v>142.5</v>
      </c>
      <c r="H232">
        <v>122</v>
      </c>
      <c r="I232">
        <v>146.5</v>
      </c>
      <c r="J232">
        <v>143</v>
      </c>
      <c r="K232">
        <v>124.9</v>
      </c>
      <c r="L232">
        <v>109.9</v>
      </c>
      <c r="M232">
        <v>139.9</v>
      </c>
      <c r="N232">
        <v>134</v>
      </c>
      <c r="O232">
        <v>155.5</v>
      </c>
      <c r="P232">
        <v>140.9</v>
      </c>
      <c r="Q232">
        <f t="shared" si="9"/>
        <v>1791.9000000000003</v>
      </c>
      <c r="R232">
        <v>164.1</v>
      </c>
      <c r="S232">
        <v>148.4</v>
      </c>
      <c r="T232">
        <v>140.4</v>
      </c>
      <c r="U232">
        <v>147.30000000000001</v>
      </c>
      <c r="V232">
        <f t="shared" si="10"/>
        <v>436.1</v>
      </c>
      <c r="W232">
        <v>150.1</v>
      </c>
      <c r="X232">
        <v>140.30000000000001</v>
      </c>
      <c r="Y232">
        <v>143.69999999999999</v>
      </c>
      <c r="Z232">
        <f t="shared" si="11"/>
        <v>434.09999999999997</v>
      </c>
      <c r="AA232">
        <v>146.9</v>
      </c>
      <c r="AB232">
        <v>124.9</v>
      </c>
      <c r="AC232">
        <v>139.19999999999999</v>
      </c>
      <c r="AD232">
        <v>151.6</v>
      </c>
      <c r="AE232">
        <v>133.4</v>
      </c>
      <c r="AF232">
        <v>138.19999999999999</v>
      </c>
      <c r="AG232">
        <v>142</v>
      </c>
    </row>
    <row r="233" spans="1:33" x14ac:dyDescent="0.3">
      <c r="A233" t="s">
        <v>30</v>
      </c>
      <c r="B233">
        <v>2019</v>
      </c>
      <c r="C233" t="s">
        <v>39</v>
      </c>
      <c r="D233">
        <v>137.80000000000001</v>
      </c>
      <c r="E233">
        <v>163.5</v>
      </c>
      <c r="F233">
        <v>136.19999999999999</v>
      </c>
      <c r="G233">
        <v>143.19999999999999</v>
      </c>
      <c r="H233">
        <v>124.3</v>
      </c>
      <c r="I233">
        <v>143.30000000000001</v>
      </c>
      <c r="J233">
        <v>140.6</v>
      </c>
      <c r="K233">
        <v>128.69999999999999</v>
      </c>
      <c r="L233">
        <v>110.6</v>
      </c>
      <c r="M233">
        <v>140.4</v>
      </c>
      <c r="N233">
        <v>138</v>
      </c>
      <c r="O233">
        <v>156.6</v>
      </c>
      <c r="P233">
        <v>141</v>
      </c>
      <c r="Q233">
        <f t="shared" si="9"/>
        <v>1804.1999999999998</v>
      </c>
      <c r="R233">
        <v>164.2</v>
      </c>
      <c r="S233">
        <v>151.4</v>
      </c>
      <c r="T233">
        <v>146.5</v>
      </c>
      <c r="U233">
        <v>150.69999999999999</v>
      </c>
      <c r="V233">
        <f t="shared" si="10"/>
        <v>448.59999999999997</v>
      </c>
      <c r="W233">
        <f>W234</f>
        <v>149.4</v>
      </c>
      <c r="X233">
        <v>147.80000000000001</v>
      </c>
      <c r="Y233">
        <v>149.6</v>
      </c>
      <c r="Z233">
        <f t="shared" si="11"/>
        <v>446.80000000000007</v>
      </c>
      <c r="AA233">
        <v>151.69999999999999</v>
      </c>
      <c r="AB233">
        <v>130.19999999999999</v>
      </c>
      <c r="AC233">
        <v>146.4</v>
      </c>
      <c r="AD233">
        <v>157.69999999999999</v>
      </c>
      <c r="AE233">
        <v>134.80000000000001</v>
      </c>
      <c r="AF233">
        <v>143.30000000000001</v>
      </c>
      <c r="AG233">
        <v>143.6</v>
      </c>
    </row>
    <row r="234" spans="1:33" x14ac:dyDescent="0.3">
      <c r="A234" t="s">
        <v>33</v>
      </c>
      <c r="B234">
        <v>2019</v>
      </c>
      <c r="C234" t="s">
        <v>39</v>
      </c>
      <c r="D234">
        <v>140.69999999999999</v>
      </c>
      <c r="E234">
        <v>159.6</v>
      </c>
      <c r="F234">
        <v>140.4</v>
      </c>
      <c r="G234">
        <v>143.4</v>
      </c>
      <c r="H234">
        <v>118.6</v>
      </c>
      <c r="I234">
        <v>150.9</v>
      </c>
      <c r="J234">
        <v>169.8</v>
      </c>
      <c r="K234">
        <v>127.4</v>
      </c>
      <c r="L234">
        <v>111.8</v>
      </c>
      <c r="M234">
        <v>141</v>
      </c>
      <c r="N234">
        <v>129</v>
      </c>
      <c r="O234">
        <v>155.1</v>
      </c>
      <c r="P234">
        <v>145.6</v>
      </c>
      <c r="Q234">
        <f t="shared" si="9"/>
        <v>1833.2999999999997</v>
      </c>
      <c r="R234">
        <v>166.7</v>
      </c>
      <c r="S234">
        <v>144.30000000000001</v>
      </c>
      <c r="T234">
        <v>131.69999999999999</v>
      </c>
      <c r="U234">
        <v>142.4</v>
      </c>
      <c r="V234">
        <f t="shared" si="10"/>
        <v>418.4</v>
      </c>
      <c r="W234">
        <v>149.4</v>
      </c>
      <c r="X234">
        <v>130.5</v>
      </c>
      <c r="Y234">
        <v>137.4</v>
      </c>
      <c r="Z234">
        <f t="shared" si="11"/>
        <v>417.29999999999995</v>
      </c>
      <c r="AA234">
        <v>140.30000000000001</v>
      </c>
      <c r="AB234">
        <v>119.6</v>
      </c>
      <c r="AC234">
        <v>134.30000000000001</v>
      </c>
      <c r="AD234">
        <v>148.9</v>
      </c>
      <c r="AE234">
        <v>133.69999999999999</v>
      </c>
      <c r="AF234">
        <v>133.6</v>
      </c>
      <c r="AG234">
        <v>142.1</v>
      </c>
    </row>
    <row r="235" spans="1:33" x14ac:dyDescent="0.3">
      <c r="A235" t="s">
        <v>34</v>
      </c>
      <c r="B235">
        <v>2019</v>
      </c>
      <c r="C235" t="s">
        <v>39</v>
      </c>
      <c r="D235">
        <v>138.69999999999999</v>
      </c>
      <c r="E235">
        <v>162.1</v>
      </c>
      <c r="F235">
        <v>137.80000000000001</v>
      </c>
      <c r="G235">
        <v>143.30000000000001</v>
      </c>
      <c r="H235">
        <v>122.2</v>
      </c>
      <c r="I235">
        <v>146.80000000000001</v>
      </c>
      <c r="J235">
        <v>150.5</v>
      </c>
      <c r="K235">
        <v>128.30000000000001</v>
      </c>
      <c r="L235">
        <v>111</v>
      </c>
      <c r="M235">
        <v>140.6</v>
      </c>
      <c r="N235">
        <v>134.19999999999999</v>
      </c>
      <c r="O235">
        <v>155.9</v>
      </c>
      <c r="P235">
        <v>142.69999999999999</v>
      </c>
      <c r="Q235">
        <f t="shared" si="9"/>
        <v>1814.1000000000001</v>
      </c>
      <c r="R235">
        <v>164.9</v>
      </c>
      <c r="S235">
        <v>148.6</v>
      </c>
      <c r="T235">
        <v>140.4</v>
      </c>
      <c r="U235">
        <v>147.4</v>
      </c>
      <c r="V235">
        <f t="shared" si="10"/>
        <v>436.4</v>
      </c>
      <c r="W235">
        <v>149.4</v>
      </c>
      <c r="X235">
        <v>141.19999999999999</v>
      </c>
      <c r="Y235">
        <v>143.80000000000001</v>
      </c>
      <c r="Z235">
        <f t="shared" si="11"/>
        <v>434.40000000000003</v>
      </c>
      <c r="AA235">
        <v>147.4</v>
      </c>
      <c r="AB235">
        <v>124.6</v>
      </c>
      <c r="AC235">
        <v>139.6</v>
      </c>
      <c r="AD235">
        <v>152.5</v>
      </c>
      <c r="AE235">
        <v>134.30000000000001</v>
      </c>
      <c r="AF235">
        <v>138.6</v>
      </c>
      <c r="AG235">
        <v>142.9</v>
      </c>
    </row>
    <row r="236" spans="1:33" x14ac:dyDescent="0.3">
      <c r="A236" t="s">
        <v>30</v>
      </c>
      <c r="B236">
        <v>2019</v>
      </c>
      <c r="C236" t="s">
        <v>40</v>
      </c>
      <c r="D236">
        <v>138.4</v>
      </c>
      <c r="E236">
        <v>164</v>
      </c>
      <c r="F236">
        <v>138.4</v>
      </c>
      <c r="G236">
        <v>143.9</v>
      </c>
      <c r="H236">
        <v>124.4</v>
      </c>
      <c r="I236">
        <v>146.4</v>
      </c>
      <c r="J236">
        <v>150.1</v>
      </c>
      <c r="K236">
        <v>130.6</v>
      </c>
      <c r="L236">
        <v>110.8</v>
      </c>
      <c r="M236">
        <v>141.69999999999999</v>
      </c>
      <c r="N236">
        <v>138.5</v>
      </c>
      <c r="O236">
        <v>156.69999999999999</v>
      </c>
      <c r="P236">
        <v>143</v>
      </c>
      <c r="Q236">
        <f t="shared" si="9"/>
        <v>1826.8999999999999</v>
      </c>
      <c r="R236">
        <v>164.5</v>
      </c>
      <c r="S236">
        <v>151.6</v>
      </c>
      <c r="T236">
        <v>146.6</v>
      </c>
      <c r="U236">
        <v>150.9</v>
      </c>
      <c r="V236">
        <f t="shared" si="10"/>
        <v>449.1</v>
      </c>
      <c r="W236">
        <f>W237</f>
        <v>150.6</v>
      </c>
      <c r="X236">
        <v>146.80000000000001</v>
      </c>
      <c r="Y236">
        <v>150</v>
      </c>
      <c r="Z236">
        <f t="shared" si="11"/>
        <v>447.4</v>
      </c>
      <c r="AA236">
        <v>152.19999999999999</v>
      </c>
      <c r="AB236">
        <v>131.19999999999999</v>
      </c>
      <c r="AC236">
        <v>147.5</v>
      </c>
      <c r="AD236">
        <v>159.1</v>
      </c>
      <c r="AE236">
        <v>136.1</v>
      </c>
      <c r="AF236">
        <v>144.19999999999999</v>
      </c>
      <c r="AG236">
        <v>144.9</v>
      </c>
    </row>
    <row r="237" spans="1:33" x14ac:dyDescent="0.3">
      <c r="A237" t="s">
        <v>33</v>
      </c>
      <c r="B237">
        <v>2019</v>
      </c>
      <c r="C237" t="s">
        <v>40</v>
      </c>
      <c r="D237">
        <v>141.4</v>
      </c>
      <c r="E237">
        <v>160.19999999999999</v>
      </c>
      <c r="F237">
        <v>142.5</v>
      </c>
      <c r="G237">
        <v>144.1</v>
      </c>
      <c r="H237">
        <v>119.3</v>
      </c>
      <c r="I237">
        <v>154.69999999999999</v>
      </c>
      <c r="J237">
        <v>180.1</v>
      </c>
      <c r="K237">
        <v>128.9</v>
      </c>
      <c r="L237">
        <v>111.8</v>
      </c>
      <c r="M237">
        <v>141.6</v>
      </c>
      <c r="N237">
        <v>129.5</v>
      </c>
      <c r="O237">
        <v>155.6</v>
      </c>
      <c r="P237">
        <v>147.69999999999999</v>
      </c>
      <c r="Q237">
        <f t="shared" si="9"/>
        <v>1857.3999999999999</v>
      </c>
      <c r="R237">
        <v>167.2</v>
      </c>
      <c r="S237">
        <v>144.69999999999999</v>
      </c>
      <c r="T237">
        <v>131.9</v>
      </c>
      <c r="U237">
        <v>142.69999999999999</v>
      </c>
      <c r="V237">
        <f t="shared" si="10"/>
        <v>419.3</v>
      </c>
      <c r="W237">
        <v>150.6</v>
      </c>
      <c r="X237">
        <v>127</v>
      </c>
      <c r="Y237">
        <v>137.69999999999999</v>
      </c>
      <c r="Z237">
        <f t="shared" si="11"/>
        <v>415.3</v>
      </c>
      <c r="AA237">
        <v>140.80000000000001</v>
      </c>
      <c r="AB237">
        <v>120.6</v>
      </c>
      <c r="AC237">
        <v>135</v>
      </c>
      <c r="AD237">
        <v>150.4</v>
      </c>
      <c r="AE237">
        <v>135.1</v>
      </c>
      <c r="AF237">
        <v>134.5</v>
      </c>
      <c r="AG237">
        <v>143.30000000000001</v>
      </c>
    </row>
    <row r="238" spans="1:33" x14ac:dyDescent="0.3">
      <c r="A238" t="s">
        <v>34</v>
      </c>
      <c r="B238">
        <v>2019</v>
      </c>
      <c r="C238" t="s">
        <v>40</v>
      </c>
      <c r="D238">
        <v>139.30000000000001</v>
      </c>
      <c r="E238">
        <v>162.69999999999999</v>
      </c>
      <c r="F238">
        <v>140</v>
      </c>
      <c r="G238">
        <v>144</v>
      </c>
      <c r="H238">
        <v>122.5</v>
      </c>
      <c r="I238">
        <v>150.30000000000001</v>
      </c>
      <c r="J238">
        <v>160.30000000000001</v>
      </c>
      <c r="K238">
        <v>130</v>
      </c>
      <c r="L238">
        <v>111.1</v>
      </c>
      <c r="M238">
        <v>141.69999999999999</v>
      </c>
      <c r="N238">
        <v>134.69999999999999</v>
      </c>
      <c r="O238">
        <v>156.19999999999999</v>
      </c>
      <c r="P238">
        <v>144.69999999999999</v>
      </c>
      <c r="Q238">
        <f t="shared" si="9"/>
        <v>1837.5</v>
      </c>
      <c r="R238">
        <v>165.2</v>
      </c>
      <c r="S238">
        <v>148.9</v>
      </c>
      <c r="T238">
        <v>140.5</v>
      </c>
      <c r="U238">
        <v>147.6</v>
      </c>
      <c r="V238">
        <f t="shared" si="10"/>
        <v>437</v>
      </c>
      <c r="W238">
        <v>150.6</v>
      </c>
      <c r="X238">
        <v>139.30000000000001</v>
      </c>
      <c r="Y238">
        <v>144.19999999999999</v>
      </c>
      <c r="Z238">
        <f t="shared" si="11"/>
        <v>434.09999999999997</v>
      </c>
      <c r="AA238">
        <v>147.9</v>
      </c>
      <c r="AB238">
        <v>125.6</v>
      </c>
      <c r="AC238">
        <v>140.5</v>
      </c>
      <c r="AD238">
        <v>154</v>
      </c>
      <c r="AE238">
        <v>135.69999999999999</v>
      </c>
      <c r="AF238">
        <v>139.5</v>
      </c>
      <c r="AG238">
        <v>144.19999999999999</v>
      </c>
    </row>
    <row r="239" spans="1:33" x14ac:dyDescent="0.3">
      <c r="A239" t="s">
        <v>30</v>
      </c>
      <c r="B239">
        <v>2019</v>
      </c>
      <c r="C239" t="s">
        <v>41</v>
      </c>
      <c r="D239">
        <v>139.19999999999999</v>
      </c>
      <c r="E239">
        <v>161.9</v>
      </c>
      <c r="F239">
        <v>137.1</v>
      </c>
      <c r="G239">
        <v>144.6</v>
      </c>
      <c r="H239">
        <v>124.7</v>
      </c>
      <c r="I239">
        <v>145.5</v>
      </c>
      <c r="J239">
        <v>156.19999999999999</v>
      </c>
      <c r="K239">
        <v>131.5</v>
      </c>
      <c r="L239">
        <v>111.7</v>
      </c>
      <c r="M239">
        <v>142.69999999999999</v>
      </c>
      <c r="N239">
        <v>138.5</v>
      </c>
      <c r="O239">
        <v>156.9</v>
      </c>
      <c r="P239">
        <v>144</v>
      </c>
      <c r="Q239">
        <f t="shared" si="9"/>
        <v>1834.5000000000002</v>
      </c>
      <c r="R239">
        <v>165.1</v>
      </c>
      <c r="S239">
        <v>151.80000000000001</v>
      </c>
      <c r="T239">
        <v>146.6</v>
      </c>
      <c r="U239">
        <v>151.1</v>
      </c>
      <c r="V239">
        <f t="shared" si="10"/>
        <v>449.5</v>
      </c>
      <c r="W239">
        <f>W240</f>
        <v>151.6</v>
      </c>
      <c r="X239">
        <v>146.4</v>
      </c>
      <c r="Y239">
        <v>150.19999999999999</v>
      </c>
      <c r="Z239">
        <f t="shared" si="11"/>
        <v>448.2</v>
      </c>
      <c r="AA239">
        <v>152.69999999999999</v>
      </c>
      <c r="AB239">
        <v>131.4</v>
      </c>
      <c r="AC239">
        <v>148</v>
      </c>
      <c r="AD239">
        <v>159.69999999999999</v>
      </c>
      <c r="AE239">
        <v>138.80000000000001</v>
      </c>
      <c r="AF239">
        <v>144.9</v>
      </c>
      <c r="AG239">
        <v>145.69999999999999</v>
      </c>
    </row>
    <row r="240" spans="1:33" x14ac:dyDescent="0.3">
      <c r="A240" t="s">
        <v>33</v>
      </c>
      <c r="B240">
        <v>2019</v>
      </c>
      <c r="C240" t="s">
        <v>41</v>
      </c>
      <c r="D240">
        <v>142.1</v>
      </c>
      <c r="E240">
        <v>158.30000000000001</v>
      </c>
      <c r="F240">
        <v>140.80000000000001</v>
      </c>
      <c r="G240">
        <v>144.9</v>
      </c>
      <c r="H240">
        <v>119.9</v>
      </c>
      <c r="I240">
        <v>153.9</v>
      </c>
      <c r="J240">
        <v>189.1</v>
      </c>
      <c r="K240">
        <v>129.80000000000001</v>
      </c>
      <c r="L240">
        <v>112.7</v>
      </c>
      <c r="M240">
        <v>142.5</v>
      </c>
      <c r="N240">
        <v>129.80000000000001</v>
      </c>
      <c r="O240">
        <v>156.19999999999999</v>
      </c>
      <c r="P240">
        <v>149.1</v>
      </c>
      <c r="Q240">
        <f t="shared" si="9"/>
        <v>1869.1</v>
      </c>
      <c r="R240">
        <v>167.9</v>
      </c>
      <c r="S240">
        <v>145</v>
      </c>
      <c r="T240">
        <v>132.19999999999999</v>
      </c>
      <c r="U240">
        <v>143</v>
      </c>
      <c r="V240">
        <f t="shared" si="10"/>
        <v>420.2</v>
      </c>
      <c r="W240">
        <v>151.6</v>
      </c>
      <c r="X240">
        <v>125.5</v>
      </c>
      <c r="Y240">
        <v>138.1</v>
      </c>
      <c r="Z240">
        <f t="shared" si="11"/>
        <v>415.20000000000005</v>
      </c>
      <c r="AA240">
        <v>141.5</v>
      </c>
      <c r="AB240">
        <v>120.8</v>
      </c>
      <c r="AC240">
        <v>135.4</v>
      </c>
      <c r="AD240">
        <v>151.5</v>
      </c>
      <c r="AE240">
        <v>137.80000000000001</v>
      </c>
      <c r="AF240">
        <v>135.30000000000001</v>
      </c>
      <c r="AG240">
        <v>144.19999999999999</v>
      </c>
    </row>
    <row r="241" spans="1:33" x14ac:dyDescent="0.3">
      <c r="A241" t="s">
        <v>34</v>
      </c>
      <c r="B241">
        <v>2019</v>
      </c>
      <c r="C241" t="s">
        <v>41</v>
      </c>
      <c r="D241">
        <v>140.1</v>
      </c>
      <c r="E241">
        <v>160.6</v>
      </c>
      <c r="F241">
        <v>138.5</v>
      </c>
      <c r="G241">
        <v>144.69999999999999</v>
      </c>
      <c r="H241">
        <v>122.9</v>
      </c>
      <c r="I241">
        <v>149.4</v>
      </c>
      <c r="J241">
        <v>167.4</v>
      </c>
      <c r="K241">
        <v>130.9</v>
      </c>
      <c r="L241">
        <v>112</v>
      </c>
      <c r="M241">
        <v>142.6</v>
      </c>
      <c r="N241">
        <v>134.9</v>
      </c>
      <c r="O241">
        <v>156.6</v>
      </c>
      <c r="P241">
        <v>145.9</v>
      </c>
      <c r="Q241">
        <f t="shared" si="9"/>
        <v>1846.5</v>
      </c>
      <c r="R241">
        <v>165.8</v>
      </c>
      <c r="S241">
        <v>149.1</v>
      </c>
      <c r="T241">
        <v>140.6</v>
      </c>
      <c r="U241">
        <v>147.9</v>
      </c>
      <c r="V241">
        <f t="shared" si="10"/>
        <v>437.6</v>
      </c>
      <c r="W241">
        <v>151.6</v>
      </c>
      <c r="X241">
        <v>138.5</v>
      </c>
      <c r="Y241">
        <v>144.5</v>
      </c>
      <c r="Z241">
        <f t="shared" si="11"/>
        <v>434.6</v>
      </c>
      <c r="AA241">
        <v>148.5</v>
      </c>
      <c r="AB241">
        <v>125.8</v>
      </c>
      <c r="AC241">
        <v>140.9</v>
      </c>
      <c r="AD241">
        <v>154.9</v>
      </c>
      <c r="AE241">
        <v>138.4</v>
      </c>
      <c r="AF241">
        <v>140.19999999999999</v>
      </c>
      <c r="AG241">
        <v>145</v>
      </c>
    </row>
    <row r="242" spans="1:33" x14ac:dyDescent="0.3">
      <c r="A242" t="s">
        <v>30</v>
      </c>
      <c r="B242">
        <v>2019</v>
      </c>
      <c r="C242" t="s">
        <v>42</v>
      </c>
      <c r="D242">
        <v>140.1</v>
      </c>
      <c r="E242">
        <v>161.9</v>
      </c>
      <c r="F242">
        <v>138.30000000000001</v>
      </c>
      <c r="G242">
        <v>145.69999999999999</v>
      </c>
      <c r="H242">
        <v>125.1</v>
      </c>
      <c r="I242">
        <v>143.80000000000001</v>
      </c>
      <c r="J242">
        <v>163.4</v>
      </c>
      <c r="K242">
        <v>132.19999999999999</v>
      </c>
      <c r="L242">
        <v>112.8</v>
      </c>
      <c r="M242">
        <v>144.19999999999999</v>
      </c>
      <c r="N242">
        <v>138.5</v>
      </c>
      <c r="O242">
        <v>157.19999999999999</v>
      </c>
      <c r="P242">
        <v>145.5</v>
      </c>
      <c r="Q242">
        <f t="shared" si="9"/>
        <v>1848.7</v>
      </c>
      <c r="R242">
        <v>165.7</v>
      </c>
      <c r="S242">
        <v>151.69999999999999</v>
      </c>
      <c r="T242">
        <v>146.6</v>
      </c>
      <c r="U242">
        <v>151</v>
      </c>
      <c r="V242">
        <f t="shared" si="10"/>
        <v>449.29999999999995</v>
      </c>
      <c r="W242">
        <f>W243</f>
        <v>152.19999999999999</v>
      </c>
      <c r="X242">
        <v>146.9</v>
      </c>
      <c r="Y242">
        <v>150.30000000000001</v>
      </c>
      <c r="Z242">
        <f t="shared" si="11"/>
        <v>449.40000000000003</v>
      </c>
      <c r="AA242">
        <v>153.4</v>
      </c>
      <c r="AB242">
        <v>131.6</v>
      </c>
      <c r="AC242">
        <v>148.30000000000001</v>
      </c>
      <c r="AD242">
        <v>160.19999999999999</v>
      </c>
      <c r="AE242">
        <v>140.19999999999999</v>
      </c>
      <c r="AF242">
        <v>145.4</v>
      </c>
      <c r="AG242">
        <v>146.69999999999999</v>
      </c>
    </row>
    <row r="243" spans="1:33" x14ac:dyDescent="0.3">
      <c r="A243" t="s">
        <v>33</v>
      </c>
      <c r="B243">
        <v>2019</v>
      </c>
      <c r="C243" t="s">
        <v>42</v>
      </c>
      <c r="D243">
        <v>142.69999999999999</v>
      </c>
      <c r="E243">
        <v>158.69999999999999</v>
      </c>
      <c r="F243">
        <v>141.6</v>
      </c>
      <c r="G243">
        <v>144.9</v>
      </c>
      <c r="H243">
        <v>120.8</v>
      </c>
      <c r="I243">
        <v>149.80000000000001</v>
      </c>
      <c r="J243">
        <v>192.4</v>
      </c>
      <c r="K243">
        <v>130.30000000000001</v>
      </c>
      <c r="L243">
        <v>114</v>
      </c>
      <c r="M243">
        <v>143.80000000000001</v>
      </c>
      <c r="N243">
        <v>130</v>
      </c>
      <c r="O243">
        <v>156.4</v>
      </c>
      <c r="P243">
        <v>149.5</v>
      </c>
      <c r="Q243">
        <f t="shared" si="9"/>
        <v>1874.9</v>
      </c>
      <c r="R243">
        <v>168.6</v>
      </c>
      <c r="S243">
        <v>145.30000000000001</v>
      </c>
      <c r="T243">
        <v>132.19999999999999</v>
      </c>
      <c r="U243">
        <v>143.30000000000001</v>
      </c>
      <c r="V243">
        <f t="shared" si="10"/>
        <v>420.8</v>
      </c>
      <c r="W243">
        <v>152.19999999999999</v>
      </c>
      <c r="X243">
        <v>126.6</v>
      </c>
      <c r="Y243">
        <v>138.30000000000001</v>
      </c>
      <c r="Z243">
        <f t="shared" si="11"/>
        <v>417.09999999999997</v>
      </c>
      <c r="AA243">
        <v>141.9</v>
      </c>
      <c r="AB243">
        <v>121.2</v>
      </c>
      <c r="AC243">
        <v>135.9</v>
      </c>
      <c r="AD243">
        <v>151.6</v>
      </c>
      <c r="AE243">
        <v>139</v>
      </c>
      <c r="AF243">
        <v>135.69999999999999</v>
      </c>
      <c r="AG243">
        <v>144.69999999999999</v>
      </c>
    </row>
    <row r="244" spans="1:33" x14ac:dyDescent="0.3">
      <c r="A244" t="s">
        <v>34</v>
      </c>
      <c r="B244">
        <v>2019</v>
      </c>
      <c r="C244" t="s">
        <v>42</v>
      </c>
      <c r="D244">
        <v>140.9</v>
      </c>
      <c r="E244">
        <v>160.80000000000001</v>
      </c>
      <c r="F244">
        <v>139.6</v>
      </c>
      <c r="G244">
        <v>145.4</v>
      </c>
      <c r="H244">
        <v>123.5</v>
      </c>
      <c r="I244">
        <v>146.6</v>
      </c>
      <c r="J244">
        <v>173.2</v>
      </c>
      <c r="K244">
        <v>131.6</v>
      </c>
      <c r="L244">
        <v>113.2</v>
      </c>
      <c r="M244">
        <v>144.1</v>
      </c>
      <c r="N244">
        <v>135</v>
      </c>
      <c r="O244">
        <v>156.80000000000001</v>
      </c>
      <c r="P244">
        <v>147</v>
      </c>
      <c r="Q244">
        <f t="shared" si="9"/>
        <v>1857.6999999999998</v>
      </c>
      <c r="R244">
        <v>166.5</v>
      </c>
      <c r="S244">
        <v>149.19999999999999</v>
      </c>
      <c r="T244">
        <v>140.6</v>
      </c>
      <c r="U244">
        <v>147.9</v>
      </c>
      <c r="V244">
        <f t="shared" si="10"/>
        <v>437.69999999999993</v>
      </c>
      <c r="W244">
        <v>152.19999999999999</v>
      </c>
      <c r="X244">
        <v>139.19999999999999</v>
      </c>
      <c r="Y244">
        <v>144.6</v>
      </c>
      <c r="Z244">
        <f t="shared" si="11"/>
        <v>436</v>
      </c>
      <c r="AA244">
        <v>149</v>
      </c>
      <c r="AB244">
        <v>126.1</v>
      </c>
      <c r="AC244">
        <v>141.30000000000001</v>
      </c>
      <c r="AD244">
        <v>155.19999999999999</v>
      </c>
      <c r="AE244">
        <v>139.69999999999999</v>
      </c>
      <c r="AF244">
        <v>140.69999999999999</v>
      </c>
      <c r="AG244">
        <v>145.80000000000001</v>
      </c>
    </row>
    <row r="245" spans="1:33" x14ac:dyDescent="0.3">
      <c r="A245" t="s">
        <v>30</v>
      </c>
      <c r="B245">
        <v>2019</v>
      </c>
      <c r="C245" t="s">
        <v>43</v>
      </c>
      <c r="D245">
        <v>141</v>
      </c>
      <c r="E245">
        <v>161.6</v>
      </c>
      <c r="F245">
        <v>141.19999999999999</v>
      </c>
      <c r="G245">
        <v>146.5</v>
      </c>
      <c r="H245">
        <v>125.6</v>
      </c>
      <c r="I245">
        <v>145.69999999999999</v>
      </c>
      <c r="J245">
        <v>178.8</v>
      </c>
      <c r="K245">
        <v>133.1</v>
      </c>
      <c r="L245">
        <v>113.6</v>
      </c>
      <c r="M245">
        <v>145.5</v>
      </c>
      <c r="N245">
        <v>138.6</v>
      </c>
      <c r="O245">
        <v>157.4</v>
      </c>
      <c r="P245">
        <v>148.30000000000001</v>
      </c>
      <c r="Q245">
        <f t="shared" si="9"/>
        <v>1876.8999999999996</v>
      </c>
      <c r="R245">
        <v>166.3</v>
      </c>
      <c r="S245">
        <v>151.69999999999999</v>
      </c>
      <c r="T245">
        <v>146.69999999999999</v>
      </c>
      <c r="U245">
        <v>151</v>
      </c>
      <c r="V245">
        <f t="shared" si="10"/>
        <v>449.4</v>
      </c>
      <c r="W245">
        <f>W246</f>
        <v>153</v>
      </c>
      <c r="X245">
        <v>147.69999999999999</v>
      </c>
      <c r="Y245">
        <v>150.6</v>
      </c>
      <c r="Z245">
        <f t="shared" si="11"/>
        <v>451.29999999999995</v>
      </c>
      <c r="AA245">
        <v>153.69999999999999</v>
      </c>
      <c r="AB245">
        <v>131.69999999999999</v>
      </c>
      <c r="AC245">
        <v>148.69999999999999</v>
      </c>
      <c r="AD245">
        <v>160.69999999999999</v>
      </c>
      <c r="AE245">
        <v>140.30000000000001</v>
      </c>
      <c r="AF245">
        <v>145.69999999999999</v>
      </c>
      <c r="AG245">
        <v>148.30000000000001</v>
      </c>
    </row>
    <row r="246" spans="1:33" x14ac:dyDescent="0.3">
      <c r="A246" t="s">
        <v>33</v>
      </c>
      <c r="B246">
        <v>2019</v>
      </c>
      <c r="C246" t="s">
        <v>43</v>
      </c>
      <c r="D246">
        <v>143.5</v>
      </c>
      <c r="E246">
        <v>159.80000000000001</v>
      </c>
      <c r="F246">
        <v>144.69999999999999</v>
      </c>
      <c r="G246">
        <v>145.6</v>
      </c>
      <c r="H246">
        <v>121.1</v>
      </c>
      <c r="I246">
        <v>150.6</v>
      </c>
      <c r="J246">
        <v>207.2</v>
      </c>
      <c r="K246">
        <v>131.19999999999999</v>
      </c>
      <c r="L246">
        <v>114.8</v>
      </c>
      <c r="M246">
        <v>145.19999999999999</v>
      </c>
      <c r="N246">
        <v>130.19999999999999</v>
      </c>
      <c r="O246">
        <v>156.80000000000001</v>
      </c>
      <c r="P246">
        <v>151.9</v>
      </c>
      <c r="Q246">
        <f t="shared" si="9"/>
        <v>1902.6000000000001</v>
      </c>
      <c r="R246">
        <v>169.3</v>
      </c>
      <c r="S246">
        <v>145.9</v>
      </c>
      <c r="T246">
        <v>132.4</v>
      </c>
      <c r="U246">
        <v>143.9</v>
      </c>
      <c r="V246">
        <f t="shared" si="10"/>
        <v>422.20000000000005</v>
      </c>
      <c r="W246">
        <v>153</v>
      </c>
      <c r="X246">
        <v>128.9</v>
      </c>
      <c r="Y246">
        <v>138.69999999999999</v>
      </c>
      <c r="Z246">
        <f t="shared" si="11"/>
        <v>420.59999999999997</v>
      </c>
      <c r="AA246">
        <v>142.4</v>
      </c>
      <c r="AB246">
        <v>121.5</v>
      </c>
      <c r="AC246">
        <v>136.19999999999999</v>
      </c>
      <c r="AD246">
        <v>151.69999999999999</v>
      </c>
      <c r="AE246">
        <v>139.5</v>
      </c>
      <c r="AF246">
        <v>136</v>
      </c>
      <c r="AG246">
        <v>146</v>
      </c>
    </row>
    <row r="247" spans="1:33" x14ac:dyDescent="0.3">
      <c r="A247" t="s">
        <v>34</v>
      </c>
      <c r="B247">
        <v>2019</v>
      </c>
      <c r="C247" t="s">
        <v>43</v>
      </c>
      <c r="D247">
        <v>141.80000000000001</v>
      </c>
      <c r="E247">
        <v>161</v>
      </c>
      <c r="F247">
        <v>142.6</v>
      </c>
      <c r="G247">
        <v>146.19999999999999</v>
      </c>
      <c r="H247">
        <v>123.9</v>
      </c>
      <c r="I247">
        <v>148</v>
      </c>
      <c r="J247">
        <v>188.4</v>
      </c>
      <c r="K247">
        <v>132.5</v>
      </c>
      <c r="L247">
        <v>114</v>
      </c>
      <c r="M247">
        <v>145.4</v>
      </c>
      <c r="N247">
        <v>135.1</v>
      </c>
      <c r="O247">
        <v>157.1</v>
      </c>
      <c r="P247">
        <v>149.6</v>
      </c>
      <c r="Q247">
        <f t="shared" si="9"/>
        <v>1885.5999999999997</v>
      </c>
      <c r="R247">
        <v>167.1</v>
      </c>
      <c r="S247">
        <v>149.4</v>
      </c>
      <c r="T247">
        <v>140.80000000000001</v>
      </c>
      <c r="U247">
        <v>148.19999999999999</v>
      </c>
      <c r="V247">
        <f t="shared" si="10"/>
        <v>438.40000000000003</v>
      </c>
      <c r="W247">
        <v>153</v>
      </c>
      <c r="X247">
        <v>140.6</v>
      </c>
      <c r="Y247">
        <v>145</v>
      </c>
      <c r="Z247">
        <f t="shared" si="11"/>
        <v>438.6</v>
      </c>
      <c r="AA247">
        <v>149.4</v>
      </c>
      <c r="AB247">
        <v>126.3</v>
      </c>
      <c r="AC247">
        <v>141.69999999999999</v>
      </c>
      <c r="AD247">
        <v>155.4</v>
      </c>
      <c r="AE247">
        <v>140</v>
      </c>
      <c r="AF247">
        <v>141</v>
      </c>
      <c r="AG247">
        <v>147.19999999999999</v>
      </c>
    </row>
    <row r="248" spans="1:33" x14ac:dyDescent="0.3">
      <c r="A248" t="s">
        <v>30</v>
      </c>
      <c r="B248">
        <v>2019</v>
      </c>
      <c r="C248" t="s">
        <v>45</v>
      </c>
      <c r="D248">
        <v>141.80000000000001</v>
      </c>
      <c r="E248">
        <v>163.69999999999999</v>
      </c>
      <c r="F248">
        <v>143.80000000000001</v>
      </c>
      <c r="G248">
        <v>147.1</v>
      </c>
      <c r="H248">
        <v>126</v>
      </c>
      <c r="I248">
        <v>146.19999999999999</v>
      </c>
      <c r="J248">
        <v>191.4</v>
      </c>
      <c r="K248">
        <v>136.19999999999999</v>
      </c>
      <c r="L248">
        <v>113.8</v>
      </c>
      <c r="M248">
        <v>147.30000000000001</v>
      </c>
      <c r="N248">
        <v>138.69999999999999</v>
      </c>
      <c r="O248">
        <v>157.69999999999999</v>
      </c>
      <c r="P248">
        <v>150.9</v>
      </c>
      <c r="Q248">
        <f t="shared" si="9"/>
        <v>1904.6000000000001</v>
      </c>
      <c r="R248">
        <v>167.2</v>
      </c>
      <c r="S248">
        <v>152.30000000000001</v>
      </c>
      <c r="T248">
        <v>147</v>
      </c>
      <c r="U248">
        <v>151.5</v>
      </c>
      <c r="V248">
        <f t="shared" si="10"/>
        <v>450.8</v>
      </c>
      <c r="W248">
        <f>W249</f>
        <v>153.5</v>
      </c>
      <c r="X248">
        <v>148.4</v>
      </c>
      <c r="Y248">
        <v>150.9</v>
      </c>
      <c r="Z248">
        <f t="shared" si="11"/>
        <v>452.79999999999995</v>
      </c>
      <c r="AA248">
        <v>154.30000000000001</v>
      </c>
      <c r="AB248">
        <v>132.1</v>
      </c>
      <c r="AC248">
        <v>149.1</v>
      </c>
      <c r="AD248">
        <v>160.80000000000001</v>
      </c>
      <c r="AE248">
        <v>140.6</v>
      </c>
      <c r="AF248">
        <v>146.1</v>
      </c>
      <c r="AG248">
        <v>149.9</v>
      </c>
    </row>
    <row r="249" spans="1:33" x14ac:dyDescent="0.3">
      <c r="A249" t="s">
        <v>33</v>
      </c>
      <c r="B249">
        <v>2019</v>
      </c>
      <c r="C249" t="s">
        <v>45</v>
      </c>
      <c r="D249">
        <v>144.1</v>
      </c>
      <c r="E249">
        <v>162.4</v>
      </c>
      <c r="F249">
        <v>148.4</v>
      </c>
      <c r="G249">
        <v>145.9</v>
      </c>
      <c r="H249">
        <v>121.5</v>
      </c>
      <c r="I249">
        <v>148.80000000000001</v>
      </c>
      <c r="J249">
        <v>215.7</v>
      </c>
      <c r="K249">
        <v>134.6</v>
      </c>
      <c r="L249">
        <v>115</v>
      </c>
      <c r="M249">
        <v>146.30000000000001</v>
      </c>
      <c r="N249">
        <v>130.5</v>
      </c>
      <c r="O249">
        <v>157.19999999999999</v>
      </c>
      <c r="P249">
        <v>153.6</v>
      </c>
      <c r="Q249">
        <f t="shared" si="9"/>
        <v>1923.9999999999998</v>
      </c>
      <c r="R249">
        <v>169.9</v>
      </c>
      <c r="S249">
        <v>146.30000000000001</v>
      </c>
      <c r="T249">
        <v>132.6</v>
      </c>
      <c r="U249">
        <v>144.19999999999999</v>
      </c>
      <c r="V249">
        <f t="shared" si="10"/>
        <v>423.09999999999997</v>
      </c>
      <c r="W249">
        <v>153.5</v>
      </c>
      <c r="X249">
        <v>132.19999999999999</v>
      </c>
      <c r="Y249">
        <v>139.1</v>
      </c>
      <c r="Z249">
        <f t="shared" si="11"/>
        <v>424.79999999999995</v>
      </c>
      <c r="AA249">
        <v>142.80000000000001</v>
      </c>
      <c r="AB249">
        <v>121.7</v>
      </c>
      <c r="AC249">
        <v>136.69999999999999</v>
      </c>
      <c r="AD249">
        <v>151.80000000000001</v>
      </c>
      <c r="AE249">
        <v>139.80000000000001</v>
      </c>
      <c r="AF249">
        <v>136.30000000000001</v>
      </c>
      <c r="AG249">
        <v>147</v>
      </c>
    </row>
    <row r="250" spans="1:33" x14ac:dyDescent="0.3">
      <c r="A250" t="s">
        <v>34</v>
      </c>
      <c r="B250">
        <v>2019</v>
      </c>
      <c r="C250" t="s">
        <v>45</v>
      </c>
      <c r="D250">
        <v>142.5</v>
      </c>
      <c r="E250">
        <v>163.19999999999999</v>
      </c>
      <c r="F250">
        <v>145.6</v>
      </c>
      <c r="G250">
        <v>146.69999999999999</v>
      </c>
      <c r="H250">
        <v>124.3</v>
      </c>
      <c r="I250">
        <v>147.4</v>
      </c>
      <c r="J250">
        <v>199.6</v>
      </c>
      <c r="K250">
        <v>135.69999999999999</v>
      </c>
      <c r="L250">
        <v>114.2</v>
      </c>
      <c r="M250">
        <v>147</v>
      </c>
      <c r="N250">
        <v>135.30000000000001</v>
      </c>
      <c r="O250">
        <v>157.5</v>
      </c>
      <c r="P250">
        <v>151.9</v>
      </c>
      <c r="Q250">
        <f t="shared" si="9"/>
        <v>1910.9</v>
      </c>
      <c r="R250">
        <v>167.9</v>
      </c>
      <c r="S250">
        <v>149.9</v>
      </c>
      <c r="T250">
        <v>141</v>
      </c>
      <c r="U250">
        <v>148.6</v>
      </c>
      <c r="V250">
        <f t="shared" si="10"/>
        <v>439.5</v>
      </c>
      <c r="W250">
        <v>153.5</v>
      </c>
      <c r="X250">
        <v>142.30000000000001</v>
      </c>
      <c r="Y250">
        <v>145.30000000000001</v>
      </c>
      <c r="Z250">
        <f t="shared" si="11"/>
        <v>441.1</v>
      </c>
      <c r="AA250">
        <v>149.9</v>
      </c>
      <c r="AB250">
        <v>126.6</v>
      </c>
      <c r="AC250">
        <v>142.1</v>
      </c>
      <c r="AD250">
        <v>155.5</v>
      </c>
      <c r="AE250">
        <v>140.30000000000001</v>
      </c>
      <c r="AF250">
        <v>141.30000000000001</v>
      </c>
      <c r="AG250">
        <v>148.6</v>
      </c>
    </row>
    <row r="251" spans="1:33" x14ac:dyDescent="0.3">
      <c r="A251" t="s">
        <v>30</v>
      </c>
      <c r="B251">
        <v>2019</v>
      </c>
      <c r="C251" t="s">
        <v>46</v>
      </c>
      <c r="D251">
        <v>142.80000000000001</v>
      </c>
      <c r="E251">
        <v>165.3</v>
      </c>
      <c r="F251">
        <v>149.5</v>
      </c>
      <c r="G251">
        <v>148.69999999999999</v>
      </c>
      <c r="H251">
        <v>127.5</v>
      </c>
      <c r="I251">
        <v>144.30000000000001</v>
      </c>
      <c r="J251">
        <v>209.5</v>
      </c>
      <c r="K251">
        <v>138.80000000000001</v>
      </c>
      <c r="L251">
        <v>113.6</v>
      </c>
      <c r="M251">
        <v>149.1</v>
      </c>
      <c r="N251">
        <v>139.30000000000001</v>
      </c>
      <c r="O251">
        <v>158.30000000000001</v>
      </c>
      <c r="P251">
        <v>154.30000000000001</v>
      </c>
      <c r="Q251">
        <f t="shared" si="9"/>
        <v>1940.9999999999995</v>
      </c>
      <c r="R251">
        <v>167.8</v>
      </c>
      <c r="S251">
        <v>152.6</v>
      </c>
      <c r="T251">
        <v>147.30000000000001</v>
      </c>
      <c r="U251">
        <v>151.9</v>
      </c>
      <c r="V251">
        <f t="shared" si="10"/>
        <v>451.79999999999995</v>
      </c>
      <c r="W251">
        <f>W252</f>
        <v>152.80000000000001</v>
      </c>
      <c r="X251">
        <v>149.9</v>
      </c>
      <c r="Y251">
        <v>151.19999999999999</v>
      </c>
      <c r="Z251">
        <f t="shared" si="11"/>
        <v>453.90000000000003</v>
      </c>
      <c r="AA251">
        <v>154.80000000000001</v>
      </c>
      <c r="AB251">
        <v>135</v>
      </c>
      <c r="AC251">
        <v>149.5</v>
      </c>
      <c r="AD251">
        <v>161.1</v>
      </c>
      <c r="AE251">
        <v>140.6</v>
      </c>
      <c r="AF251">
        <v>147.1</v>
      </c>
      <c r="AG251">
        <v>152.30000000000001</v>
      </c>
    </row>
    <row r="252" spans="1:33" x14ac:dyDescent="0.3">
      <c r="A252" t="s">
        <v>33</v>
      </c>
      <c r="B252">
        <v>2019</v>
      </c>
      <c r="C252" t="s">
        <v>46</v>
      </c>
      <c r="D252">
        <v>144.9</v>
      </c>
      <c r="E252">
        <v>164.5</v>
      </c>
      <c r="F252">
        <v>153.69999999999999</v>
      </c>
      <c r="G252">
        <v>147.5</v>
      </c>
      <c r="H252">
        <v>122.7</v>
      </c>
      <c r="I252">
        <v>147.19999999999999</v>
      </c>
      <c r="J252">
        <v>231.5</v>
      </c>
      <c r="K252">
        <v>137.19999999999999</v>
      </c>
      <c r="L252">
        <v>114.7</v>
      </c>
      <c r="M252">
        <v>148</v>
      </c>
      <c r="N252">
        <v>130.80000000000001</v>
      </c>
      <c r="O252">
        <v>157.69999999999999</v>
      </c>
      <c r="P252">
        <v>156.30000000000001</v>
      </c>
      <c r="Q252">
        <f t="shared" si="9"/>
        <v>1956.7</v>
      </c>
      <c r="R252">
        <v>170.4</v>
      </c>
      <c r="S252">
        <v>146.80000000000001</v>
      </c>
      <c r="T252">
        <v>132.80000000000001</v>
      </c>
      <c r="U252">
        <v>144.6</v>
      </c>
      <c r="V252">
        <f t="shared" si="10"/>
        <v>424.20000000000005</v>
      </c>
      <c r="W252">
        <v>152.80000000000001</v>
      </c>
      <c r="X252">
        <v>133.6</v>
      </c>
      <c r="Y252">
        <v>139.80000000000001</v>
      </c>
      <c r="Z252">
        <f t="shared" si="11"/>
        <v>426.2</v>
      </c>
      <c r="AA252">
        <v>143.19999999999999</v>
      </c>
      <c r="AB252">
        <v>125.2</v>
      </c>
      <c r="AC252">
        <v>136.80000000000001</v>
      </c>
      <c r="AD252">
        <v>151.9</v>
      </c>
      <c r="AE252">
        <v>140.19999999999999</v>
      </c>
      <c r="AF252">
        <v>137.69999999999999</v>
      </c>
      <c r="AG252">
        <v>148.30000000000001</v>
      </c>
    </row>
    <row r="253" spans="1:33" x14ac:dyDescent="0.3">
      <c r="A253" t="s">
        <v>34</v>
      </c>
      <c r="B253">
        <v>2019</v>
      </c>
      <c r="C253" t="s">
        <v>46</v>
      </c>
      <c r="D253">
        <v>143.5</v>
      </c>
      <c r="E253">
        <v>165</v>
      </c>
      <c r="F253">
        <v>151.1</v>
      </c>
      <c r="G253">
        <v>148.30000000000001</v>
      </c>
      <c r="H253">
        <v>125.7</v>
      </c>
      <c r="I253">
        <v>145.69999999999999</v>
      </c>
      <c r="J253">
        <v>217</v>
      </c>
      <c r="K253">
        <v>138.30000000000001</v>
      </c>
      <c r="L253">
        <v>114</v>
      </c>
      <c r="M253">
        <v>148.69999999999999</v>
      </c>
      <c r="N253">
        <v>135.80000000000001</v>
      </c>
      <c r="O253">
        <v>158</v>
      </c>
      <c r="P253">
        <v>155</v>
      </c>
      <c r="Q253">
        <f t="shared" si="9"/>
        <v>1946.1000000000001</v>
      </c>
      <c r="R253">
        <v>168.5</v>
      </c>
      <c r="S253">
        <v>150.30000000000001</v>
      </c>
      <c r="T253">
        <v>141.30000000000001</v>
      </c>
      <c r="U253">
        <v>149</v>
      </c>
      <c r="V253">
        <f t="shared" si="10"/>
        <v>440.6</v>
      </c>
      <c r="W253">
        <v>152.80000000000001</v>
      </c>
      <c r="X253">
        <v>143.69999999999999</v>
      </c>
      <c r="Y253">
        <v>145.80000000000001</v>
      </c>
      <c r="Z253">
        <f t="shared" si="11"/>
        <v>442.3</v>
      </c>
      <c r="AA253">
        <v>150.4</v>
      </c>
      <c r="AB253">
        <v>129.80000000000001</v>
      </c>
      <c r="AC253">
        <v>142.30000000000001</v>
      </c>
      <c r="AD253">
        <v>155.69999999999999</v>
      </c>
      <c r="AE253">
        <v>140.4</v>
      </c>
      <c r="AF253">
        <v>142.5</v>
      </c>
      <c r="AG253">
        <v>150.4</v>
      </c>
    </row>
    <row r="254" spans="1:33" x14ac:dyDescent="0.3">
      <c r="A254" t="s">
        <v>30</v>
      </c>
      <c r="B254">
        <v>2020</v>
      </c>
      <c r="C254" t="s">
        <v>31</v>
      </c>
      <c r="D254">
        <v>143.69999999999999</v>
      </c>
      <c r="E254">
        <v>167.3</v>
      </c>
      <c r="F254">
        <v>153.5</v>
      </c>
      <c r="G254">
        <v>150.5</v>
      </c>
      <c r="H254">
        <v>132</v>
      </c>
      <c r="I254">
        <v>142.19999999999999</v>
      </c>
      <c r="J254">
        <v>191.5</v>
      </c>
      <c r="K254">
        <v>141.1</v>
      </c>
      <c r="L254">
        <v>113.8</v>
      </c>
      <c r="M254">
        <v>151.6</v>
      </c>
      <c r="N254">
        <v>139.69999999999999</v>
      </c>
      <c r="O254">
        <v>158.69999999999999</v>
      </c>
      <c r="P254">
        <v>153</v>
      </c>
      <c r="Q254">
        <f t="shared" si="9"/>
        <v>1938.6</v>
      </c>
      <c r="R254">
        <v>168.6</v>
      </c>
      <c r="S254">
        <v>152.80000000000001</v>
      </c>
      <c r="T254">
        <v>147.4</v>
      </c>
      <c r="U254">
        <v>152.1</v>
      </c>
      <c r="V254">
        <f t="shared" si="10"/>
        <v>452.30000000000007</v>
      </c>
      <c r="W254">
        <f>W255</f>
        <v>153.9</v>
      </c>
      <c r="X254">
        <v>150.4</v>
      </c>
      <c r="Y254">
        <v>151.69999999999999</v>
      </c>
      <c r="Z254">
        <f t="shared" si="11"/>
        <v>456</v>
      </c>
      <c r="AA254">
        <v>155.69999999999999</v>
      </c>
      <c r="AB254">
        <v>136.30000000000001</v>
      </c>
      <c r="AC254">
        <v>150.1</v>
      </c>
      <c r="AD254">
        <v>161.69999999999999</v>
      </c>
      <c r="AE254">
        <v>142.5</v>
      </c>
      <c r="AF254">
        <v>148.1</v>
      </c>
      <c r="AG254">
        <v>151.9</v>
      </c>
    </row>
    <row r="255" spans="1:33" x14ac:dyDescent="0.3">
      <c r="A255" t="s">
        <v>33</v>
      </c>
      <c r="B255">
        <v>2020</v>
      </c>
      <c r="C255" t="s">
        <v>31</v>
      </c>
      <c r="D255">
        <v>145.6</v>
      </c>
      <c r="E255">
        <v>167.6</v>
      </c>
      <c r="F255">
        <v>157</v>
      </c>
      <c r="G255">
        <v>149.30000000000001</v>
      </c>
      <c r="H255">
        <v>126.3</v>
      </c>
      <c r="I255">
        <v>144.4</v>
      </c>
      <c r="J255">
        <v>207.8</v>
      </c>
      <c r="K255">
        <v>139.1</v>
      </c>
      <c r="L255">
        <v>114.8</v>
      </c>
      <c r="M255">
        <v>149.5</v>
      </c>
      <c r="N255">
        <v>131.1</v>
      </c>
      <c r="O255">
        <v>158.5</v>
      </c>
      <c r="P255">
        <v>154.4</v>
      </c>
      <c r="Q255">
        <f t="shared" si="9"/>
        <v>1945.3999999999999</v>
      </c>
      <c r="R255">
        <v>170.8</v>
      </c>
      <c r="S255">
        <v>147</v>
      </c>
      <c r="T255">
        <v>133.19999999999999</v>
      </c>
      <c r="U255">
        <v>144.9</v>
      </c>
      <c r="V255">
        <f t="shared" si="10"/>
        <v>425.1</v>
      </c>
      <c r="W255">
        <v>153.9</v>
      </c>
      <c r="X255">
        <v>135.1</v>
      </c>
      <c r="Y255">
        <v>140.1</v>
      </c>
      <c r="Z255">
        <f t="shared" si="11"/>
        <v>429.1</v>
      </c>
      <c r="AA255">
        <v>143.80000000000001</v>
      </c>
      <c r="AB255">
        <v>126.1</v>
      </c>
      <c r="AC255">
        <v>137.19999999999999</v>
      </c>
      <c r="AD255">
        <v>152.1</v>
      </c>
      <c r="AE255">
        <v>142.1</v>
      </c>
      <c r="AF255">
        <v>138.4</v>
      </c>
      <c r="AG255">
        <v>148.19999999999999</v>
      </c>
    </row>
    <row r="256" spans="1:33" x14ac:dyDescent="0.3">
      <c r="A256" t="s">
        <v>34</v>
      </c>
      <c r="B256">
        <v>2020</v>
      </c>
      <c r="C256" t="s">
        <v>31</v>
      </c>
      <c r="D256">
        <v>144.30000000000001</v>
      </c>
      <c r="E256">
        <v>167.4</v>
      </c>
      <c r="F256">
        <v>154.9</v>
      </c>
      <c r="G256">
        <v>150.1</v>
      </c>
      <c r="H256">
        <v>129.9</v>
      </c>
      <c r="I256">
        <v>143.19999999999999</v>
      </c>
      <c r="J256">
        <v>197</v>
      </c>
      <c r="K256">
        <v>140.4</v>
      </c>
      <c r="L256">
        <v>114.1</v>
      </c>
      <c r="M256">
        <v>150.9</v>
      </c>
      <c r="N256">
        <v>136.1</v>
      </c>
      <c r="O256">
        <v>158.6</v>
      </c>
      <c r="P256">
        <v>153.5</v>
      </c>
      <c r="Q256">
        <f t="shared" si="9"/>
        <v>1940.3999999999999</v>
      </c>
      <c r="R256">
        <v>169.2</v>
      </c>
      <c r="S256">
        <v>150.5</v>
      </c>
      <c r="T256">
        <v>141.5</v>
      </c>
      <c r="U256">
        <v>149.19999999999999</v>
      </c>
      <c r="V256">
        <f t="shared" si="10"/>
        <v>441.2</v>
      </c>
      <c r="W256">
        <v>153.9</v>
      </c>
      <c r="X256">
        <v>144.6</v>
      </c>
      <c r="Y256">
        <v>146.19999999999999</v>
      </c>
      <c r="Z256">
        <f t="shared" si="11"/>
        <v>444.7</v>
      </c>
      <c r="AA256">
        <v>151.19999999999999</v>
      </c>
      <c r="AB256">
        <v>130.9</v>
      </c>
      <c r="AC256">
        <v>142.80000000000001</v>
      </c>
      <c r="AD256">
        <v>156.1</v>
      </c>
      <c r="AE256">
        <v>142.30000000000001</v>
      </c>
      <c r="AF256">
        <v>143.4</v>
      </c>
      <c r="AG256">
        <v>150.19999999999999</v>
      </c>
    </row>
    <row r="257" spans="1:33" x14ac:dyDescent="0.3">
      <c r="A257" t="s">
        <v>30</v>
      </c>
      <c r="B257">
        <v>2020</v>
      </c>
      <c r="C257" t="s">
        <v>35</v>
      </c>
      <c r="D257">
        <v>144.19999999999999</v>
      </c>
      <c r="E257">
        <v>167.5</v>
      </c>
      <c r="F257">
        <v>150.9</v>
      </c>
      <c r="G257">
        <v>150.9</v>
      </c>
      <c r="H257">
        <v>133.69999999999999</v>
      </c>
      <c r="I257">
        <v>140.69999999999999</v>
      </c>
      <c r="J257">
        <v>165.1</v>
      </c>
      <c r="K257">
        <v>141.80000000000001</v>
      </c>
      <c r="L257">
        <v>113.1</v>
      </c>
      <c r="M257">
        <v>152.80000000000001</v>
      </c>
      <c r="N257">
        <v>140.1</v>
      </c>
      <c r="O257">
        <v>159.19999999999999</v>
      </c>
      <c r="P257">
        <v>149.80000000000001</v>
      </c>
      <c r="Q257">
        <f t="shared" si="9"/>
        <v>1909.7999999999997</v>
      </c>
      <c r="R257">
        <v>169.4</v>
      </c>
      <c r="S257">
        <v>153</v>
      </c>
      <c r="T257">
        <v>147.5</v>
      </c>
      <c r="U257">
        <v>152.30000000000001</v>
      </c>
      <c r="V257">
        <f t="shared" si="10"/>
        <v>452.8</v>
      </c>
      <c r="W257">
        <f>W258</f>
        <v>154.80000000000001</v>
      </c>
      <c r="X257">
        <v>152.30000000000001</v>
      </c>
      <c r="Y257">
        <v>151.80000000000001</v>
      </c>
      <c r="Z257">
        <f t="shared" si="11"/>
        <v>458.90000000000003</v>
      </c>
      <c r="AA257">
        <v>156.19999999999999</v>
      </c>
      <c r="AB257">
        <v>136</v>
      </c>
      <c r="AC257">
        <v>150.4</v>
      </c>
      <c r="AD257">
        <v>161.9</v>
      </c>
      <c r="AE257">
        <v>143.4</v>
      </c>
      <c r="AF257">
        <v>148.4</v>
      </c>
      <c r="AG257">
        <v>150.4</v>
      </c>
    </row>
    <row r="258" spans="1:33" x14ac:dyDescent="0.3">
      <c r="A258" t="s">
        <v>33</v>
      </c>
      <c r="B258">
        <v>2020</v>
      </c>
      <c r="C258" t="s">
        <v>35</v>
      </c>
      <c r="D258">
        <v>146.19999999999999</v>
      </c>
      <c r="E258">
        <v>167.6</v>
      </c>
      <c r="F258">
        <v>153.1</v>
      </c>
      <c r="G258">
        <v>150.69999999999999</v>
      </c>
      <c r="H258">
        <v>127.4</v>
      </c>
      <c r="I258">
        <v>143.1</v>
      </c>
      <c r="J258">
        <v>181.7</v>
      </c>
      <c r="K258">
        <v>139.6</v>
      </c>
      <c r="L258">
        <v>114.6</v>
      </c>
      <c r="M258">
        <v>150.4</v>
      </c>
      <c r="N258">
        <v>131.5</v>
      </c>
      <c r="O258">
        <v>159</v>
      </c>
      <c r="P258">
        <v>151.69999999999999</v>
      </c>
      <c r="Q258">
        <f t="shared" si="9"/>
        <v>1916.6</v>
      </c>
      <c r="R258">
        <v>172</v>
      </c>
      <c r="S258">
        <v>147.30000000000001</v>
      </c>
      <c r="T258">
        <v>133.5</v>
      </c>
      <c r="U258">
        <v>145.19999999999999</v>
      </c>
      <c r="V258">
        <f t="shared" si="10"/>
        <v>426</v>
      </c>
      <c r="W258">
        <v>154.80000000000001</v>
      </c>
      <c r="X258">
        <v>138.9</v>
      </c>
      <c r="Y258">
        <v>140.4</v>
      </c>
      <c r="Z258">
        <f t="shared" si="11"/>
        <v>434.1</v>
      </c>
      <c r="AA258">
        <v>144.4</v>
      </c>
      <c r="AB258">
        <v>125.2</v>
      </c>
      <c r="AC258">
        <v>137.69999999999999</v>
      </c>
      <c r="AD258">
        <v>152.19999999999999</v>
      </c>
      <c r="AE258">
        <v>143.5</v>
      </c>
      <c r="AF258">
        <v>138.4</v>
      </c>
      <c r="AG258">
        <v>147.69999999999999</v>
      </c>
    </row>
    <row r="259" spans="1:33" x14ac:dyDescent="0.3">
      <c r="A259" t="s">
        <v>34</v>
      </c>
      <c r="B259">
        <v>2020</v>
      </c>
      <c r="C259" t="s">
        <v>35</v>
      </c>
      <c r="D259">
        <v>144.80000000000001</v>
      </c>
      <c r="E259">
        <v>167.5</v>
      </c>
      <c r="F259">
        <v>151.80000000000001</v>
      </c>
      <c r="G259">
        <v>150.80000000000001</v>
      </c>
      <c r="H259">
        <v>131.4</v>
      </c>
      <c r="I259">
        <v>141.80000000000001</v>
      </c>
      <c r="J259">
        <v>170.7</v>
      </c>
      <c r="K259">
        <v>141.1</v>
      </c>
      <c r="L259">
        <v>113.6</v>
      </c>
      <c r="M259">
        <v>152</v>
      </c>
      <c r="N259">
        <v>136.5</v>
      </c>
      <c r="O259">
        <v>159.1</v>
      </c>
      <c r="P259">
        <v>150.5</v>
      </c>
      <c r="Q259">
        <f t="shared" si="9"/>
        <v>1911.6</v>
      </c>
      <c r="R259">
        <v>170.1</v>
      </c>
      <c r="S259">
        <v>150.80000000000001</v>
      </c>
      <c r="T259">
        <v>141.69999999999999</v>
      </c>
      <c r="U259">
        <v>149.5</v>
      </c>
      <c r="V259">
        <f t="shared" si="10"/>
        <v>442</v>
      </c>
      <c r="W259">
        <v>154.80000000000001</v>
      </c>
      <c r="X259">
        <v>147.19999999999999</v>
      </c>
      <c r="Y259">
        <v>146.4</v>
      </c>
      <c r="Z259">
        <f t="shared" si="11"/>
        <v>448.4</v>
      </c>
      <c r="AA259">
        <v>151.69999999999999</v>
      </c>
      <c r="AB259">
        <v>130.30000000000001</v>
      </c>
      <c r="AC259">
        <v>143.19999999999999</v>
      </c>
      <c r="AD259">
        <v>156.19999999999999</v>
      </c>
      <c r="AE259">
        <v>143.4</v>
      </c>
      <c r="AF259">
        <v>143.6</v>
      </c>
      <c r="AG259">
        <v>149.1</v>
      </c>
    </row>
    <row r="260" spans="1:33" x14ac:dyDescent="0.3">
      <c r="A260" t="s">
        <v>30</v>
      </c>
      <c r="B260">
        <v>2020</v>
      </c>
      <c r="C260" t="s">
        <v>36</v>
      </c>
      <c r="D260">
        <v>144.4</v>
      </c>
      <c r="E260">
        <v>166.8</v>
      </c>
      <c r="F260">
        <v>147.6</v>
      </c>
      <c r="G260">
        <v>151.69999999999999</v>
      </c>
      <c r="H260">
        <v>133.30000000000001</v>
      </c>
      <c r="I260">
        <v>141.80000000000001</v>
      </c>
      <c r="J260">
        <v>152.30000000000001</v>
      </c>
      <c r="K260">
        <v>141.80000000000001</v>
      </c>
      <c r="L260">
        <v>112.6</v>
      </c>
      <c r="M260">
        <v>154</v>
      </c>
      <c r="N260">
        <v>140.1</v>
      </c>
      <c r="O260">
        <v>160</v>
      </c>
      <c r="P260">
        <v>148.19999999999999</v>
      </c>
      <c r="Q260">
        <f t="shared" si="9"/>
        <v>1894.5999999999997</v>
      </c>
      <c r="R260">
        <v>170.5</v>
      </c>
      <c r="S260">
        <v>153.4</v>
      </c>
      <c r="T260">
        <v>147.6</v>
      </c>
      <c r="U260">
        <v>152.5</v>
      </c>
      <c r="V260">
        <f t="shared" si="10"/>
        <v>453.5</v>
      </c>
      <c r="W260">
        <f>W261</f>
        <v>154.5</v>
      </c>
      <c r="X260">
        <v>153.4</v>
      </c>
      <c r="Y260">
        <v>151.5</v>
      </c>
      <c r="Z260">
        <f t="shared" si="11"/>
        <v>459.4</v>
      </c>
      <c r="AA260">
        <v>156.69999999999999</v>
      </c>
      <c r="AB260">
        <v>135.80000000000001</v>
      </c>
      <c r="AC260">
        <v>151.19999999999999</v>
      </c>
      <c r="AD260">
        <v>161.19999999999999</v>
      </c>
      <c r="AE260">
        <v>145.1</v>
      </c>
      <c r="AF260">
        <v>148.6</v>
      </c>
      <c r="AG260">
        <v>149.80000000000001</v>
      </c>
    </row>
    <row r="261" spans="1:33" x14ac:dyDescent="0.3">
      <c r="A261" t="s">
        <v>33</v>
      </c>
      <c r="B261">
        <v>2020</v>
      </c>
      <c r="C261" t="s">
        <v>36</v>
      </c>
      <c r="D261">
        <v>146.5</v>
      </c>
      <c r="E261">
        <v>167.5</v>
      </c>
      <c r="F261">
        <v>148.9</v>
      </c>
      <c r="G261">
        <v>151.1</v>
      </c>
      <c r="H261">
        <v>127.5</v>
      </c>
      <c r="I261">
        <v>143.30000000000001</v>
      </c>
      <c r="J261">
        <v>167</v>
      </c>
      <c r="K261">
        <v>139.69999999999999</v>
      </c>
      <c r="L261">
        <v>114.4</v>
      </c>
      <c r="M261">
        <v>151.5</v>
      </c>
      <c r="N261">
        <v>131.9</v>
      </c>
      <c r="O261">
        <v>159.1</v>
      </c>
      <c r="P261">
        <v>150.1</v>
      </c>
      <c r="Q261">
        <f t="shared" si="9"/>
        <v>1898.5</v>
      </c>
      <c r="R261">
        <v>173.3</v>
      </c>
      <c r="S261">
        <v>147.69999999999999</v>
      </c>
      <c r="T261">
        <v>133.80000000000001</v>
      </c>
      <c r="U261">
        <v>145.6</v>
      </c>
      <c r="V261">
        <f t="shared" si="10"/>
        <v>427.1</v>
      </c>
      <c r="W261">
        <v>154.5</v>
      </c>
      <c r="X261">
        <v>141.4</v>
      </c>
      <c r="Y261">
        <v>140.80000000000001</v>
      </c>
      <c r="Z261">
        <f t="shared" si="11"/>
        <v>436.7</v>
      </c>
      <c r="AA261">
        <v>145</v>
      </c>
      <c r="AB261">
        <v>124.6</v>
      </c>
      <c r="AC261">
        <v>137.9</v>
      </c>
      <c r="AD261">
        <v>152.5</v>
      </c>
      <c r="AE261">
        <v>145.30000000000001</v>
      </c>
      <c r="AF261">
        <v>138.69999999999999</v>
      </c>
      <c r="AG261">
        <v>147.30000000000001</v>
      </c>
    </row>
    <row r="262" spans="1:33" x14ac:dyDescent="0.3">
      <c r="A262" t="s">
        <v>34</v>
      </c>
      <c r="B262">
        <v>2020</v>
      </c>
      <c r="C262" t="s">
        <v>36</v>
      </c>
      <c r="D262">
        <v>145.1</v>
      </c>
      <c r="E262">
        <v>167</v>
      </c>
      <c r="F262">
        <v>148.1</v>
      </c>
      <c r="G262">
        <v>151.5</v>
      </c>
      <c r="H262">
        <v>131.19999999999999</v>
      </c>
      <c r="I262">
        <v>142.5</v>
      </c>
      <c r="J262">
        <v>157.30000000000001</v>
      </c>
      <c r="K262">
        <v>141.1</v>
      </c>
      <c r="L262">
        <v>113.2</v>
      </c>
      <c r="M262">
        <v>153.19999999999999</v>
      </c>
      <c r="N262">
        <v>136.69999999999999</v>
      </c>
      <c r="O262">
        <v>159.6</v>
      </c>
      <c r="P262">
        <v>148.9</v>
      </c>
      <c r="Q262">
        <f t="shared" ref="Q262:Q325" si="14">SUM(D262:P262)</f>
        <v>1895.4</v>
      </c>
      <c r="R262">
        <v>171.2</v>
      </c>
      <c r="S262">
        <v>151.19999999999999</v>
      </c>
      <c r="T262">
        <v>141.9</v>
      </c>
      <c r="U262">
        <v>149.80000000000001</v>
      </c>
      <c r="V262">
        <f t="shared" ref="V262:V325" si="15">SUM(S262:U262)</f>
        <v>442.90000000000003</v>
      </c>
      <c r="W262">
        <v>154.5</v>
      </c>
      <c r="X262">
        <v>148.9</v>
      </c>
      <c r="Y262">
        <v>146.4</v>
      </c>
      <c r="Z262">
        <f t="shared" ref="Z262:Z325" si="16">SUM(W262:Y262)</f>
        <v>449.79999999999995</v>
      </c>
      <c r="AA262">
        <v>152.30000000000001</v>
      </c>
      <c r="AB262">
        <v>129.9</v>
      </c>
      <c r="AC262">
        <v>143.69999999999999</v>
      </c>
      <c r="AD262">
        <v>156.1</v>
      </c>
      <c r="AE262">
        <v>145.19999999999999</v>
      </c>
      <c r="AF262">
        <v>143.80000000000001</v>
      </c>
      <c r="AG262">
        <v>148.6</v>
      </c>
    </row>
    <row r="263" spans="1:33" x14ac:dyDescent="0.3">
      <c r="A263" t="s">
        <v>30</v>
      </c>
      <c r="B263">
        <v>2020</v>
      </c>
      <c r="C263" t="s">
        <v>37</v>
      </c>
      <c r="D263" s="15">
        <v>147.19999999999999</v>
      </c>
      <c r="E263" s="15">
        <v>167.25</v>
      </c>
      <c r="F263" s="15">
        <v>146.9</v>
      </c>
      <c r="G263" s="15">
        <v>155.6</v>
      </c>
      <c r="H263" s="15">
        <v>137.1</v>
      </c>
      <c r="I263" s="15">
        <v>147.30000000000001</v>
      </c>
      <c r="J263" s="15">
        <v>162.69999999999999</v>
      </c>
      <c r="K263" s="15">
        <v>150.19999999999999</v>
      </c>
      <c r="L263" s="15">
        <v>119.8</v>
      </c>
      <c r="M263" s="15">
        <v>158.69999999999999</v>
      </c>
      <c r="N263" s="15">
        <v>139.19999999999999</v>
      </c>
      <c r="O263" s="15">
        <v>159.35</v>
      </c>
      <c r="P263" s="15">
        <v>150.1</v>
      </c>
      <c r="Q263">
        <f t="shared" si="14"/>
        <v>1941.4</v>
      </c>
      <c r="R263" s="15">
        <v>172.25</v>
      </c>
      <c r="S263" s="15">
        <v>149.44999999999999</v>
      </c>
      <c r="T263" s="15">
        <v>137.85000000000002</v>
      </c>
      <c r="U263" s="15">
        <v>147.69999999999999</v>
      </c>
      <c r="V263">
        <f t="shared" si="15"/>
        <v>435</v>
      </c>
      <c r="W263" s="15">
        <f>W264</f>
        <v>155.6</v>
      </c>
      <c r="X263" s="15">
        <v>148.4</v>
      </c>
      <c r="Y263" s="15">
        <v>143.60000000000002</v>
      </c>
      <c r="Z263">
        <f t="shared" si="16"/>
        <v>447.6</v>
      </c>
      <c r="AA263" s="15">
        <v>154.30000000000001</v>
      </c>
      <c r="AB263" s="15">
        <v>127.25</v>
      </c>
      <c r="AC263" s="15">
        <v>140.80000000000001</v>
      </c>
      <c r="AD263" s="15">
        <v>154.30000000000001</v>
      </c>
      <c r="AE263" s="15">
        <v>145.25</v>
      </c>
      <c r="AF263" s="15">
        <v>141.25</v>
      </c>
      <c r="AG263" s="15">
        <v>147.94999999999999</v>
      </c>
    </row>
    <row r="264" spans="1:33" x14ac:dyDescent="0.3">
      <c r="A264" t="s">
        <v>33</v>
      </c>
      <c r="B264">
        <v>2020</v>
      </c>
      <c r="C264" t="s">
        <v>37</v>
      </c>
      <c r="D264" s="15">
        <v>151.80000000000001</v>
      </c>
      <c r="E264" s="15">
        <v>167.125</v>
      </c>
      <c r="F264" s="15">
        <v>151.9</v>
      </c>
      <c r="G264" s="15">
        <v>155.5</v>
      </c>
      <c r="H264" s="15">
        <v>131.6</v>
      </c>
      <c r="I264" s="15">
        <v>152.9</v>
      </c>
      <c r="J264" s="15">
        <v>180</v>
      </c>
      <c r="K264" s="15">
        <v>150.80000000000001</v>
      </c>
      <c r="L264" s="15">
        <v>121.2</v>
      </c>
      <c r="M264" s="15">
        <v>154</v>
      </c>
      <c r="N264" s="15">
        <v>133.5</v>
      </c>
      <c r="O264" s="15">
        <v>159.47499999999999</v>
      </c>
      <c r="P264" s="15">
        <v>153.5</v>
      </c>
      <c r="Q264">
        <f t="shared" si="14"/>
        <v>1963.3</v>
      </c>
      <c r="R264" s="15">
        <v>171.72499999999999</v>
      </c>
      <c r="S264" s="15">
        <v>150.32499999999999</v>
      </c>
      <c r="T264" s="15">
        <v>139.875</v>
      </c>
      <c r="U264" s="15">
        <v>148.75</v>
      </c>
      <c r="V264">
        <f t="shared" si="15"/>
        <v>438.95</v>
      </c>
      <c r="W264" s="15">
        <v>155.6</v>
      </c>
      <c r="X264" s="15">
        <v>137.1</v>
      </c>
      <c r="Y264" s="15">
        <v>145</v>
      </c>
      <c r="Z264">
        <f t="shared" si="16"/>
        <v>437.7</v>
      </c>
      <c r="AA264" s="15">
        <v>144.80000000000001</v>
      </c>
      <c r="AB264" s="15">
        <v>128.57499999999999</v>
      </c>
      <c r="AC264" s="15">
        <v>142.25</v>
      </c>
      <c r="AD264" s="15">
        <v>155.19999999999999</v>
      </c>
      <c r="AE264" s="15">
        <v>145.22499999999999</v>
      </c>
      <c r="AF264" s="15">
        <v>142.52500000000001</v>
      </c>
      <c r="AG264" s="15">
        <v>148.27499999999998</v>
      </c>
    </row>
    <row r="265" spans="1:33" x14ac:dyDescent="0.3">
      <c r="A265" t="s">
        <v>34</v>
      </c>
      <c r="B265">
        <v>2020</v>
      </c>
      <c r="C265" t="s">
        <v>37</v>
      </c>
      <c r="D265" s="15">
        <v>148.69999999999999</v>
      </c>
      <c r="E265" s="15">
        <v>167.25</v>
      </c>
      <c r="F265" s="15">
        <v>148.80000000000001</v>
      </c>
      <c r="G265" s="15">
        <v>155.6</v>
      </c>
      <c r="H265" s="15">
        <v>135.1</v>
      </c>
      <c r="I265" s="15">
        <v>149.9</v>
      </c>
      <c r="J265" s="15">
        <v>168.6</v>
      </c>
      <c r="K265" s="15">
        <v>150.4</v>
      </c>
      <c r="L265" s="15">
        <v>120.3</v>
      </c>
      <c r="M265" s="15">
        <v>157.1</v>
      </c>
      <c r="N265" s="15">
        <v>136.80000000000001</v>
      </c>
      <c r="O265" s="15">
        <v>159.35</v>
      </c>
      <c r="P265" s="15">
        <v>151.4</v>
      </c>
      <c r="Q265">
        <f t="shared" si="14"/>
        <v>1949.3</v>
      </c>
      <c r="R265" s="15">
        <v>172.25</v>
      </c>
      <c r="S265" s="15">
        <v>149.44999999999999</v>
      </c>
      <c r="T265" s="15">
        <v>137.85000000000002</v>
      </c>
      <c r="U265" s="15">
        <v>147.69999999999999</v>
      </c>
      <c r="V265">
        <f t="shared" si="15"/>
        <v>435</v>
      </c>
      <c r="W265" s="15">
        <v>155.6</v>
      </c>
      <c r="X265" s="15">
        <v>144.1</v>
      </c>
      <c r="Y265" s="15">
        <v>143.60000000000002</v>
      </c>
      <c r="Z265">
        <f t="shared" si="16"/>
        <v>443.3</v>
      </c>
      <c r="AA265" s="15">
        <v>150.69999999999999</v>
      </c>
      <c r="AB265" s="15">
        <v>127.25</v>
      </c>
      <c r="AC265" s="15">
        <v>140.80000000000001</v>
      </c>
      <c r="AD265" s="15">
        <v>154.30000000000001</v>
      </c>
      <c r="AE265" s="15">
        <v>145.25</v>
      </c>
      <c r="AF265" s="15">
        <v>141.25</v>
      </c>
      <c r="AG265" s="15">
        <v>147.94999999999999</v>
      </c>
    </row>
    <row r="266" spans="1:33" x14ac:dyDescent="0.3">
      <c r="A266" t="s">
        <v>30</v>
      </c>
      <c r="B266">
        <v>2020</v>
      </c>
      <c r="C266" t="s">
        <v>38</v>
      </c>
      <c r="D266" s="16">
        <f t="shared" ref="D266:F268" si="17">IF($A266="Rural",MEDIAN(D$263,D$269),IF($A266="Urban",MEDIAN(D$264,D$270),MEDIAN(D$265,D$271)))</f>
        <v>147.69999999999999</v>
      </c>
      <c r="E266" s="16">
        <f t="shared" si="17"/>
        <v>178.77500000000001</v>
      </c>
      <c r="F266" s="16">
        <f t="shared" si="17"/>
        <v>148.15</v>
      </c>
      <c r="G266" s="16">
        <f t="shared" ref="G266:Y268" si="18">IF($A266="Rural",MEDIAN(G$263,G$269),IF($A266="Urban",MEDIAN(G$264,G$270),MEDIAN(G$265,G$271)))</f>
        <v>154.44999999999999</v>
      </c>
      <c r="H266" s="16">
        <f t="shared" si="18"/>
        <v>137.64999999999998</v>
      </c>
      <c r="I266" s="16">
        <f t="shared" si="18"/>
        <v>145.25</v>
      </c>
      <c r="J266" s="16">
        <f t="shared" si="18"/>
        <v>155.80000000000001</v>
      </c>
      <c r="K266" s="16">
        <f t="shared" si="18"/>
        <v>150.25</v>
      </c>
      <c r="L266" s="16">
        <f t="shared" si="18"/>
        <v>116.5</v>
      </c>
      <c r="M266" s="16">
        <f t="shared" si="18"/>
        <v>159.25</v>
      </c>
      <c r="N266" s="16">
        <f t="shared" si="18"/>
        <v>140.64999999999998</v>
      </c>
      <c r="O266" s="16">
        <f t="shared" si="18"/>
        <v>160.57499999999999</v>
      </c>
      <c r="P266" s="16">
        <f t="shared" si="18"/>
        <v>151.19999999999999</v>
      </c>
      <c r="Q266">
        <f t="shared" si="14"/>
        <v>1946.2000000000003</v>
      </c>
      <c r="R266" s="16">
        <f t="shared" si="18"/>
        <v>177.32499999999999</v>
      </c>
      <c r="S266" s="16">
        <f t="shared" si="18"/>
        <v>152.07499999999999</v>
      </c>
      <c r="T266" s="16">
        <f t="shared" si="18"/>
        <v>143.92500000000001</v>
      </c>
      <c r="U266" s="16">
        <f t="shared" si="18"/>
        <v>150.89999999999998</v>
      </c>
      <c r="V266">
        <f t="shared" si="15"/>
        <v>446.9</v>
      </c>
      <c r="W266" s="16">
        <f>IF($A266="Rural",MEDIAN(W$263,W$269),IF($A266="Urban",MEDIAN(W$264,W$270),MEDIAN(W$265,W$271)))</f>
        <v>155.14999999999998</v>
      </c>
      <c r="X266" s="16">
        <f t="shared" si="18"/>
        <v>146.65</v>
      </c>
      <c r="Y266" s="16">
        <f t="shared" si="18"/>
        <v>147.65</v>
      </c>
      <c r="Z266">
        <f t="shared" si="16"/>
        <v>449.44999999999993</v>
      </c>
      <c r="AA266" s="16">
        <f t="shared" ref="Y266:AG268" si="19">IF($A266="Rural",MEDIAN(AA$263,AA$269),IF($A266="Urban",MEDIAN(AA$264,AA$270),MEDIAN(AA$265,AA$271)))</f>
        <v>156.25</v>
      </c>
      <c r="AB266" s="16">
        <f t="shared" si="19"/>
        <v>134.32499999999999</v>
      </c>
      <c r="AC266" s="16">
        <f t="shared" si="19"/>
        <v>147</v>
      </c>
      <c r="AD266" s="16">
        <f t="shared" si="19"/>
        <v>158.05000000000001</v>
      </c>
      <c r="AE266" s="16">
        <f t="shared" si="19"/>
        <v>148.22499999999999</v>
      </c>
      <c r="AF266" s="16">
        <f t="shared" si="19"/>
        <v>146.47499999999999</v>
      </c>
      <c r="AG266" s="16">
        <f t="shared" si="19"/>
        <v>150.32499999999999</v>
      </c>
    </row>
    <row r="267" spans="1:33" x14ac:dyDescent="0.3">
      <c r="A267" t="s">
        <v>33</v>
      </c>
      <c r="B267">
        <v>2020</v>
      </c>
      <c r="C267" t="s">
        <v>38</v>
      </c>
      <c r="D267" s="16">
        <f t="shared" si="17"/>
        <v>152.25</v>
      </c>
      <c r="E267" s="16">
        <f t="shared" si="17"/>
        <v>182.0625</v>
      </c>
      <c r="F267" s="16">
        <f t="shared" si="17"/>
        <v>153.25</v>
      </c>
      <c r="G267" s="16">
        <f t="shared" ref="G267:P267" si="20">IF($A267="Rural",MEDIAN(G$263,G$269),IF($A267="Urban",MEDIAN(G$264,G$270),MEDIAN(G$265,G$271)))</f>
        <v>154.44999999999999</v>
      </c>
      <c r="H267" s="16">
        <f t="shared" si="20"/>
        <v>132.25</v>
      </c>
      <c r="I267" s="16">
        <f t="shared" si="20"/>
        <v>152.35000000000002</v>
      </c>
      <c r="J267" s="16">
        <f t="shared" si="20"/>
        <v>175.6</v>
      </c>
      <c r="K267" s="16">
        <f t="shared" si="20"/>
        <v>151.4</v>
      </c>
      <c r="L267" s="16">
        <f t="shared" si="20"/>
        <v>118.75</v>
      </c>
      <c r="M267" s="16">
        <f t="shared" si="20"/>
        <v>156.4</v>
      </c>
      <c r="N267" s="16">
        <f t="shared" si="20"/>
        <v>134.55000000000001</v>
      </c>
      <c r="O267" s="16">
        <f t="shared" si="20"/>
        <v>160.58749999999998</v>
      </c>
      <c r="P267" s="16">
        <f t="shared" si="20"/>
        <v>155.25</v>
      </c>
      <c r="Q267">
        <f t="shared" si="14"/>
        <v>1979.15</v>
      </c>
      <c r="R267" s="16">
        <f>IF($A267="Rural",MEDIAN(R$263,R$269),IF($A267="Urban",MEDIAN(R$264,R$270),MEDIAN(R$265,R$271)))</f>
        <v>179.21249999999998</v>
      </c>
      <c r="S267" s="16">
        <f>IF($A267="Rural",MEDIAN(S$263,S$269),IF($A267="Urban",MEDIAN(S$264,S$270),MEDIAN(S$265,S$271)))</f>
        <v>149.71249999999998</v>
      </c>
      <c r="T267" s="16">
        <f>IF($A267="Rural",MEDIAN(T$263,T$269),IF($A267="Urban",MEDIAN(T$264,T$270),MEDIAN(T$265,T$271)))</f>
        <v>138.23750000000001</v>
      </c>
      <c r="U267" s="16">
        <f>IF($A267="Rural",MEDIAN(U$263,U$269),IF($A267="Urban",MEDIAN(U$264,U$270),MEDIAN(U$265,U$271)))</f>
        <v>147.97499999999999</v>
      </c>
      <c r="V267">
        <f t="shared" si="15"/>
        <v>435.92499999999995</v>
      </c>
      <c r="W267" s="16">
        <f>IF($A267="Rural",MEDIAN(W$263,W$269),IF($A267="Urban",MEDIAN(W$264,W$270),MEDIAN(W$265,W$271)))</f>
        <v>155.14999999999998</v>
      </c>
      <c r="X267" s="16">
        <f t="shared" si="18"/>
        <v>137.1</v>
      </c>
      <c r="Y267" s="16">
        <f t="shared" si="19"/>
        <v>142.69999999999999</v>
      </c>
      <c r="Z267">
        <f t="shared" si="16"/>
        <v>434.95</v>
      </c>
      <c r="AA267" s="16">
        <f t="shared" si="19"/>
        <v>146.44999999999999</v>
      </c>
      <c r="AB267" s="16">
        <f t="shared" si="19"/>
        <v>128.9375</v>
      </c>
      <c r="AC267" s="16">
        <f t="shared" si="19"/>
        <v>143.375</v>
      </c>
      <c r="AD267" s="16">
        <f t="shared" si="19"/>
        <v>153.85</v>
      </c>
      <c r="AE267" s="16">
        <f t="shared" si="19"/>
        <v>148.71249999999998</v>
      </c>
      <c r="AF267" s="16">
        <f t="shared" si="19"/>
        <v>142.26249999999999</v>
      </c>
      <c r="AG267" s="16">
        <f t="shared" si="19"/>
        <v>149.53749999999999</v>
      </c>
    </row>
    <row r="268" spans="1:33" x14ac:dyDescent="0.3">
      <c r="A268" t="s">
        <v>34</v>
      </c>
      <c r="B268">
        <v>2020</v>
      </c>
      <c r="C268" t="s">
        <v>38</v>
      </c>
      <c r="D268" s="16">
        <f t="shared" si="17"/>
        <v>149.14999999999998</v>
      </c>
      <c r="E268" s="16">
        <f t="shared" si="17"/>
        <v>179.97499999999999</v>
      </c>
      <c r="F268" s="16">
        <f t="shared" si="17"/>
        <v>150.10000000000002</v>
      </c>
      <c r="G268" s="16">
        <f t="shared" si="18"/>
        <v>154.44999999999999</v>
      </c>
      <c r="H268" s="16">
        <f t="shared" si="18"/>
        <v>135.69999999999999</v>
      </c>
      <c r="I268" s="16">
        <f t="shared" si="18"/>
        <v>148.55000000000001</v>
      </c>
      <c r="J268" s="16">
        <f t="shared" si="18"/>
        <v>162.55000000000001</v>
      </c>
      <c r="K268" s="16">
        <f t="shared" si="18"/>
        <v>150.65</v>
      </c>
      <c r="L268" s="16">
        <f t="shared" si="18"/>
        <v>117.25</v>
      </c>
      <c r="M268" s="16">
        <f t="shared" si="18"/>
        <v>158.30000000000001</v>
      </c>
      <c r="N268" s="16">
        <f t="shared" si="18"/>
        <v>138.10000000000002</v>
      </c>
      <c r="O268" s="16">
        <f t="shared" si="18"/>
        <v>160.57499999999999</v>
      </c>
      <c r="P268" s="16">
        <f t="shared" si="18"/>
        <v>152.69999999999999</v>
      </c>
      <c r="Q268">
        <f t="shared" si="14"/>
        <v>1958.0500000000002</v>
      </c>
      <c r="R268" s="16">
        <f t="shared" si="18"/>
        <v>177.875</v>
      </c>
      <c r="S268" s="16">
        <f t="shared" si="18"/>
        <v>150.97499999999999</v>
      </c>
      <c r="T268" s="16">
        <f t="shared" si="18"/>
        <v>141.125</v>
      </c>
      <c r="U268" s="16">
        <f t="shared" si="18"/>
        <v>149.55000000000001</v>
      </c>
      <c r="V268">
        <f t="shared" si="15"/>
        <v>441.65000000000003</v>
      </c>
      <c r="W268" s="16">
        <f t="shared" si="18"/>
        <v>155.14999999999998</v>
      </c>
      <c r="X268" s="16">
        <f t="shared" si="18"/>
        <v>143</v>
      </c>
      <c r="Y268" s="16">
        <f t="shared" si="19"/>
        <v>145</v>
      </c>
      <c r="Z268">
        <f t="shared" si="16"/>
        <v>443.15</v>
      </c>
      <c r="AA268" s="16">
        <f t="shared" si="19"/>
        <v>152.55000000000001</v>
      </c>
      <c r="AB268" s="16">
        <f t="shared" si="19"/>
        <v>131.125</v>
      </c>
      <c r="AC268" s="16">
        <f t="shared" si="19"/>
        <v>144.55000000000001</v>
      </c>
      <c r="AD268" s="16">
        <f t="shared" si="19"/>
        <v>155.35000000000002</v>
      </c>
      <c r="AE268" s="16">
        <f t="shared" si="19"/>
        <v>148.42500000000001</v>
      </c>
      <c r="AF268" s="16">
        <f t="shared" si="19"/>
        <v>144.125</v>
      </c>
      <c r="AG268" s="16">
        <f t="shared" si="19"/>
        <v>149.875</v>
      </c>
    </row>
    <row r="269" spans="1:33" x14ac:dyDescent="0.3">
      <c r="A269" t="s">
        <v>30</v>
      </c>
      <c r="B269">
        <v>2020</v>
      </c>
      <c r="C269" t="s">
        <v>39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f t="shared" si="14"/>
        <v>1951</v>
      </c>
      <c r="R269">
        <v>182.4</v>
      </c>
      <c r="S269">
        <v>154.69999999999999</v>
      </c>
      <c r="T269">
        <v>150</v>
      </c>
      <c r="U269">
        <v>154.1</v>
      </c>
      <c r="V269">
        <f t="shared" si="15"/>
        <v>458.79999999999995</v>
      </c>
      <c r="W269">
        <f>W270</f>
        <v>154.69999999999999</v>
      </c>
      <c r="X269">
        <v>144.9</v>
      </c>
      <c r="Y269">
        <v>151.69999999999999</v>
      </c>
      <c r="Z269">
        <f t="shared" si="16"/>
        <v>451.3</v>
      </c>
      <c r="AA269">
        <v>158.19999999999999</v>
      </c>
      <c r="AB269">
        <v>141.4</v>
      </c>
      <c r="AC269">
        <v>153.19999999999999</v>
      </c>
      <c r="AD269">
        <v>161.80000000000001</v>
      </c>
      <c r="AE269">
        <v>151.19999999999999</v>
      </c>
      <c r="AF269">
        <v>151.69999999999999</v>
      </c>
      <c r="AG269">
        <v>152.69999999999999</v>
      </c>
    </row>
    <row r="270" spans="1:33" x14ac:dyDescent="0.3">
      <c r="A270" t="s">
        <v>33</v>
      </c>
      <c r="B270">
        <v>2020</v>
      </c>
      <c r="C270" t="s">
        <v>39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f t="shared" si="14"/>
        <v>1994.9999999999998</v>
      </c>
      <c r="R270">
        <v>186.7</v>
      </c>
      <c r="S270">
        <v>149.1</v>
      </c>
      <c r="T270">
        <v>136.6</v>
      </c>
      <c r="U270">
        <v>147.19999999999999</v>
      </c>
      <c r="V270">
        <f t="shared" si="15"/>
        <v>432.9</v>
      </c>
      <c r="W270">
        <v>154.69999999999999</v>
      </c>
      <c r="X270">
        <v>137.1</v>
      </c>
      <c r="Y270">
        <v>140.4</v>
      </c>
      <c r="Z270">
        <f t="shared" si="16"/>
        <v>432.19999999999993</v>
      </c>
      <c r="AA270">
        <v>148.1</v>
      </c>
      <c r="AB270">
        <v>129.30000000000001</v>
      </c>
      <c r="AC270">
        <v>144.5</v>
      </c>
      <c r="AD270">
        <v>152.5</v>
      </c>
      <c r="AE270">
        <v>152.19999999999999</v>
      </c>
      <c r="AF270">
        <v>142</v>
      </c>
      <c r="AG270">
        <v>150.80000000000001</v>
      </c>
    </row>
    <row r="271" spans="1:33" x14ac:dyDescent="0.3">
      <c r="A271" t="s">
        <v>34</v>
      </c>
      <c r="B271">
        <v>2020</v>
      </c>
      <c r="C271" t="s">
        <v>39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f t="shared" si="14"/>
        <v>1966.8000000000002</v>
      </c>
      <c r="R271">
        <v>183.5</v>
      </c>
      <c r="S271">
        <v>152.5</v>
      </c>
      <c r="T271">
        <v>144.4</v>
      </c>
      <c r="U271">
        <v>151.4</v>
      </c>
      <c r="V271">
        <f t="shared" si="15"/>
        <v>448.29999999999995</v>
      </c>
      <c r="W271">
        <v>154.69999999999999</v>
      </c>
      <c r="X271">
        <v>141.9</v>
      </c>
      <c r="Y271">
        <v>146.4</v>
      </c>
      <c r="Z271">
        <f t="shared" si="16"/>
        <v>443</v>
      </c>
      <c r="AA271">
        <v>154.4</v>
      </c>
      <c r="AB271">
        <v>135</v>
      </c>
      <c r="AC271">
        <v>148.30000000000001</v>
      </c>
      <c r="AD271">
        <v>156.4</v>
      </c>
      <c r="AE271">
        <v>151.6</v>
      </c>
      <c r="AF271">
        <v>147</v>
      </c>
      <c r="AG271">
        <v>151.80000000000001</v>
      </c>
    </row>
    <row r="272" spans="1:33" x14ac:dyDescent="0.3">
      <c r="A272" t="s">
        <v>30</v>
      </c>
      <c r="B272">
        <v>2020</v>
      </c>
      <c r="C272" t="s">
        <v>40</v>
      </c>
      <c r="D272">
        <v>148.19999999999999</v>
      </c>
      <c r="E272">
        <v>190.3</v>
      </c>
      <c r="F272">
        <v>149.4</v>
      </c>
      <c r="G272">
        <v>153.30000000000001</v>
      </c>
      <c r="H272">
        <v>138.19999999999999</v>
      </c>
      <c r="I272">
        <v>143.19999999999999</v>
      </c>
      <c r="J272">
        <v>148.9</v>
      </c>
      <c r="K272">
        <v>150.30000000000001</v>
      </c>
      <c r="L272">
        <v>113.2</v>
      </c>
      <c r="M272">
        <v>159.80000000000001</v>
      </c>
      <c r="N272">
        <v>142.1</v>
      </c>
      <c r="O272">
        <v>161.80000000000001</v>
      </c>
      <c r="P272">
        <v>152.30000000000001</v>
      </c>
      <c r="Q272">
        <f t="shared" si="14"/>
        <v>1951</v>
      </c>
      <c r="R272">
        <v>182.4</v>
      </c>
      <c r="S272">
        <v>154.69999999999999</v>
      </c>
      <c r="T272">
        <v>150</v>
      </c>
      <c r="U272">
        <v>154.1</v>
      </c>
      <c r="V272">
        <f t="shared" si="15"/>
        <v>458.79999999999995</v>
      </c>
      <c r="W272">
        <f>W273</f>
        <v>154.69999999999999</v>
      </c>
      <c r="X272">
        <v>144.9</v>
      </c>
      <c r="Y272">
        <v>151.69999999999999</v>
      </c>
      <c r="Z272">
        <f t="shared" si="16"/>
        <v>451.3</v>
      </c>
      <c r="AA272">
        <v>158.19999999999999</v>
      </c>
      <c r="AB272">
        <v>141.4</v>
      </c>
      <c r="AC272">
        <v>153.19999999999999</v>
      </c>
      <c r="AD272">
        <v>161.80000000000001</v>
      </c>
      <c r="AE272">
        <v>151.19999999999999</v>
      </c>
      <c r="AF272">
        <v>151.69999999999999</v>
      </c>
      <c r="AG272">
        <v>152.69999999999999</v>
      </c>
    </row>
    <row r="273" spans="1:33" x14ac:dyDescent="0.3">
      <c r="A273" t="s">
        <v>33</v>
      </c>
      <c r="B273">
        <v>2020</v>
      </c>
      <c r="C273" t="s">
        <v>40</v>
      </c>
      <c r="D273">
        <v>152.69999999999999</v>
      </c>
      <c r="E273">
        <v>197</v>
      </c>
      <c r="F273">
        <v>154.6</v>
      </c>
      <c r="G273">
        <v>153.4</v>
      </c>
      <c r="H273">
        <v>132.9</v>
      </c>
      <c r="I273">
        <v>151.80000000000001</v>
      </c>
      <c r="J273">
        <v>171.2</v>
      </c>
      <c r="K273">
        <v>152</v>
      </c>
      <c r="L273">
        <v>116.3</v>
      </c>
      <c r="M273">
        <v>158.80000000000001</v>
      </c>
      <c r="N273">
        <v>135.6</v>
      </c>
      <c r="O273">
        <v>161.69999999999999</v>
      </c>
      <c r="P273">
        <v>157</v>
      </c>
      <c r="Q273">
        <f t="shared" si="14"/>
        <v>1994.9999999999998</v>
      </c>
      <c r="R273">
        <v>186.7</v>
      </c>
      <c r="S273">
        <v>149.1</v>
      </c>
      <c r="T273">
        <v>136.6</v>
      </c>
      <c r="U273">
        <v>147.19999999999999</v>
      </c>
      <c r="V273">
        <f t="shared" si="15"/>
        <v>432.9</v>
      </c>
      <c r="W273">
        <v>154.69999999999999</v>
      </c>
      <c r="X273">
        <v>137.1</v>
      </c>
      <c r="Y273">
        <v>140.4</v>
      </c>
      <c r="Z273">
        <f t="shared" si="16"/>
        <v>432.19999999999993</v>
      </c>
      <c r="AA273">
        <v>148.1</v>
      </c>
      <c r="AB273">
        <v>129.30000000000001</v>
      </c>
      <c r="AC273">
        <v>144.5</v>
      </c>
      <c r="AD273">
        <v>152.5</v>
      </c>
      <c r="AE273">
        <v>152.19999999999999</v>
      </c>
      <c r="AF273">
        <v>142</v>
      </c>
      <c r="AG273">
        <v>150.80000000000001</v>
      </c>
    </row>
    <row r="274" spans="1:33" x14ac:dyDescent="0.3">
      <c r="A274" t="s">
        <v>34</v>
      </c>
      <c r="B274">
        <v>2020</v>
      </c>
      <c r="C274" t="s">
        <v>40</v>
      </c>
      <c r="D274">
        <v>149.6</v>
      </c>
      <c r="E274">
        <v>192.7</v>
      </c>
      <c r="F274">
        <v>151.4</v>
      </c>
      <c r="G274">
        <v>153.30000000000001</v>
      </c>
      <c r="H274">
        <v>136.30000000000001</v>
      </c>
      <c r="I274">
        <v>147.19999999999999</v>
      </c>
      <c r="J274">
        <v>156.5</v>
      </c>
      <c r="K274">
        <v>150.9</v>
      </c>
      <c r="L274">
        <v>114.2</v>
      </c>
      <c r="M274">
        <v>159.5</v>
      </c>
      <c r="N274">
        <v>139.4</v>
      </c>
      <c r="O274">
        <v>161.80000000000001</v>
      </c>
      <c r="P274">
        <v>154</v>
      </c>
      <c r="Q274">
        <f t="shared" si="14"/>
        <v>1966.8000000000002</v>
      </c>
      <c r="R274">
        <v>183.5</v>
      </c>
      <c r="S274">
        <v>152.5</v>
      </c>
      <c r="T274">
        <v>144.4</v>
      </c>
      <c r="U274">
        <v>151.4</v>
      </c>
      <c r="V274">
        <f t="shared" si="15"/>
        <v>448.29999999999995</v>
      </c>
      <c r="W274">
        <v>154.69999999999999</v>
      </c>
      <c r="X274">
        <v>141.9</v>
      </c>
      <c r="Y274">
        <v>146.4</v>
      </c>
      <c r="Z274">
        <f t="shared" si="16"/>
        <v>443</v>
      </c>
      <c r="AA274">
        <v>154.4</v>
      </c>
      <c r="AB274">
        <v>135</v>
      </c>
      <c r="AC274">
        <v>148.30000000000001</v>
      </c>
      <c r="AD274">
        <v>156.4</v>
      </c>
      <c r="AE274">
        <v>151.6</v>
      </c>
      <c r="AF274">
        <v>147</v>
      </c>
      <c r="AG274">
        <v>151.80000000000001</v>
      </c>
    </row>
    <row r="275" spans="1:33" x14ac:dyDescent="0.3">
      <c r="A275" t="s">
        <v>30</v>
      </c>
      <c r="B275">
        <v>2020</v>
      </c>
      <c r="C275" t="s">
        <v>41</v>
      </c>
      <c r="D275">
        <v>147.6</v>
      </c>
      <c r="E275">
        <v>187.2</v>
      </c>
      <c r="F275">
        <v>148.4</v>
      </c>
      <c r="G275">
        <v>153.30000000000001</v>
      </c>
      <c r="H275">
        <v>139.80000000000001</v>
      </c>
      <c r="I275">
        <v>146.9</v>
      </c>
      <c r="J275">
        <v>171</v>
      </c>
      <c r="K275">
        <v>149.9</v>
      </c>
      <c r="L275">
        <v>114.2</v>
      </c>
      <c r="M275">
        <v>160</v>
      </c>
      <c r="N275">
        <v>143.5</v>
      </c>
      <c r="O275">
        <v>161.5</v>
      </c>
      <c r="P275">
        <v>155.30000000000001</v>
      </c>
      <c r="Q275">
        <f t="shared" si="14"/>
        <v>1978.6</v>
      </c>
      <c r="R275">
        <v>180.9</v>
      </c>
      <c r="S275">
        <v>155.1</v>
      </c>
      <c r="T275">
        <v>149.30000000000001</v>
      </c>
      <c r="U275">
        <v>154.30000000000001</v>
      </c>
      <c r="V275">
        <f t="shared" si="15"/>
        <v>458.7</v>
      </c>
      <c r="W275">
        <f>W276</f>
        <v>155.5</v>
      </c>
      <c r="X275">
        <v>145.80000000000001</v>
      </c>
      <c r="Y275">
        <v>151.9</v>
      </c>
      <c r="Z275">
        <f t="shared" si="16"/>
        <v>453.20000000000005</v>
      </c>
      <c r="AA275">
        <v>158.80000000000001</v>
      </c>
      <c r="AB275">
        <v>143.6</v>
      </c>
      <c r="AC275">
        <v>152.19999999999999</v>
      </c>
      <c r="AD275">
        <v>162.69999999999999</v>
      </c>
      <c r="AE275">
        <v>153.6</v>
      </c>
      <c r="AF275">
        <v>153</v>
      </c>
      <c r="AG275">
        <v>154.69999999999999</v>
      </c>
    </row>
    <row r="276" spans="1:33" x14ac:dyDescent="0.3">
      <c r="A276" t="s">
        <v>33</v>
      </c>
      <c r="B276">
        <v>2020</v>
      </c>
      <c r="C276" t="s">
        <v>41</v>
      </c>
      <c r="D276">
        <v>151.6</v>
      </c>
      <c r="E276">
        <v>197.8</v>
      </c>
      <c r="F276">
        <v>154.5</v>
      </c>
      <c r="G276">
        <v>153.4</v>
      </c>
      <c r="H276">
        <v>133.4</v>
      </c>
      <c r="I276">
        <v>154.5</v>
      </c>
      <c r="J276">
        <v>191.9</v>
      </c>
      <c r="K276">
        <v>151.30000000000001</v>
      </c>
      <c r="L276">
        <v>116.8</v>
      </c>
      <c r="M276">
        <v>160</v>
      </c>
      <c r="N276">
        <v>136.5</v>
      </c>
      <c r="O276">
        <v>163.30000000000001</v>
      </c>
      <c r="P276">
        <v>159.9</v>
      </c>
      <c r="Q276">
        <f t="shared" si="14"/>
        <v>2024.8999999999999</v>
      </c>
      <c r="R276">
        <v>187.2</v>
      </c>
      <c r="S276">
        <v>150</v>
      </c>
      <c r="T276">
        <v>135.19999999999999</v>
      </c>
      <c r="U276">
        <v>147.80000000000001</v>
      </c>
      <c r="V276">
        <f t="shared" si="15"/>
        <v>433</v>
      </c>
      <c r="W276">
        <v>155.5</v>
      </c>
      <c r="X276">
        <v>138.30000000000001</v>
      </c>
      <c r="Y276">
        <v>144.5</v>
      </c>
      <c r="Z276">
        <f t="shared" si="16"/>
        <v>438.3</v>
      </c>
      <c r="AA276">
        <v>148.69999999999999</v>
      </c>
      <c r="AB276">
        <v>133.9</v>
      </c>
      <c r="AC276">
        <v>141.19999999999999</v>
      </c>
      <c r="AD276">
        <v>155.5</v>
      </c>
      <c r="AE276">
        <v>155.19999999999999</v>
      </c>
      <c r="AF276">
        <v>144.80000000000001</v>
      </c>
      <c r="AG276">
        <v>152.9</v>
      </c>
    </row>
    <row r="277" spans="1:33" x14ac:dyDescent="0.3">
      <c r="A277" t="s">
        <v>34</v>
      </c>
      <c r="B277">
        <v>2020</v>
      </c>
      <c r="C277" t="s">
        <v>41</v>
      </c>
      <c r="D277">
        <v>148.9</v>
      </c>
      <c r="E277">
        <v>190.9</v>
      </c>
      <c r="F277">
        <v>150.80000000000001</v>
      </c>
      <c r="G277">
        <v>153.30000000000001</v>
      </c>
      <c r="H277">
        <v>137.4</v>
      </c>
      <c r="I277">
        <v>150.4</v>
      </c>
      <c r="J277">
        <v>178.1</v>
      </c>
      <c r="K277">
        <v>150.4</v>
      </c>
      <c r="L277">
        <v>115.1</v>
      </c>
      <c r="M277">
        <v>160</v>
      </c>
      <c r="N277">
        <v>140.6</v>
      </c>
      <c r="O277">
        <v>162.30000000000001</v>
      </c>
      <c r="P277">
        <v>157</v>
      </c>
      <c r="Q277">
        <f t="shared" si="14"/>
        <v>1995.1999999999998</v>
      </c>
      <c r="R277">
        <v>182.6</v>
      </c>
      <c r="S277">
        <v>153.1</v>
      </c>
      <c r="T277">
        <v>143.4</v>
      </c>
      <c r="U277">
        <v>151.69999999999999</v>
      </c>
      <c r="V277">
        <f t="shared" si="15"/>
        <v>448.2</v>
      </c>
      <c r="W277">
        <v>155.5</v>
      </c>
      <c r="X277">
        <v>143</v>
      </c>
      <c r="Y277">
        <v>148.4</v>
      </c>
      <c r="Z277">
        <f t="shared" si="16"/>
        <v>446.9</v>
      </c>
      <c r="AA277">
        <v>155</v>
      </c>
      <c r="AB277">
        <v>138.5</v>
      </c>
      <c r="AC277">
        <v>146</v>
      </c>
      <c r="AD277">
        <v>158.5</v>
      </c>
      <c r="AE277">
        <v>154.30000000000001</v>
      </c>
      <c r="AF277">
        <v>149</v>
      </c>
      <c r="AG277">
        <v>153.9</v>
      </c>
    </row>
    <row r="278" spans="1:33" x14ac:dyDescent="0.3">
      <c r="A278" t="s">
        <v>30</v>
      </c>
      <c r="B278">
        <v>2020</v>
      </c>
      <c r="C278" t="s">
        <v>42</v>
      </c>
      <c r="D278">
        <v>146.9</v>
      </c>
      <c r="E278">
        <v>183.9</v>
      </c>
      <c r="F278">
        <v>149.5</v>
      </c>
      <c r="G278">
        <v>153.4</v>
      </c>
      <c r="H278">
        <v>140.4</v>
      </c>
      <c r="I278">
        <v>147</v>
      </c>
      <c r="J278">
        <v>178.8</v>
      </c>
      <c r="K278">
        <v>149.30000000000001</v>
      </c>
      <c r="L278">
        <v>115.1</v>
      </c>
      <c r="M278">
        <v>160</v>
      </c>
      <c r="N278">
        <v>145.4</v>
      </c>
      <c r="O278">
        <v>161.6</v>
      </c>
      <c r="P278">
        <v>156.1</v>
      </c>
      <c r="Q278">
        <f t="shared" si="14"/>
        <v>1987.3999999999999</v>
      </c>
      <c r="R278">
        <v>182.9</v>
      </c>
      <c r="S278">
        <v>155.4</v>
      </c>
      <c r="T278">
        <v>149.9</v>
      </c>
      <c r="U278">
        <v>154.6</v>
      </c>
      <c r="V278">
        <f t="shared" si="15"/>
        <v>459.9</v>
      </c>
      <c r="W278">
        <f>W279</f>
        <v>156.30000000000001</v>
      </c>
      <c r="X278">
        <v>146.4</v>
      </c>
      <c r="Y278">
        <v>151.6</v>
      </c>
      <c r="Z278">
        <f t="shared" si="16"/>
        <v>454.30000000000007</v>
      </c>
      <c r="AA278">
        <v>159.1</v>
      </c>
      <c r="AB278">
        <v>144.6</v>
      </c>
      <c r="AC278">
        <v>152.80000000000001</v>
      </c>
      <c r="AD278">
        <v>161.1</v>
      </c>
      <c r="AE278">
        <v>157.4</v>
      </c>
      <c r="AF278">
        <v>153.69999999999999</v>
      </c>
      <c r="AG278">
        <v>155.4</v>
      </c>
    </row>
    <row r="279" spans="1:33" x14ac:dyDescent="0.3">
      <c r="A279" t="s">
        <v>33</v>
      </c>
      <c r="B279">
        <v>2020</v>
      </c>
      <c r="C279" t="s">
        <v>42</v>
      </c>
      <c r="D279">
        <v>151.5</v>
      </c>
      <c r="E279">
        <v>193.1</v>
      </c>
      <c r="F279">
        <v>157.30000000000001</v>
      </c>
      <c r="G279">
        <v>153.9</v>
      </c>
      <c r="H279">
        <v>134.4</v>
      </c>
      <c r="I279">
        <v>155.4</v>
      </c>
      <c r="J279">
        <v>202</v>
      </c>
      <c r="K279">
        <v>150.80000000000001</v>
      </c>
      <c r="L279">
        <v>118.9</v>
      </c>
      <c r="M279">
        <v>160.9</v>
      </c>
      <c r="N279">
        <v>137.69999999999999</v>
      </c>
      <c r="O279">
        <v>164.4</v>
      </c>
      <c r="P279">
        <v>161.30000000000001</v>
      </c>
      <c r="Q279">
        <f t="shared" si="14"/>
        <v>2041.6000000000001</v>
      </c>
      <c r="R279">
        <v>188.7</v>
      </c>
      <c r="S279">
        <v>150.19999999999999</v>
      </c>
      <c r="T279">
        <v>136.30000000000001</v>
      </c>
      <c r="U279">
        <v>148.1</v>
      </c>
      <c r="V279">
        <f t="shared" si="15"/>
        <v>434.6</v>
      </c>
      <c r="W279">
        <v>156.30000000000001</v>
      </c>
      <c r="X279">
        <v>137.19999999999999</v>
      </c>
      <c r="Y279">
        <v>145.4</v>
      </c>
      <c r="Z279">
        <f t="shared" si="16"/>
        <v>438.9</v>
      </c>
      <c r="AA279">
        <v>150</v>
      </c>
      <c r="AB279">
        <v>135.1</v>
      </c>
      <c r="AC279">
        <v>141.80000000000001</v>
      </c>
      <c r="AD279">
        <v>154.9</v>
      </c>
      <c r="AE279">
        <v>159.80000000000001</v>
      </c>
      <c r="AF279">
        <v>146</v>
      </c>
      <c r="AG279">
        <v>154</v>
      </c>
    </row>
    <row r="280" spans="1:33" x14ac:dyDescent="0.3">
      <c r="A280" t="s">
        <v>34</v>
      </c>
      <c r="B280">
        <v>2020</v>
      </c>
      <c r="C280" t="s">
        <v>42</v>
      </c>
      <c r="D280">
        <v>148.4</v>
      </c>
      <c r="E280">
        <v>187.1</v>
      </c>
      <c r="F280">
        <v>152.5</v>
      </c>
      <c r="G280">
        <v>153.6</v>
      </c>
      <c r="H280">
        <v>138.19999999999999</v>
      </c>
      <c r="I280">
        <v>150.9</v>
      </c>
      <c r="J280">
        <v>186.7</v>
      </c>
      <c r="K280">
        <v>149.80000000000001</v>
      </c>
      <c r="L280">
        <v>116.4</v>
      </c>
      <c r="M280">
        <v>160.30000000000001</v>
      </c>
      <c r="N280">
        <v>142.19999999999999</v>
      </c>
      <c r="O280">
        <v>162.9</v>
      </c>
      <c r="P280">
        <v>158</v>
      </c>
      <c r="Q280">
        <f t="shared" si="14"/>
        <v>2007</v>
      </c>
      <c r="R280">
        <v>184.4</v>
      </c>
      <c r="S280">
        <v>153.4</v>
      </c>
      <c r="T280">
        <v>144.30000000000001</v>
      </c>
      <c r="U280">
        <v>152</v>
      </c>
      <c r="V280">
        <f t="shared" si="15"/>
        <v>449.70000000000005</v>
      </c>
      <c r="W280">
        <v>156.30000000000001</v>
      </c>
      <c r="X280">
        <v>142.9</v>
      </c>
      <c r="Y280">
        <v>148.69999999999999</v>
      </c>
      <c r="Z280">
        <f t="shared" si="16"/>
        <v>447.90000000000003</v>
      </c>
      <c r="AA280">
        <v>155.6</v>
      </c>
      <c r="AB280">
        <v>139.6</v>
      </c>
      <c r="AC280">
        <v>146.6</v>
      </c>
      <c r="AD280">
        <v>157.5</v>
      </c>
      <c r="AE280">
        <v>158.4</v>
      </c>
      <c r="AF280">
        <v>150</v>
      </c>
      <c r="AG280">
        <v>154.69999999999999</v>
      </c>
    </row>
    <row r="281" spans="1:33" x14ac:dyDescent="0.3">
      <c r="A281" t="s">
        <v>30</v>
      </c>
      <c r="B281">
        <v>2020</v>
      </c>
      <c r="C281" t="s">
        <v>43</v>
      </c>
      <c r="D281">
        <v>146</v>
      </c>
      <c r="E281">
        <v>186.3</v>
      </c>
      <c r="F281">
        <v>159.19999999999999</v>
      </c>
      <c r="G281">
        <v>153.6</v>
      </c>
      <c r="H281">
        <v>142.6</v>
      </c>
      <c r="I281">
        <v>147.19999999999999</v>
      </c>
      <c r="J281">
        <v>200.6</v>
      </c>
      <c r="K281">
        <v>150.30000000000001</v>
      </c>
      <c r="L281">
        <v>115.3</v>
      </c>
      <c r="M281">
        <v>160.9</v>
      </c>
      <c r="N281">
        <v>147.4</v>
      </c>
      <c r="O281">
        <v>161.9</v>
      </c>
      <c r="P281">
        <v>159.6</v>
      </c>
      <c r="Q281">
        <f t="shared" si="14"/>
        <v>2030.9</v>
      </c>
      <c r="R281">
        <v>182.7</v>
      </c>
      <c r="S281">
        <v>155.69999999999999</v>
      </c>
      <c r="T281">
        <v>150.6</v>
      </c>
      <c r="U281">
        <v>155</v>
      </c>
      <c r="V281">
        <f t="shared" si="15"/>
        <v>461.29999999999995</v>
      </c>
      <c r="W281">
        <f>W282</f>
        <v>156.5</v>
      </c>
      <c r="X281">
        <v>146.80000000000001</v>
      </c>
      <c r="Y281">
        <v>152</v>
      </c>
      <c r="Z281">
        <f t="shared" si="16"/>
        <v>455.3</v>
      </c>
      <c r="AA281">
        <v>159.5</v>
      </c>
      <c r="AB281">
        <v>146.4</v>
      </c>
      <c r="AC281">
        <v>152.4</v>
      </c>
      <c r="AD281">
        <v>162.5</v>
      </c>
      <c r="AE281">
        <v>156.19999999999999</v>
      </c>
      <c r="AF281">
        <v>154.30000000000001</v>
      </c>
      <c r="AG281">
        <v>157.5</v>
      </c>
    </row>
    <row r="282" spans="1:33" x14ac:dyDescent="0.3">
      <c r="A282" t="s">
        <v>33</v>
      </c>
      <c r="B282">
        <v>2020</v>
      </c>
      <c r="C282" t="s">
        <v>43</v>
      </c>
      <c r="D282">
        <v>150.6</v>
      </c>
      <c r="E282">
        <v>193.7</v>
      </c>
      <c r="F282">
        <v>164.8</v>
      </c>
      <c r="G282">
        <v>153.69999999999999</v>
      </c>
      <c r="H282">
        <v>135.69999999999999</v>
      </c>
      <c r="I282">
        <v>155.69999999999999</v>
      </c>
      <c r="J282">
        <v>226</v>
      </c>
      <c r="K282">
        <v>152.19999999999999</v>
      </c>
      <c r="L282">
        <v>118.1</v>
      </c>
      <c r="M282">
        <v>161.30000000000001</v>
      </c>
      <c r="N282">
        <v>139.19999999999999</v>
      </c>
      <c r="O282">
        <v>164.8</v>
      </c>
      <c r="P282">
        <v>164.4</v>
      </c>
      <c r="Q282">
        <f t="shared" si="14"/>
        <v>2080.1999999999998</v>
      </c>
      <c r="R282">
        <v>188.7</v>
      </c>
      <c r="S282">
        <v>150.5</v>
      </c>
      <c r="T282">
        <v>136.1</v>
      </c>
      <c r="U282">
        <v>148.30000000000001</v>
      </c>
      <c r="V282">
        <f t="shared" si="15"/>
        <v>434.90000000000003</v>
      </c>
      <c r="W282">
        <v>156.5</v>
      </c>
      <c r="X282">
        <v>137.1</v>
      </c>
      <c r="Y282">
        <v>145.1</v>
      </c>
      <c r="Z282">
        <f t="shared" si="16"/>
        <v>438.70000000000005</v>
      </c>
      <c r="AA282">
        <v>151</v>
      </c>
      <c r="AB282">
        <v>135.4</v>
      </c>
      <c r="AC282">
        <v>142</v>
      </c>
      <c r="AD282">
        <v>155.69999999999999</v>
      </c>
      <c r="AE282">
        <v>158.1</v>
      </c>
      <c r="AF282">
        <v>146.19999999999999</v>
      </c>
      <c r="AG282">
        <v>155.19999999999999</v>
      </c>
    </row>
    <row r="283" spans="1:33" x14ac:dyDescent="0.3">
      <c r="A283" t="s">
        <v>34</v>
      </c>
      <c r="B283">
        <v>2020</v>
      </c>
      <c r="C283" t="s">
        <v>43</v>
      </c>
      <c r="D283">
        <v>147.5</v>
      </c>
      <c r="E283">
        <v>188.9</v>
      </c>
      <c r="F283">
        <v>161.4</v>
      </c>
      <c r="G283">
        <v>153.6</v>
      </c>
      <c r="H283">
        <v>140.1</v>
      </c>
      <c r="I283">
        <v>151.19999999999999</v>
      </c>
      <c r="J283">
        <v>209.2</v>
      </c>
      <c r="K283">
        <v>150.9</v>
      </c>
      <c r="L283">
        <v>116.2</v>
      </c>
      <c r="M283">
        <v>161</v>
      </c>
      <c r="N283">
        <v>144</v>
      </c>
      <c r="O283">
        <v>163.19999999999999</v>
      </c>
      <c r="P283">
        <v>161.4</v>
      </c>
      <c r="Q283">
        <f t="shared" si="14"/>
        <v>2048.6000000000004</v>
      </c>
      <c r="R283">
        <v>184.3</v>
      </c>
      <c r="S283">
        <v>153.69999999999999</v>
      </c>
      <c r="T283">
        <v>144.6</v>
      </c>
      <c r="U283">
        <v>152.30000000000001</v>
      </c>
      <c r="V283">
        <f t="shared" si="15"/>
        <v>450.59999999999997</v>
      </c>
      <c r="W283">
        <v>156.5</v>
      </c>
      <c r="X283">
        <v>143.1</v>
      </c>
      <c r="Y283">
        <v>148.69999999999999</v>
      </c>
      <c r="Z283">
        <f t="shared" si="16"/>
        <v>448.3</v>
      </c>
      <c r="AA283">
        <v>156.30000000000001</v>
      </c>
      <c r="AB283">
        <v>140.6</v>
      </c>
      <c r="AC283">
        <v>146.5</v>
      </c>
      <c r="AD283">
        <v>158.5</v>
      </c>
      <c r="AE283">
        <v>157</v>
      </c>
      <c r="AF283">
        <v>150.4</v>
      </c>
      <c r="AG283">
        <v>156.4</v>
      </c>
    </row>
    <row r="284" spans="1:33" x14ac:dyDescent="0.3">
      <c r="A284" t="s">
        <v>30</v>
      </c>
      <c r="B284">
        <v>2020</v>
      </c>
      <c r="C284" t="s">
        <v>45</v>
      </c>
      <c r="D284">
        <v>145.4</v>
      </c>
      <c r="E284">
        <v>188.6</v>
      </c>
      <c r="F284">
        <v>171.6</v>
      </c>
      <c r="G284">
        <v>153.80000000000001</v>
      </c>
      <c r="H284">
        <v>145.4</v>
      </c>
      <c r="I284">
        <v>146.5</v>
      </c>
      <c r="J284">
        <v>222.2</v>
      </c>
      <c r="K284">
        <v>155.9</v>
      </c>
      <c r="L284">
        <v>114.9</v>
      </c>
      <c r="M284">
        <v>162</v>
      </c>
      <c r="N284">
        <v>150</v>
      </c>
      <c r="O284">
        <v>162.69999999999999</v>
      </c>
      <c r="P284">
        <v>163.4</v>
      </c>
      <c r="Q284">
        <f t="shared" si="14"/>
        <v>2082.4</v>
      </c>
      <c r="R284">
        <v>183.4</v>
      </c>
      <c r="S284">
        <v>156.30000000000001</v>
      </c>
      <c r="T284">
        <v>151</v>
      </c>
      <c r="U284">
        <v>155.5</v>
      </c>
      <c r="V284">
        <f t="shared" si="15"/>
        <v>462.8</v>
      </c>
      <c r="W284">
        <f>W285</f>
        <v>158</v>
      </c>
      <c r="X284">
        <v>147.5</v>
      </c>
      <c r="Y284">
        <v>152.80000000000001</v>
      </c>
      <c r="Z284">
        <f t="shared" si="16"/>
        <v>458.3</v>
      </c>
      <c r="AA284">
        <v>160.4</v>
      </c>
      <c r="AB284">
        <v>146.1</v>
      </c>
      <c r="AC284">
        <v>153.6</v>
      </c>
      <c r="AD284">
        <v>161.6</v>
      </c>
      <c r="AE284">
        <v>156.19999999999999</v>
      </c>
      <c r="AF284">
        <v>154.5</v>
      </c>
      <c r="AG284">
        <v>159.80000000000001</v>
      </c>
    </row>
    <row r="285" spans="1:33" x14ac:dyDescent="0.3">
      <c r="A285" t="s">
        <v>33</v>
      </c>
      <c r="B285">
        <v>2020</v>
      </c>
      <c r="C285" t="s">
        <v>45</v>
      </c>
      <c r="D285">
        <v>149.69999999999999</v>
      </c>
      <c r="E285">
        <v>195.5</v>
      </c>
      <c r="F285">
        <v>176.9</v>
      </c>
      <c r="G285">
        <v>153.9</v>
      </c>
      <c r="H285">
        <v>138</v>
      </c>
      <c r="I285">
        <v>150.5</v>
      </c>
      <c r="J285">
        <v>245.3</v>
      </c>
      <c r="K285">
        <v>158.69999999999999</v>
      </c>
      <c r="L285">
        <v>117.2</v>
      </c>
      <c r="M285">
        <v>161.4</v>
      </c>
      <c r="N285">
        <v>141.5</v>
      </c>
      <c r="O285">
        <v>165.1</v>
      </c>
      <c r="P285">
        <v>167</v>
      </c>
      <c r="Q285">
        <f t="shared" si="14"/>
        <v>2120.6999999999998</v>
      </c>
      <c r="R285">
        <v>188.8</v>
      </c>
      <c r="S285">
        <v>151.1</v>
      </c>
      <c r="T285">
        <v>136.4</v>
      </c>
      <c r="U285">
        <v>148.80000000000001</v>
      </c>
      <c r="V285">
        <f t="shared" si="15"/>
        <v>436.3</v>
      </c>
      <c r="W285">
        <v>158</v>
      </c>
      <c r="X285">
        <v>137.30000000000001</v>
      </c>
      <c r="Y285">
        <v>145.1</v>
      </c>
      <c r="Z285">
        <f t="shared" si="16"/>
        <v>440.4</v>
      </c>
      <c r="AA285">
        <v>152</v>
      </c>
      <c r="AB285">
        <v>135.19999999999999</v>
      </c>
      <c r="AC285">
        <v>144.4</v>
      </c>
      <c r="AD285">
        <v>156.4</v>
      </c>
      <c r="AE285">
        <v>157.9</v>
      </c>
      <c r="AF285">
        <v>146.6</v>
      </c>
      <c r="AG285">
        <v>156.69999999999999</v>
      </c>
    </row>
    <row r="286" spans="1:33" x14ac:dyDescent="0.3">
      <c r="A286" t="s">
        <v>34</v>
      </c>
      <c r="B286">
        <v>2020</v>
      </c>
      <c r="C286" t="s">
        <v>45</v>
      </c>
      <c r="D286">
        <v>146.80000000000001</v>
      </c>
      <c r="E286">
        <v>191</v>
      </c>
      <c r="F286">
        <v>173.6</v>
      </c>
      <c r="G286">
        <v>153.80000000000001</v>
      </c>
      <c r="H286">
        <v>142.69999999999999</v>
      </c>
      <c r="I286">
        <v>148.4</v>
      </c>
      <c r="J286">
        <v>230</v>
      </c>
      <c r="K286">
        <v>156.80000000000001</v>
      </c>
      <c r="L286">
        <v>115.7</v>
      </c>
      <c r="M286">
        <v>161.80000000000001</v>
      </c>
      <c r="N286">
        <v>146.5</v>
      </c>
      <c r="O286">
        <v>163.80000000000001</v>
      </c>
      <c r="P286">
        <v>164.7</v>
      </c>
      <c r="Q286">
        <f t="shared" si="14"/>
        <v>2095.6</v>
      </c>
      <c r="R286">
        <v>184.8</v>
      </c>
      <c r="S286">
        <v>154.30000000000001</v>
      </c>
      <c r="T286">
        <v>144.9</v>
      </c>
      <c r="U286">
        <v>152.80000000000001</v>
      </c>
      <c r="V286">
        <f t="shared" si="15"/>
        <v>452.00000000000006</v>
      </c>
      <c r="W286">
        <v>158</v>
      </c>
      <c r="X286">
        <v>143.6</v>
      </c>
      <c r="Y286">
        <v>149.19999999999999</v>
      </c>
      <c r="Z286">
        <f t="shared" si="16"/>
        <v>450.8</v>
      </c>
      <c r="AA286">
        <v>157.19999999999999</v>
      </c>
      <c r="AB286">
        <v>140.4</v>
      </c>
      <c r="AC286">
        <v>148.4</v>
      </c>
      <c r="AD286">
        <v>158.6</v>
      </c>
      <c r="AE286">
        <v>156.9</v>
      </c>
      <c r="AF286">
        <v>150.69999999999999</v>
      </c>
      <c r="AG286">
        <v>158.4</v>
      </c>
    </row>
    <row r="287" spans="1:33" x14ac:dyDescent="0.3">
      <c r="A287" t="s">
        <v>30</v>
      </c>
      <c r="B287">
        <v>2020</v>
      </c>
      <c r="C287" t="s">
        <v>46</v>
      </c>
      <c r="D287">
        <v>144.6</v>
      </c>
      <c r="E287">
        <v>188.5</v>
      </c>
      <c r="F287">
        <v>173.4</v>
      </c>
      <c r="G287">
        <v>154</v>
      </c>
      <c r="H287">
        <v>150</v>
      </c>
      <c r="I287">
        <v>145.9</v>
      </c>
      <c r="J287">
        <v>225.2</v>
      </c>
      <c r="K287">
        <v>159.5</v>
      </c>
      <c r="L287">
        <v>114.4</v>
      </c>
      <c r="M287">
        <v>163.5</v>
      </c>
      <c r="N287">
        <v>153.4</v>
      </c>
      <c r="O287">
        <v>163.6</v>
      </c>
      <c r="P287">
        <v>164.5</v>
      </c>
      <c r="Q287">
        <f t="shared" si="14"/>
        <v>2100.5</v>
      </c>
      <c r="R287">
        <v>183.6</v>
      </c>
      <c r="S287">
        <v>157</v>
      </c>
      <c r="T287">
        <v>151.6</v>
      </c>
      <c r="U287">
        <v>156.30000000000001</v>
      </c>
      <c r="V287">
        <f t="shared" si="15"/>
        <v>464.90000000000003</v>
      </c>
      <c r="W287">
        <f>W288</f>
        <v>158.4</v>
      </c>
      <c r="X287">
        <v>148.69999999999999</v>
      </c>
      <c r="Y287">
        <v>153.4</v>
      </c>
      <c r="Z287">
        <f t="shared" si="16"/>
        <v>460.5</v>
      </c>
      <c r="AA287">
        <v>161.6</v>
      </c>
      <c r="AB287">
        <v>146.4</v>
      </c>
      <c r="AC287">
        <v>153.9</v>
      </c>
      <c r="AD287">
        <v>162.9</v>
      </c>
      <c r="AE287">
        <v>156.6</v>
      </c>
      <c r="AF287">
        <v>155.19999999999999</v>
      </c>
      <c r="AG287">
        <v>160.69999999999999</v>
      </c>
    </row>
    <row r="288" spans="1:33" x14ac:dyDescent="0.3">
      <c r="A288" t="s">
        <v>33</v>
      </c>
      <c r="B288">
        <v>2020</v>
      </c>
      <c r="C288" t="s">
        <v>46</v>
      </c>
      <c r="D288">
        <v>149</v>
      </c>
      <c r="E288">
        <v>195.7</v>
      </c>
      <c r="F288">
        <v>178.3</v>
      </c>
      <c r="G288">
        <v>154.19999999999999</v>
      </c>
      <c r="H288">
        <v>140.69999999999999</v>
      </c>
      <c r="I288">
        <v>149.69999999999999</v>
      </c>
      <c r="J288">
        <v>240.9</v>
      </c>
      <c r="K288">
        <v>161.5</v>
      </c>
      <c r="L288">
        <v>117.1</v>
      </c>
      <c r="M288">
        <v>161.9</v>
      </c>
      <c r="N288">
        <v>143.30000000000001</v>
      </c>
      <c r="O288">
        <v>166.1</v>
      </c>
      <c r="P288">
        <v>167</v>
      </c>
      <c r="Q288">
        <f t="shared" si="14"/>
        <v>2125.4</v>
      </c>
      <c r="R288">
        <v>190.2</v>
      </c>
      <c r="S288">
        <v>151.9</v>
      </c>
      <c r="T288">
        <v>136.69999999999999</v>
      </c>
      <c r="U288">
        <v>149.6</v>
      </c>
      <c r="V288">
        <f t="shared" si="15"/>
        <v>438.20000000000005</v>
      </c>
      <c r="W288">
        <v>158.4</v>
      </c>
      <c r="X288">
        <v>137.9</v>
      </c>
      <c r="Y288">
        <v>145.5</v>
      </c>
      <c r="Z288">
        <f t="shared" si="16"/>
        <v>441.8</v>
      </c>
      <c r="AA288">
        <v>152.9</v>
      </c>
      <c r="AB288">
        <v>135.5</v>
      </c>
      <c r="AC288">
        <v>144.30000000000001</v>
      </c>
      <c r="AD288">
        <v>156.9</v>
      </c>
      <c r="AE288">
        <v>157.9</v>
      </c>
      <c r="AF288">
        <v>146.9</v>
      </c>
      <c r="AG288">
        <v>156.9</v>
      </c>
    </row>
    <row r="289" spans="1:33" x14ac:dyDescent="0.3">
      <c r="A289" t="s">
        <v>34</v>
      </c>
      <c r="B289">
        <v>2020</v>
      </c>
      <c r="C289" t="s">
        <v>46</v>
      </c>
      <c r="D289">
        <v>146</v>
      </c>
      <c r="E289">
        <v>191</v>
      </c>
      <c r="F289">
        <v>175.3</v>
      </c>
      <c r="G289">
        <v>154.1</v>
      </c>
      <c r="H289">
        <v>146.6</v>
      </c>
      <c r="I289">
        <v>147.69999999999999</v>
      </c>
      <c r="J289">
        <v>230.5</v>
      </c>
      <c r="K289">
        <v>160.19999999999999</v>
      </c>
      <c r="L289">
        <v>115.3</v>
      </c>
      <c r="M289">
        <v>163</v>
      </c>
      <c r="N289">
        <v>149.19999999999999</v>
      </c>
      <c r="O289">
        <v>164.8</v>
      </c>
      <c r="P289">
        <v>165.4</v>
      </c>
      <c r="Q289">
        <f t="shared" si="14"/>
        <v>2109.1</v>
      </c>
      <c r="R289">
        <v>185.4</v>
      </c>
      <c r="S289">
        <v>155</v>
      </c>
      <c r="T289">
        <v>145.4</v>
      </c>
      <c r="U289">
        <v>153.6</v>
      </c>
      <c r="V289">
        <f t="shared" si="15"/>
        <v>454</v>
      </c>
      <c r="W289">
        <v>158.4</v>
      </c>
      <c r="X289">
        <v>144.6</v>
      </c>
      <c r="Y289">
        <v>149.69999999999999</v>
      </c>
      <c r="Z289">
        <f t="shared" si="16"/>
        <v>452.7</v>
      </c>
      <c r="AA289">
        <v>158.30000000000001</v>
      </c>
      <c r="AB289">
        <v>140.69999999999999</v>
      </c>
      <c r="AC289">
        <v>148.5</v>
      </c>
      <c r="AD289">
        <v>159.4</v>
      </c>
      <c r="AE289">
        <v>157.1</v>
      </c>
      <c r="AF289">
        <v>151.19999999999999</v>
      </c>
      <c r="AG289">
        <v>158.9</v>
      </c>
    </row>
    <row r="290" spans="1:33" x14ac:dyDescent="0.3">
      <c r="A290" t="s">
        <v>30</v>
      </c>
      <c r="B290">
        <v>2021</v>
      </c>
      <c r="C290" t="s">
        <v>31</v>
      </c>
      <c r="D290">
        <v>143.4</v>
      </c>
      <c r="E290">
        <v>187.5</v>
      </c>
      <c r="F290">
        <v>173.4</v>
      </c>
      <c r="G290">
        <v>154</v>
      </c>
      <c r="H290">
        <v>154.80000000000001</v>
      </c>
      <c r="I290">
        <v>147</v>
      </c>
      <c r="J290">
        <v>187.8</v>
      </c>
      <c r="K290">
        <v>159.5</v>
      </c>
      <c r="L290">
        <v>113.8</v>
      </c>
      <c r="M290">
        <v>164.5</v>
      </c>
      <c r="N290">
        <v>156.1</v>
      </c>
      <c r="O290">
        <v>164.3</v>
      </c>
      <c r="P290">
        <v>159.6</v>
      </c>
      <c r="Q290">
        <f t="shared" si="14"/>
        <v>2065.6999999999998</v>
      </c>
      <c r="R290">
        <v>184.6</v>
      </c>
      <c r="S290">
        <v>157.5</v>
      </c>
      <c r="T290">
        <v>152.4</v>
      </c>
      <c r="U290">
        <v>156.80000000000001</v>
      </c>
      <c r="V290">
        <f t="shared" si="15"/>
        <v>466.7</v>
      </c>
      <c r="W290">
        <f>W291</f>
        <v>157.69999999999999</v>
      </c>
      <c r="X290">
        <v>150.9</v>
      </c>
      <c r="Y290">
        <v>153.9</v>
      </c>
      <c r="Z290">
        <f t="shared" si="16"/>
        <v>462.5</v>
      </c>
      <c r="AA290">
        <v>162.5</v>
      </c>
      <c r="AB290">
        <v>147.5</v>
      </c>
      <c r="AC290">
        <v>155.1</v>
      </c>
      <c r="AD290">
        <v>163.5</v>
      </c>
      <c r="AE290">
        <v>156.19999999999999</v>
      </c>
      <c r="AF290">
        <v>155.9</v>
      </c>
      <c r="AG290">
        <v>158.5</v>
      </c>
    </row>
    <row r="291" spans="1:33" x14ac:dyDescent="0.3">
      <c r="A291" t="s">
        <v>33</v>
      </c>
      <c r="B291">
        <v>2021</v>
      </c>
      <c r="C291" t="s">
        <v>31</v>
      </c>
      <c r="D291">
        <v>148</v>
      </c>
      <c r="E291">
        <v>194.8</v>
      </c>
      <c r="F291">
        <v>178.4</v>
      </c>
      <c r="G291">
        <v>154.4</v>
      </c>
      <c r="H291">
        <v>144.1</v>
      </c>
      <c r="I291">
        <v>152.6</v>
      </c>
      <c r="J291">
        <v>206.8</v>
      </c>
      <c r="K291">
        <v>162.1</v>
      </c>
      <c r="L291">
        <v>116.3</v>
      </c>
      <c r="M291">
        <v>163</v>
      </c>
      <c r="N291">
        <v>145.9</v>
      </c>
      <c r="O291">
        <v>167.2</v>
      </c>
      <c r="P291">
        <v>163.4</v>
      </c>
      <c r="Q291">
        <f t="shared" si="14"/>
        <v>2097</v>
      </c>
      <c r="R291">
        <v>191.8</v>
      </c>
      <c r="S291">
        <v>152.5</v>
      </c>
      <c r="T291">
        <v>137.30000000000001</v>
      </c>
      <c r="U291">
        <v>150.19999999999999</v>
      </c>
      <c r="V291">
        <f t="shared" si="15"/>
        <v>440</v>
      </c>
      <c r="W291">
        <v>157.69999999999999</v>
      </c>
      <c r="X291">
        <v>142.9</v>
      </c>
      <c r="Y291">
        <v>145.69999999999999</v>
      </c>
      <c r="Z291">
        <f t="shared" si="16"/>
        <v>446.3</v>
      </c>
      <c r="AA291">
        <v>154.1</v>
      </c>
      <c r="AB291">
        <v>136.9</v>
      </c>
      <c r="AC291">
        <v>145.4</v>
      </c>
      <c r="AD291">
        <v>156.1</v>
      </c>
      <c r="AE291">
        <v>157.69999999999999</v>
      </c>
      <c r="AF291">
        <v>147.6</v>
      </c>
      <c r="AG291">
        <v>156</v>
      </c>
    </row>
    <row r="292" spans="1:33" x14ac:dyDescent="0.3">
      <c r="A292" t="s">
        <v>34</v>
      </c>
      <c r="B292">
        <v>2021</v>
      </c>
      <c r="C292" t="s">
        <v>31</v>
      </c>
      <c r="D292">
        <v>144.9</v>
      </c>
      <c r="E292">
        <v>190.1</v>
      </c>
      <c r="F292">
        <v>175.3</v>
      </c>
      <c r="G292">
        <v>154.1</v>
      </c>
      <c r="H292">
        <v>150.9</v>
      </c>
      <c r="I292">
        <v>149.6</v>
      </c>
      <c r="J292">
        <v>194.2</v>
      </c>
      <c r="K292">
        <v>160.4</v>
      </c>
      <c r="L292">
        <v>114.6</v>
      </c>
      <c r="M292">
        <v>164</v>
      </c>
      <c r="N292">
        <v>151.80000000000001</v>
      </c>
      <c r="O292">
        <v>165.6</v>
      </c>
      <c r="P292">
        <v>161</v>
      </c>
      <c r="Q292">
        <f t="shared" si="14"/>
        <v>2076.5</v>
      </c>
      <c r="R292">
        <v>186.5</v>
      </c>
      <c r="S292">
        <v>155.5</v>
      </c>
      <c r="T292">
        <v>146.1</v>
      </c>
      <c r="U292">
        <v>154.19999999999999</v>
      </c>
      <c r="V292">
        <f t="shared" si="15"/>
        <v>455.8</v>
      </c>
      <c r="W292">
        <v>157.69999999999999</v>
      </c>
      <c r="X292">
        <v>147.9</v>
      </c>
      <c r="Y292">
        <v>150</v>
      </c>
      <c r="Z292">
        <f t="shared" si="16"/>
        <v>455.6</v>
      </c>
      <c r="AA292">
        <v>159.30000000000001</v>
      </c>
      <c r="AB292">
        <v>141.9</v>
      </c>
      <c r="AC292">
        <v>149.6</v>
      </c>
      <c r="AD292">
        <v>159.19999999999999</v>
      </c>
      <c r="AE292">
        <v>156.80000000000001</v>
      </c>
      <c r="AF292">
        <v>151.9</v>
      </c>
      <c r="AG292">
        <v>157.30000000000001</v>
      </c>
    </row>
    <row r="293" spans="1:33" x14ac:dyDescent="0.3">
      <c r="A293" t="s">
        <v>30</v>
      </c>
      <c r="B293">
        <v>2021</v>
      </c>
      <c r="C293" t="s">
        <v>35</v>
      </c>
      <c r="D293">
        <v>142.80000000000001</v>
      </c>
      <c r="E293">
        <v>184</v>
      </c>
      <c r="F293">
        <v>168</v>
      </c>
      <c r="G293">
        <v>154.4</v>
      </c>
      <c r="H293">
        <v>163</v>
      </c>
      <c r="I293">
        <v>147.80000000000001</v>
      </c>
      <c r="J293">
        <v>149.69999999999999</v>
      </c>
      <c r="K293">
        <v>158.30000000000001</v>
      </c>
      <c r="L293">
        <v>111.8</v>
      </c>
      <c r="M293">
        <v>165</v>
      </c>
      <c r="N293">
        <v>160</v>
      </c>
      <c r="O293">
        <v>165.8</v>
      </c>
      <c r="P293">
        <v>154.69999999999999</v>
      </c>
      <c r="Q293">
        <f t="shared" si="14"/>
        <v>2025.3</v>
      </c>
      <c r="R293">
        <v>186.5</v>
      </c>
      <c r="S293">
        <v>159.1</v>
      </c>
      <c r="T293">
        <v>153.9</v>
      </c>
      <c r="U293">
        <v>158.4</v>
      </c>
      <c r="V293">
        <f t="shared" si="15"/>
        <v>471.4</v>
      </c>
      <c r="W293">
        <f>W294</f>
        <v>159.80000000000001</v>
      </c>
      <c r="X293">
        <v>154.4</v>
      </c>
      <c r="Y293">
        <v>154.80000000000001</v>
      </c>
      <c r="Z293">
        <f t="shared" si="16"/>
        <v>469.00000000000006</v>
      </c>
      <c r="AA293">
        <v>164.3</v>
      </c>
      <c r="AB293">
        <v>150.19999999999999</v>
      </c>
      <c r="AC293">
        <v>157</v>
      </c>
      <c r="AD293">
        <v>163.6</v>
      </c>
      <c r="AE293">
        <v>155.19999999999999</v>
      </c>
      <c r="AF293">
        <v>157.19999999999999</v>
      </c>
      <c r="AG293">
        <v>156.69999999999999</v>
      </c>
    </row>
    <row r="294" spans="1:33" x14ac:dyDescent="0.3">
      <c r="A294" t="s">
        <v>33</v>
      </c>
      <c r="B294">
        <v>2021</v>
      </c>
      <c r="C294" t="s">
        <v>35</v>
      </c>
      <c r="D294">
        <v>147.6</v>
      </c>
      <c r="E294">
        <v>191.2</v>
      </c>
      <c r="F294">
        <v>169.9</v>
      </c>
      <c r="G294">
        <v>155.1</v>
      </c>
      <c r="H294">
        <v>151.4</v>
      </c>
      <c r="I294">
        <v>154</v>
      </c>
      <c r="J294">
        <v>180.2</v>
      </c>
      <c r="K294">
        <v>159.80000000000001</v>
      </c>
      <c r="L294">
        <v>114.9</v>
      </c>
      <c r="M294">
        <v>162.5</v>
      </c>
      <c r="N294">
        <v>149.19999999999999</v>
      </c>
      <c r="O294">
        <v>169.4</v>
      </c>
      <c r="P294">
        <v>160.80000000000001</v>
      </c>
      <c r="Q294">
        <f t="shared" si="14"/>
        <v>2066</v>
      </c>
      <c r="R294">
        <v>193.3</v>
      </c>
      <c r="S294">
        <v>154.19999999999999</v>
      </c>
      <c r="T294">
        <v>138.19999999999999</v>
      </c>
      <c r="U294">
        <v>151.80000000000001</v>
      </c>
      <c r="V294">
        <f t="shared" si="15"/>
        <v>444.2</v>
      </c>
      <c r="W294">
        <v>159.80000000000001</v>
      </c>
      <c r="X294">
        <v>149.1</v>
      </c>
      <c r="Y294">
        <v>146.5</v>
      </c>
      <c r="Z294">
        <f t="shared" si="16"/>
        <v>455.4</v>
      </c>
      <c r="AA294">
        <v>156.30000000000001</v>
      </c>
      <c r="AB294">
        <v>140.5</v>
      </c>
      <c r="AC294">
        <v>147.30000000000001</v>
      </c>
      <c r="AD294">
        <v>156.6</v>
      </c>
      <c r="AE294">
        <v>156.69999999999999</v>
      </c>
      <c r="AF294">
        <v>149.30000000000001</v>
      </c>
      <c r="AG294">
        <v>156.5</v>
      </c>
    </row>
    <row r="295" spans="1:33" x14ac:dyDescent="0.3">
      <c r="A295" t="s">
        <v>34</v>
      </c>
      <c r="B295">
        <v>2021</v>
      </c>
      <c r="C295" t="s">
        <v>35</v>
      </c>
      <c r="D295">
        <v>144.30000000000001</v>
      </c>
      <c r="E295">
        <v>186.5</v>
      </c>
      <c r="F295">
        <v>168.7</v>
      </c>
      <c r="G295">
        <v>154.69999999999999</v>
      </c>
      <c r="H295">
        <v>158.69999999999999</v>
      </c>
      <c r="I295">
        <v>150.69999999999999</v>
      </c>
      <c r="J295">
        <v>160</v>
      </c>
      <c r="K295">
        <v>158.80000000000001</v>
      </c>
      <c r="L295">
        <v>112.8</v>
      </c>
      <c r="M295">
        <v>164.2</v>
      </c>
      <c r="N295">
        <v>155.5</v>
      </c>
      <c r="O295">
        <v>167.5</v>
      </c>
      <c r="P295">
        <v>156.9</v>
      </c>
      <c r="Q295">
        <f t="shared" si="14"/>
        <v>2039.3000000000002</v>
      </c>
      <c r="R295">
        <v>188.3</v>
      </c>
      <c r="S295">
        <v>157.19999999999999</v>
      </c>
      <c r="T295">
        <v>147.4</v>
      </c>
      <c r="U295">
        <v>155.80000000000001</v>
      </c>
      <c r="V295">
        <f t="shared" si="15"/>
        <v>460.40000000000003</v>
      </c>
      <c r="W295">
        <v>159.80000000000001</v>
      </c>
      <c r="X295">
        <v>152.4</v>
      </c>
      <c r="Y295">
        <v>150.9</v>
      </c>
      <c r="Z295">
        <f t="shared" si="16"/>
        <v>463.1</v>
      </c>
      <c r="AA295">
        <v>161.30000000000001</v>
      </c>
      <c r="AB295">
        <v>145.1</v>
      </c>
      <c r="AC295">
        <v>151.5</v>
      </c>
      <c r="AD295">
        <v>159.5</v>
      </c>
      <c r="AE295">
        <v>155.80000000000001</v>
      </c>
      <c r="AF295">
        <v>153.4</v>
      </c>
      <c r="AG295">
        <v>156.6</v>
      </c>
    </row>
    <row r="296" spans="1:33" x14ac:dyDescent="0.3">
      <c r="A296" t="s">
        <v>30</v>
      </c>
      <c r="B296">
        <v>2021</v>
      </c>
      <c r="C296" t="s">
        <v>36</v>
      </c>
      <c r="D296">
        <v>142.5</v>
      </c>
      <c r="E296">
        <v>189.4</v>
      </c>
      <c r="F296">
        <v>163.19999999999999</v>
      </c>
      <c r="G296">
        <v>154.5</v>
      </c>
      <c r="H296">
        <v>168.2</v>
      </c>
      <c r="I296">
        <v>150.5</v>
      </c>
      <c r="J296">
        <v>141</v>
      </c>
      <c r="K296">
        <v>159.19999999999999</v>
      </c>
      <c r="L296">
        <v>111.7</v>
      </c>
      <c r="M296">
        <v>164</v>
      </c>
      <c r="N296">
        <v>160.6</v>
      </c>
      <c r="O296">
        <v>166.4</v>
      </c>
      <c r="P296">
        <v>154.5</v>
      </c>
      <c r="Q296">
        <f t="shared" si="14"/>
        <v>2025.7</v>
      </c>
      <c r="R296">
        <v>186.1</v>
      </c>
      <c r="S296">
        <v>159.6</v>
      </c>
      <c r="T296">
        <v>154.4</v>
      </c>
      <c r="U296">
        <v>158.9</v>
      </c>
      <c r="V296">
        <f t="shared" si="15"/>
        <v>472.9</v>
      </c>
      <c r="W296">
        <f>W297</f>
        <v>159.9</v>
      </c>
      <c r="X296">
        <v>156</v>
      </c>
      <c r="Y296">
        <v>154.80000000000001</v>
      </c>
      <c r="Z296">
        <f t="shared" si="16"/>
        <v>470.7</v>
      </c>
      <c r="AA296">
        <v>164.6</v>
      </c>
      <c r="AB296">
        <v>151.30000000000001</v>
      </c>
      <c r="AC296">
        <v>157.80000000000001</v>
      </c>
      <c r="AD296">
        <v>163.80000000000001</v>
      </c>
      <c r="AE296">
        <v>153.1</v>
      </c>
      <c r="AF296">
        <v>157.30000000000001</v>
      </c>
      <c r="AG296">
        <v>156.69999999999999</v>
      </c>
    </row>
    <row r="297" spans="1:33" x14ac:dyDescent="0.3">
      <c r="A297" t="s">
        <v>33</v>
      </c>
      <c r="B297">
        <v>2021</v>
      </c>
      <c r="C297" t="s">
        <v>36</v>
      </c>
      <c r="D297">
        <v>147.5</v>
      </c>
      <c r="E297">
        <v>197.5</v>
      </c>
      <c r="F297">
        <v>164.7</v>
      </c>
      <c r="G297">
        <v>155.6</v>
      </c>
      <c r="H297">
        <v>156.4</v>
      </c>
      <c r="I297">
        <v>157.30000000000001</v>
      </c>
      <c r="J297">
        <v>166.1</v>
      </c>
      <c r="K297">
        <v>161.1</v>
      </c>
      <c r="L297">
        <v>114.3</v>
      </c>
      <c r="M297">
        <v>162.6</v>
      </c>
      <c r="N297">
        <v>150.69999999999999</v>
      </c>
      <c r="O297">
        <v>170.3</v>
      </c>
      <c r="P297">
        <v>160.4</v>
      </c>
      <c r="Q297">
        <f t="shared" si="14"/>
        <v>2064.4999999999995</v>
      </c>
      <c r="R297">
        <v>193.5</v>
      </c>
      <c r="S297">
        <v>155.1</v>
      </c>
      <c r="T297">
        <v>138.69999999999999</v>
      </c>
      <c r="U297">
        <v>152.6</v>
      </c>
      <c r="V297">
        <f t="shared" si="15"/>
        <v>446.4</v>
      </c>
      <c r="W297">
        <v>159.9</v>
      </c>
      <c r="X297">
        <v>154.80000000000001</v>
      </c>
      <c r="Y297">
        <v>147.19999999999999</v>
      </c>
      <c r="Z297">
        <f t="shared" si="16"/>
        <v>461.90000000000003</v>
      </c>
      <c r="AA297">
        <v>156.9</v>
      </c>
      <c r="AB297">
        <v>141.69999999999999</v>
      </c>
      <c r="AC297">
        <v>148.6</v>
      </c>
      <c r="AD297">
        <v>157.6</v>
      </c>
      <c r="AE297">
        <v>154.9</v>
      </c>
      <c r="AF297">
        <v>150</v>
      </c>
      <c r="AG297">
        <v>156.9</v>
      </c>
    </row>
    <row r="298" spans="1:33" x14ac:dyDescent="0.3">
      <c r="A298" t="s">
        <v>34</v>
      </c>
      <c r="B298">
        <v>2021</v>
      </c>
      <c r="C298" t="s">
        <v>36</v>
      </c>
      <c r="D298">
        <v>144.1</v>
      </c>
      <c r="E298">
        <v>192.2</v>
      </c>
      <c r="F298">
        <v>163.80000000000001</v>
      </c>
      <c r="G298">
        <v>154.9</v>
      </c>
      <c r="H298">
        <v>163.9</v>
      </c>
      <c r="I298">
        <v>153.69999999999999</v>
      </c>
      <c r="J298">
        <v>149.5</v>
      </c>
      <c r="K298">
        <v>159.80000000000001</v>
      </c>
      <c r="L298">
        <v>112.6</v>
      </c>
      <c r="M298">
        <v>163.5</v>
      </c>
      <c r="N298">
        <v>156.5</v>
      </c>
      <c r="O298">
        <v>168.2</v>
      </c>
      <c r="P298">
        <v>156.69999999999999</v>
      </c>
      <c r="Q298">
        <f t="shared" si="14"/>
        <v>2039.3999999999999</v>
      </c>
      <c r="R298">
        <v>188.1</v>
      </c>
      <c r="S298">
        <v>157.80000000000001</v>
      </c>
      <c r="T298">
        <v>147.9</v>
      </c>
      <c r="U298">
        <v>156.4</v>
      </c>
      <c r="V298">
        <f t="shared" si="15"/>
        <v>462.1</v>
      </c>
      <c r="W298">
        <v>159.9</v>
      </c>
      <c r="X298">
        <v>155.5</v>
      </c>
      <c r="Y298">
        <v>151.19999999999999</v>
      </c>
      <c r="Z298">
        <f t="shared" si="16"/>
        <v>466.59999999999997</v>
      </c>
      <c r="AA298">
        <v>161.69999999999999</v>
      </c>
      <c r="AB298">
        <v>146.19999999999999</v>
      </c>
      <c r="AC298">
        <v>152.6</v>
      </c>
      <c r="AD298">
        <v>160.19999999999999</v>
      </c>
      <c r="AE298">
        <v>153.80000000000001</v>
      </c>
      <c r="AF298">
        <v>153.80000000000001</v>
      </c>
      <c r="AG298">
        <v>156.80000000000001</v>
      </c>
    </row>
    <row r="299" spans="1:33" x14ac:dyDescent="0.3">
      <c r="A299" t="s">
        <v>30</v>
      </c>
      <c r="B299">
        <v>2021</v>
      </c>
      <c r="C299" t="s">
        <v>37</v>
      </c>
      <c r="D299">
        <v>142.69999999999999</v>
      </c>
      <c r="E299">
        <v>195.5</v>
      </c>
      <c r="F299">
        <v>163.4</v>
      </c>
      <c r="G299">
        <v>155</v>
      </c>
      <c r="H299">
        <v>175.2</v>
      </c>
      <c r="I299">
        <v>160.6</v>
      </c>
      <c r="J299">
        <v>135.1</v>
      </c>
      <c r="K299">
        <v>161.1</v>
      </c>
      <c r="L299">
        <v>112.2</v>
      </c>
      <c r="M299">
        <v>164.4</v>
      </c>
      <c r="N299">
        <v>161.9</v>
      </c>
      <c r="O299">
        <v>166.8</v>
      </c>
      <c r="P299">
        <v>155.6</v>
      </c>
      <c r="Q299">
        <f t="shared" si="14"/>
        <v>2049.5</v>
      </c>
      <c r="R299">
        <v>186.8</v>
      </c>
      <c r="S299">
        <v>160.69999999999999</v>
      </c>
      <c r="T299">
        <v>155.1</v>
      </c>
      <c r="U299">
        <v>159.9</v>
      </c>
      <c r="V299">
        <f t="shared" si="15"/>
        <v>475.69999999999993</v>
      </c>
      <c r="W299">
        <f>W300</f>
        <v>161.4</v>
      </c>
      <c r="X299">
        <v>156</v>
      </c>
      <c r="Y299">
        <v>155.5</v>
      </c>
      <c r="Z299">
        <f t="shared" si="16"/>
        <v>472.9</v>
      </c>
      <c r="AA299">
        <v>165.3</v>
      </c>
      <c r="AB299">
        <v>151.69999999999999</v>
      </c>
      <c r="AC299">
        <v>158.6</v>
      </c>
      <c r="AD299">
        <v>164.1</v>
      </c>
      <c r="AE299">
        <v>154.6</v>
      </c>
      <c r="AF299">
        <v>158</v>
      </c>
      <c r="AG299">
        <v>157.6</v>
      </c>
    </row>
    <row r="300" spans="1:33" x14ac:dyDescent="0.3">
      <c r="A300" t="s">
        <v>33</v>
      </c>
      <c r="B300">
        <v>2021</v>
      </c>
      <c r="C300" t="s">
        <v>37</v>
      </c>
      <c r="D300">
        <v>147.6</v>
      </c>
      <c r="E300">
        <v>202.5</v>
      </c>
      <c r="F300">
        <v>166.4</v>
      </c>
      <c r="G300">
        <v>156</v>
      </c>
      <c r="H300">
        <v>161.4</v>
      </c>
      <c r="I300">
        <v>168.8</v>
      </c>
      <c r="J300">
        <v>161.6</v>
      </c>
      <c r="K300">
        <v>162.80000000000001</v>
      </c>
      <c r="L300">
        <v>114.8</v>
      </c>
      <c r="M300">
        <v>162.80000000000001</v>
      </c>
      <c r="N300">
        <v>151.5</v>
      </c>
      <c r="O300">
        <v>171.4</v>
      </c>
      <c r="P300">
        <v>162</v>
      </c>
      <c r="Q300">
        <f t="shared" si="14"/>
        <v>2089.6</v>
      </c>
      <c r="R300">
        <v>194.4</v>
      </c>
      <c r="S300">
        <v>155.9</v>
      </c>
      <c r="T300">
        <v>139.30000000000001</v>
      </c>
      <c r="U300">
        <v>153.4</v>
      </c>
      <c r="V300">
        <f t="shared" si="15"/>
        <v>448.6</v>
      </c>
      <c r="W300">
        <v>161.4</v>
      </c>
      <c r="X300">
        <v>154.9</v>
      </c>
      <c r="Y300">
        <v>147.6</v>
      </c>
      <c r="Z300">
        <f t="shared" si="16"/>
        <v>463.9</v>
      </c>
      <c r="AA300">
        <v>157.5</v>
      </c>
      <c r="AB300">
        <v>142.1</v>
      </c>
      <c r="AC300">
        <v>149.1</v>
      </c>
      <c r="AD300">
        <v>157.6</v>
      </c>
      <c r="AE300">
        <v>156.6</v>
      </c>
      <c r="AF300">
        <v>150.5</v>
      </c>
      <c r="AG300">
        <v>158</v>
      </c>
    </row>
    <row r="301" spans="1:33" x14ac:dyDescent="0.3">
      <c r="A301" t="s">
        <v>34</v>
      </c>
      <c r="B301">
        <v>2021</v>
      </c>
      <c r="C301" t="s">
        <v>37</v>
      </c>
      <c r="D301">
        <v>144.30000000000001</v>
      </c>
      <c r="E301">
        <v>198</v>
      </c>
      <c r="F301">
        <v>164.6</v>
      </c>
      <c r="G301">
        <v>155.4</v>
      </c>
      <c r="H301">
        <v>170.1</v>
      </c>
      <c r="I301">
        <v>164.4</v>
      </c>
      <c r="J301">
        <v>144.1</v>
      </c>
      <c r="K301">
        <v>161.69999999999999</v>
      </c>
      <c r="L301">
        <v>113.1</v>
      </c>
      <c r="M301">
        <v>163.9</v>
      </c>
      <c r="N301">
        <v>157.6</v>
      </c>
      <c r="O301">
        <v>168.9</v>
      </c>
      <c r="P301">
        <v>158</v>
      </c>
      <c r="Q301">
        <f t="shared" si="14"/>
        <v>2064.1</v>
      </c>
      <c r="R301">
        <v>188.8</v>
      </c>
      <c r="S301">
        <v>158.80000000000001</v>
      </c>
      <c r="T301">
        <v>148.5</v>
      </c>
      <c r="U301">
        <v>157.30000000000001</v>
      </c>
      <c r="V301">
        <f t="shared" si="15"/>
        <v>464.6</v>
      </c>
      <c r="W301">
        <v>161.4</v>
      </c>
      <c r="X301">
        <v>155.6</v>
      </c>
      <c r="Y301">
        <v>151.80000000000001</v>
      </c>
      <c r="Z301">
        <f t="shared" si="16"/>
        <v>468.8</v>
      </c>
      <c r="AA301">
        <v>162.30000000000001</v>
      </c>
      <c r="AB301">
        <v>146.6</v>
      </c>
      <c r="AC301">
        <v>153.19999999999999</v>
      </c>
      <c r="AD301">
        <v>160.30000000000001</v>
      </c>
      <c r="AE301">
        <v>155.4</v>
      </c>
      <c r="AF301">
        <v>154.4</v>
      </c>
      <c r="AG301">
        <v>157.80000000000001</v>
      </c>
    </row>
    <row r="302" spans="1:33" x14ac:dyDescent="0.3">
      <c r="A302" t="s">
        <v>30</v>
      </c>
      <c r="B302">
        <v>2021</v>
      </c>
      <c r="C302" t="s">
        <v>38</v>
      </c>
      <c r="D302">
        <v>145.1</v>
      </c>
      <c r="E302">
        <v>198.5</v>
      </c>
      <c r="F302">
        <v>168.6</v>
      </c>
      <c r="G302">
        <v>155.80000000000001</v>
      </c>
      <c r="H302">
        <v>184.4</v>
      </c>
      <c r="I302">
        <v>162.30000000000001</v>
      </c>
      <c r="J302">
        <v>138.4</v>
      </c>
      <c r="K302">
        <v>165.1</v>
      </c>
      <c r="L302">
        <v>114.3</v>
      </c>
      <c r="M302">
        <v>169.7</v>
      </c>
      <c r="N302">
        <v>164.6</v>
      </c>
      <c r="O302">
        <v>169.8</v>
      </c>
      <c r="P302">
        <v>158.69999999999999</v>
      </c>
      <c r="Q302">
        <f t="shared" si="14"/>
        <v>2095.2999999999997</v>
      </c>
      <c r="R302">
        <v>189.6</v>
      </c>
      <c r="S302">
        <v>165.3</v>
      </c>
      <c r="T302">
        <v>160.6</v>
      </c>
      <c r="U302">
        <v>164.5</v>
      </c>
      <c r="V302">
        <f t="shared" si="15"/>
        <v>490.4</v>
      </c>
      <c r="W302">
        <f>W303</f>
        <v>161.6</v>
      </c>
      <c r="X302">
        <v>161.69999999999999</v>
      </c>
      <c r="Y302">
        <v>158.80000000000001</v>
      </c>
      <c r="Z302">
        <f t="shared" si="16"/>
        <v>482.09999999999997</v>
      </c>
      <c r="AA302">
        <v>169.1</v>
      </c>
      <c r="AB302">
        <v>153.19999999999999</v>
      </c>
      <c r="AC302">
        <v>160</v>
      </c>
      <c r="AD302">
        <v>167.6</v>
      </c>
      <c r="AE302">
        <v>159.30000000000001</v>
      </c>
      <c r="AF302">
        <v>161.1</v>
      </c>
      <c r="AG302">
        <v>161.1</v>
      </c>
    </row>
    <row r="303" spans="1:33" x14ac:dyDescent="0.3">
      <c r="A303" t="s">
        <v>33</v>
      </c>
      <c r="B303">
        <v>2021</v>
      </c>
      <c r="C303" t="s">
        <v>38</v>
      </c>
      <c r="D303">
        <v>148.80000000000001</v>
      </c>
      <c r="E303">
        <v>204.3</v>
      </c>
      <c r="F303">
        <v>173</v>
      </c>
      <c r="G303">
        <v>156.5</v>
      </c>
      <c r="H303">
        <v>168.8</v>
      </c>
      <c r="I303">
        <v>172.5</v>
      </c>
      <c r="J303">
        <v>166.5</v>
      </c>
      <c r="K303">
        <v>165.9</v>
      </c>
      <c r="L303">
        <v>115.9</v>
      </c>
      <c r="M303">
        <v>165.2</v>
      </c>
      <c r="N303">
        <v>152</v>
      </c>
      <c r="O303">
        <v>171.1</v>
      </c>
      <c r="P303">
        <v>164.2</v>
      </c>
      <c r="Q303">
        <f t="shared" si="14"/>
        <v>2124.7000000000003</v>
      </c>
      <c r="R303">
        <v>198.2</v>
      </c>
      <c r="S303">
        <v>156.5</v>
      </c>
      <c r="T303">
        <v>140.19999999999999</v>
      </c>
      <c r="U303">
        <v>154.1</v>
      </c>
      <c r="V303">
        <f t="shared" si="15"/>
        <v>450.79999999999995</v>
      </c>
      <c r="W303">
        <v>161.6</v>
      </c>
      <c r="X303">
        <v>155.5</v>
      </c>
      <c r="Y303">
        <v>150.1</v>
      </c>
      <c r="Z303">
        <f t="shared" si="16"/>
        <v>467.20000000000005</v>
      </c>
      <c r="AA303">
        <v>160.4</v>
      </c>
      <c r="AB303">
        <v>145</v>
      </c>
      <c r="AC303">
        <v>152.6</v>
      </c>
      <c r="AD303">
        <v>156.6</v>
      </c>
      <c r="AE303">
        <v>157.5</v>
      </c>
      <c r="AF303">
        <v>152.30000000000001</v>
      </c>
      <c r="AG303">
        <v>159.5</v>
      </c>
    </row>
    <row r="304" spans="1:33" x14ac:dyDescent="0.3">
      <c r="A304" t="s">
        <v>34</v>
      </c>
      <c r="B304">
        <v>2021</v>
      </c>
      <c r="C304" t="s">
        <v>38</v>
      </c>
      <c r="D304">
        <v>146.30000000000001</v>
      </c>
      <c r="E304">
        <v>200.5</v>
      </c>
      <c r="F304">
        <v>170.3</v>
      </c>
      <c r="G304">
        <v>156.1</v>
      </c>
      <c r="H304">
        <v>178.7</v>
      </c>
      <c r="I304">
        <v>167.1</v>
      </c>
      <c r="J304">
        <v>147.9</v>
      </c>
      <c r="K304">
        <v>165.4</v>
      </c>
      <c r="L304">
        <v>114.8</v>
      </c>
      <c r="M304">
        <v>168.2</v>
      </c>
      <c r="N304">
        <v>159.30000000000001</v>
      </c>
      <c r="O304">
        <v>170.4</v>
      </c>
      <c r="P304">
        <v>160.69999999999999</v>
      </c>
      <c r="Q304">
        <f t="shared" si="14"/>
        <v>2105.7000000000003</v>
      </c>
      <c r="R304">
        <v>191.9</v>
      </c>
      <c r="S304">
        <v>161.80000000000001</v>
      </c>
      <c r="T304">
        <v>152.1</v>
      </c>
      <c r="U304">
        <v>160.4</v>
      </c>
      <c r="V304">
        <f t="shared" si="15"/>
        <v>474.29999999999995</v>
      </c>
      <c r="W304">
        <v>161.6</v>
      </c>
      <c r="X304">
        <v>159.4</v>
      </c>
      <c r="Y304">
        <v>154.69999999999999</v>
      </c>
      <c r="Z304">
        <f t="shared" si="16"/>
        <v>475.7</v>
      </c>
      <c r="AA304">
        <v>165.8</v>
      </c>
      <c r="AB304">
        <v>148.9</v>
      </c>
      <c r="AC304">
        <v>155.80000000000001</v>
      </c>
      <c r="AD304">
        <v>161.19999999999999</v>
      </c>
      <c r="AE304">
        <v>158.6</v>
      </c>
      <c r="AF304">
        <v>156.80000000000001</v>
      </c>
      <c r="AG304">
        <v>160.4</v>
      </c>
    </row>
    <row r="305" spans="1:33" x14ac:dyDescent="0.3">
      <c r="A305" t="s">
        <v>30</v>
      </c>
      <c r="B305">
        <v>2021</v>
      </c>
      <c r="C305" t="s">
        <v>39</v>
      </c>
      <c r="D305">
        <v>145.6</v>
      </c>
      <c r="E305">
        <v>200.1</v>
      </c>
      <c r="F305">
        <v>179.3</v>
      </c>
      <c r="G305">
        <v>156.1</v>
      </c>
      <c r="H305">
        <v>190.4</v>
      </c>
      <c r="I305">
        <v>158.6</v>
      </c>
      <c r="J305">
        <v>144.69999999999999</v>
      </c>
      <c r="K305">
        <v>165.5</v>
      </c>
      <c r="L305">
        <v>114.6</v>
      </c>
      <c r="M305">
        <v>170</v>
      </c>
      <c r="N305">
        <v>165.5</v>
      </c>
      <c r="O305">
        <v>171.7</v>
      </c>
      <c r="P305">
        <v>160.5</v>
      </c>
      <c r="Q305">
        <f t="shared" si="14"/>
        <v>2122.6</v>
      </c>
      <c r="R305">
        <v>189.1</v>
      </c>
      <c r="S305">
        <v>165.3</v>
      </c>
      <c r="T305">
        <v>159.9</v>
      </c>
      <c r="U305">
        <v>164.6</v>
      </c>
      <c r="V305">
        <f t="shared" si="15"/>
        <v>489.80000000000007</v>
      </c>
      <c r="W305">
        <f>W306</f>
        <v>160.5</v>
      </c>
      <c r="X305">
        <v>162.1</v>
      </c>
      <c r="Y305">
        <v>159.19999999999999</v>
      </c>
      <c r="Z305">
        <f t="shared" si="16"/>
        <v>481.8</v>
      </c>
      <c r="AA305">
        <v>169.7</v>
      </c>
      <c r="AB305">
        <v>154.19999999999999</v>
      </c>
      <c r="AC305">
        <v>160.4</v>
      </c>
      <c r="AD305">
        <v>166.8</v>
      </c>
      <c r="AE305">
        <v>159.4</v>
      </c>
      <c r="AF305">
        <v>161.5</v>
      </c>
      <c r="AG305">
        <v>162.1</v>
      </c>
    </row>
    <row r="306" spans="1:33" x14ac:dyDescent="0.3">
      <c r="A306" t="s">
        <v>33</v>
      </c>
      <c r="B306">
        <v>2021</v>
      </c>
      <c r="C306" t="s">
        <v>39</v>
      </c>
      <c r="D306">
        <v>149.19999999999999</v>
      </c>
      <c r="E306">
        <v>205.5</v>
      </c>
      <c r="F306">
        <v>182.8</v>
      </c>
      <c r="G306">
        <v>156.5</v>
      </c>
      <c r="H306">
        <v>172.2</v>
      </c>
      <c r="I306">
        <v>171.5</v>
      </c>
      <c r="J306">
        <v>176.2</v>
      </c>
      <c r="K306">
        <v>166.9</v>
      </c>
      <c r="L306">
        <v>116.1</v>
      </c>
      <c r="M306">
        <v>165.5</v>
      </c>
      <c r="N306">
        <v>152.30000000000001</v>
      </c>
      <c r="O306">
        <v>173.3</v>
      </c>
      <c r="P306">
        <v>166.2</v>
      </c>
      <c r="Q306">
        <f t="shared" si="14"/>
        <v>2154.1999999999998</v>
      </c>
      <c r="R306">
        <v>195.6</v>
      </c>
      <c r="S306">
        <v>157.30000000000001</v>
      </c>
      <c r="T306">
        <v>140.5</v>
      </c>
      <c r="U306">
        <v>154.80000000000001</v>
      </c>
      <c r="V306">
        <f t="shared" si="15"/>
        <v>452.6</v>
      </c>
      <c r="W306">
        <v>160.5</v>
      </c>
      <c r="X306">
        <v>156.1</v>
      </c>
      <c r="Y306">
        <v>149.80000000000001</v>
      </c>
      <c r="Z306">
        <f t="shared" si="16"/>
        <v>466.40000000000003</v>
      </c>
      <c r="AA306">
        <v>160.80000000000001</v>
      </c>
      <c r="AB306">
        <v>147.5</v>
      </c>
      <c r="AC306">
        <v>150.69999999999999</v>
      </c>
      <c r="AD306">
        <v>158.1</v>
      </c>
      <c r="AE306">
        <v>158</v>
      </c>
      <c r="AF306">
        <v>153.4</v>
      </c>
      <c r="AG306">
        <v>160.4</v>
      </c>
    </row>
    <row r="307" spans="1:33" x14ac:dyDescent="0.3">
      <c r="A307" t="s">
        <v>34</v>
      </c>
      <c r="B307">
        <v>2021</v>
      </c>
      <c r="C307" t="s">
        <v>39</v>
      </c>
      <c r="D307">
        <v>146.69999999999999</v>
      </c>
      <c r="E307">
        <v>202</v>
      </c>
      <c r="F307">
        <v>180.7</v>
      </c>
      <c r="G307">
        <v>156.19999999999999</v>
      </c>
      <c r="H307">
        <v>183.7</v>
      </c>
      <c r="I307">
        <v>164.6</v>
      </c>
      <c r="J307">
        <v>155.4</v>
      </c>
      <c r="K307">
        <v>166</v>
      </c>
      <c r="L307">
        <v>115.1</v>
      </c>
      <c r="M307">
        <v>168.5</v>
      </c>
      <c r="N307">
        <v>160</v>
      </c>
      <c r="O307">
        <v>172.4</v>
      </c>
      <c r="P307">
        <v>162.6</v>
      </c>
      <c r="Q307">
        <f t="shared" si="14"/>
        <v>2133.9</v>
      </c>
      <c r="R307">
        <v>190.8</v>
      </c>
      <c r="S307">
        <v>162.19999999999999</v>
      </c>
      <c r="T307">
        <v>151.80000000000001</v>
      </c>
      <c r="U307">
        <v>160.69999999999999</v>
      </c>
      <c r="V307">
        <f t="shared" si="15"/>
        <v>474.7</v>
      </c>
      <c r="W307">
        <v>160.5</v>
      </c>
      <c r="X307">
        <v>159.80000000000001</v>
      </c>
      <c r="Y307">
        <v>154.80000000000001</v>
      </c>
      <c r="Z307">
        <f t="shared" si="16"/>
        <v>475.1</v>
      </c>
      <c r="AA307">
        <v>166.3</v>
      </c>
      <c r="AB307">
        <v>150.69999999999999</v>
      </c>
      <c r="AC307">
        <v>154.9</v>
      </c>
      <c r="AD307">
        <v>161.69999999999999</v>
      </c>
      <c r="AE307">
        <v>158.80000000000001</v>
      </c>
      <c r="AF307">
        <v>157.6</v>
      </c>
      <c r="AG307">
        <v>161.30000000000001</v>
      </c>
    </row>
    <row r="308" spans="1:33" x14ac:dyDescent="0.3">
      <c r="A308" t="s">
        <v>30</v>
      </c>
      <c r="B308">
        <v>2021</v>
      </c>
      <c r="C308" t="s">
        <v>40</v>
      </c>
      <c r="D308">
        <v>145.1</v>
      </c>
      <c r="E308">
        <v>204.5</v>
      </c>
      <c r="F308">
        <v>180.4</v>
      </c>
      <c r="G308">
        <v>157.1</v>
      </c>
      <c r="H308">
        <v>188.7</v>
      </c>
      <c r="I308">
        <v>157.69999999999999</v>
      </c>
      <c r="J308">
        <v>152.80000000000001</v>
      </c>
      <c r="K308">
        <v>163.6</v>
      </c>
      <c r="L308">
        <v>113.9</v>
      </c>
      <c r="M308">
        <v>169.7</v>
      </c>
      <c r="N308">
        <v>166.2</v>
      </c>
      <c r="O308">
        <v>171</v>
      </c>
      <c r="P308">
        <v>161.69999999999999</v>
      </c>
      <c r="Q308">
        <f t="shared" si="14"/>
        <v>2132.4</v>
      </c>
      <c r="R308">
        <v>189.7</v>
      </c>
      <c r="S308">
        <v>166</v>
      </c>
      <c r="T308">
        <v>161.1</v>
      </c>
      <c r="U308">
        <v>165.3</v>
      </c>
      <c r="V308">
        <f t="shared" si="15"/>
        <v>492.40000000000003</v>
      </c>
      <c r="W308">
        <f>W309</f>
        <v>161.5</v>
      </c>
      <c r="X308">
        <v>162.5</v>
      </c>
      <c r="Y308">
        <v>160.30000000000001</v>
      </c>
      <c r="Z308">
        <f t="shared" si="16"/>
        <v>484.3</v>
      </c>
      <c r="AA308">
        <v>170.4</v>
      </c>
      <c r="AB308">
        <v>157.1</v>
      </c>
      <c r="AC308">
        <v>160.69999999999999</v>
      </c>
      <c r="AD308">
        <v>167.2</v>
      </c>
      <c r="AE308">
        <v>160.4</v>
      </c>
      <c r="AF308">
        <v>162.80000000000001</v>
      </c>
      <c r="AG308">
        <v>163.19999999999999</v>
      </c>
    </row>
    <row r="309" spans="1:33" x14ac:dyDescent="0.3">
      <c r="A309" t="s">
        <v>33</v>
      </c>
      <c r="B309">
        <v>2021</v>
      </c>
      <c r="C309" t="s">
        <v>40</v>
      </c>
      <c r="D309">
        <v>149.1</v>
      </c>
      <c r="E309">
        <v>210.9</v>
      </c>
      <c r="F309">
        <v>185</v>
      </c>
      <c r="G309">
        <v>158.19999999999999</v>
      </c>
      <c r="H309">
        <v>170.6</v>
      </c>
      <c r="I309">
        <v>170.9</v>
      </c>
      <c r="J309">
        <v>186.4</v>
      </c>
      <c r="K309">
        <v>164.7</v>
      </c>
      <c r="L309">
        <v>115.7</v>
      </c>
      <c r="M309">
        <v>165.5</v>
      </c>
      <c r="N309">
        <v>153.4</v>
      </c>
      <c r="O309">
        <v>173.5</v>
      </c>
      <c r="P309">
        <v>167.9</v>
      </c>
      <c r="Q309">
        <f t="shared" si="14"/>
        <v>2171.8000000000002</v>
      </c>
      <c r="R309">
        <v>195.5</v>
      </c>
      <c r="S309">
        <v>157.9</v>
      </c>
      <c r="T309">
        <v>141.9</v>
      </c>
      <c r="U309">
        <v>155.5</v>
      </c>
      <c r="V309">
        <f t="shared" si="15"/>
        <v>455.3</v>
      </c>
      <c r="W309">
        <v>161.5</v>
      </c>
      <c r="X309">
        <v>157.69999999999999</v>
      </c>
      <c r="Y309">
        <v>150.69999999999999</v>
      </c>
      <c r="Z309">
        <f t="shared" si="16"/>
        <v>469.9</v>
      </c>
      <c r="AA309">
        <v>161.5</v>
      </c>
      <c r="AB309">
        <v>149.5</v>
      </c>
      <c r="AC309">
        <v>151.19999999999999</v>
      </c>
      <c r="AD309">
        <v>160.30000000000001</v>
      </c>
      <c r="AE309">
        <v>159.6</v>
      </c>
      <c r="AF309">
        <v>155</v>
      </c>
      <c r="AG309">
        <v>161.80000000000001</v>
      </c>
    </row>
    <row r="310" spans="1:33" x14ac:dyDescent="0.3">
      <c r="A310" t="s">
        <v>34</v>
      </c>
      <c r="B310">
        <v>2021</v>
      </c>
      <c r="C310" t="s">
        <v>40</v>
      </c>
      <c r="D310">
        <v>146.4</v>
      </c>
      <c r="E310">
        <v>206.8</v>
      </c>
      <c r="F310">
        <v>182.2</v>
      </c>
      <c r="G310">
        <v>157.5</v>
      </c>
      <c r="H310">
        <v>182.1</v>
      </c>
      <c r="I310">
        <v>163.9</v>
      </c>
      <c r="J310">
        <v>164.2</v>
      </c>
      <c r="K310">
        <v>164</v>
      </c>
      <c r="L310">
        <v>114.5</v>
      </c>
      <c r="M310">
        <v>168.3</v>
      </c>
      <c r="N310">
        <v>160.9</v>
      </c>
      <c r="O310">
        <v>172.2</v>
      </c>
      <c r="P310">
        <v>164</v>
      </c>
      <c r="Q310">
        <f t="shared" si="14"/>
        <v>2147</v>
      </c>
      <c r="R310">
        <v>191.2</v>
      </c>
      <c r="S310">
        <v>162.80000000000001</v>
      </c>
      <c r="T310">
        <v>153.1</v>
      </c>
      <c r="U310">
        <v>161.4</v>
      </c>
      <c r="V310">
        <f t="shared" si="15"/>
        <v>477.29999999999995</v>
      </c>
      <c r="W310">
        <v>161.5</v>
      </c>
      <c r="X310">
        <v>160.69999999999999</v>
      </c>
      <c r="Y310">
        <v>155.80000000000001</v>
      </c>
      <c r="Z310">
        <f t="shared" si="16"/>
        <v>478</v>
      </c>
      <c r="AA310">
        <v>167</v>
      </c>
      <c r="AB310">
        <v>153.1</v>
      </c>
      <c r="AC310">
        <v>155.30000000000001</v>
      </c>
      <c r="AD310">
        <v>163.19999999999999</v>
      </c>
      <c r="AE310">
        <v>160.1</v>
      </c>
      <c r="AF310">
        <v>159</v>
      </c>
      <c r="AG310">
        <v>162.5</v>
      </c>
    </row>
    <row r="311" spans="1:33" x14ac:dyDescent="0.3">
      <c r="A311" t="s">
        <v>30</v>
      </c>
      <c r="B311">
        <v>2021</v>
      </c>
      <c r="C311" t="s">
        <v>41</v>
      </c>
      <c r="D311">
        <v>144.9</v>
      </c>
      <c r="E311">
        <v>202.3</v>
      </c>
      <c r="F311">
        <v>176.5</v>
      </c>
      <c r="G311">
        <v>157.5</v>
      </c>
      <c r="H311">
        <v>190.9</v>
      </c>
      <c r="I311">
        <v>155.69999999999999</v>
      </c>
      <c r="J311">
        <v>153.9</v>
      </c>
      <c r="K311">
        <v>162.80000000000001</v>
      </c>
      <c r="L311">
        <v>115.2</v>
      </c>
      <c r="M311">
        <v>169.8</v>
      </c>
      <c r="N311">
        <v>167.6</v>
      </c>
      <c r="O311">
        <v>171.9</v>
      </c>
      <c r="P311">
        <v>161.80000000000001</v>
      </c>
      <c r="Q311">
        <f t="shared" si="14"/>
        <v>2130.8000000000002</v>
      </c>
      <c r="R311">
        <v>190.2</v>
      </c>
      <c r="S311">
        <v>167</v>
      </c>
      <c r="T311">
        <v>162.6</v>
      </c>
      <c r="U311">
        <v>166.3</v>
      </c>
      <c r="V311">
        <f t="shared" si="15"/>
        <v>495.90000000000003</v>
      </c>
      <c r="W311">
        <f>W312</f>
        <v>162.1</v>
      </c>
      <c r="X311">
        <v>163.1</v>
      </c>
      <c r="Y311">
        <v>160.9</v>
      </c>
      <c r="Z311">
        <f t="shared" si="16"/>
        <v>486.1</v>
      </c>
      <c r="AA311">
        <v>171.1</v>
      </c>
      <c r="AB311">
        <v>157.69999999999999</v>
      </c>
      <c r="AC311">
        <v>161.1</v>
      </c>
      <c r="AD311">
        <v>167.5</v>
      </c>
      <c r="AE311">
        <v>160.30000000000001</v>
      </c>
      <c r="AF311">
        <v>163.30000000000001</v>
      </c>
      <c r="AG311">
        <v>163.6</v>
      </c>
    </row>
    <row r="312" spans="1:33" x14ac:dyDescent="0.3">
      <c r="A312" t="s">
        <v>33</v>
      </c>
      <c r="B312">
        <v>2021</v>
      </c>
      <c r="C312" t="s">
        <v>41</v>
      </c>
      <c r="D312">
        <v>149.30000000000001</v>
      </c>
      <c r="E312">
        <v>207.4</v>
      </c>
      <c r="F312">
        <v>174.1</v>
      </c>
      <c r="G312">
        <v>159.19999999999999</v>
      </c>
      <c r="H312">
        <v>175</v>
      </c>
      <c r="I312">
        <v>161.30000000000001</v>
      </c>
      <c r="J312">
        <v>183.3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f t="shared" si="14"/>
        <v>2157.9</v>
      </c>
      <c r="R312">
        <v>196.5</v>
      </c>
      <c r="S312">
        <v>159.80000000000001</v>
      </c>
      <c r="T312">
        <v>143.6</v>
      </c>
      <c r="U312">
        <v>157.30000000000001</v>
      </c>
      <c r="V312">
        <f t="shared" si="15"/>
        <v>460.7</v>
      </c>
      <c r="W312">
        <v>162.1</v>
      </c>
      <c r="X312">
        <v>160.69999999999999</v>
      </c>
      <c r="Y312">
        <v>153.19999999999999</v>
      </c>
      <c r="Z312">
        <f t="shared" si="16"/>
        <v>475.99999999999994</v>
      </c>
      <c r="AA312">
        <v>162.80000000000001</v>
      </c>
      <c r="AB312">
        <v>150.4</v>
      </c>
      <c r="AC312">
        <v>153.69999999999999</v>
      </c>
      <c r="AD312">
        <v>160.4</v>
      </c>
      <c r="AE312">
        <v>159.6</v>
      </c>
      <c r="AF312">
        <v>156</v>
      </c>
      <c r="AG312">
        <v>162.30000000000001</v>
      </c>
    </row>
    <row r="313" spans="1:33" x14ac:dyDescent="0.3">
      <c r="A313" t="s">
        <v>34</v>
      </c>
      <c r="B313">
        <v>2021</v>
      </c>
      <c r="C313" t="s">
        <v>41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156.80000000000001</v>
      </c>
      <c r="J313">
        <v>162.19999999999999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f t="shared" si="14"/>
        <v>2142</v>
      </c>
      <c r="R313">
        <v>192.1</v>
      </c>
      <c r="S313">
        <v>164.5</v>
      </c>
      <c r="T313">
        <v>155.30000000000001</v>
      </c>
      <c r="U313">
        <v>163.19999999999999</v>
      </c>
      <c r="V313">
        <f t="shared" si="15"/>
        <v>483</v>
      </c>
      <c r="W313">
        <v>162.1</v>
      </c>
      <c r="X313">
        <v>162.6</v>
      </c>
      <c r="Y313">
        <v>157.5</v>
      </c>
      <c r="Z313">
        <f t="shared" si="16"/>
        <v>482.2</v>
      </c>
      <c r="AA313">
        <v>168.4</v>
      </c>
      <c r="AB313">
        <v>154</v>
      </c>
      <c r="AC313">
        <v>157.6</v>
      </c>
      <c r="AD313">
        <v>163.80000000000001</v>
      </c>
      <c r="AE313">
        <v>160</v>
      </c>
      <c r="AF313">
        <v>160</v>
      </c>
      <c r="AG313">
        <v>163.19999999999999</v>
      </c>
    </row>
    <row r="314" spans="1:33" x14ac:dyDescent="0.3">
      <c r="A314" t="s">
        <v>30</v>
      </c>
      <c r="B314">
        <v>2021</v>
      </c>
      <c r="C314" t="s">
        <v>42</v>
      </c>
      <c r="D314">
        <v>145.4</v>
      </c>
      <c r="E314">
        <v>202.1</v>
      </c>
      <c r="F314">
        <v>172</v>
      </c>
      <c r="G314">
        <v>158</v>
      </c>
      <c r="H314">
        <v>195.5</v>
      </c>
      <c r="I314">
        <v>152.69999999999999</v>
      </c>
      <c r="J314">
        <v>151.4</v>
      </c>
      <c r="K314">
        <v>163.9</v>
      </c>
      <c r="L314">
        <v>119.3</v>
      </c>
      <c r="M314">
        <v>170.1</v>
      </c>
      <c r="N314">
        <v>168.3</v>
      </c>
      <c r="O314">
        <v>172.8</v>
      </c>
      <c r="P314">
        <v>162.1</v>
      </c>
      <c r="Q314">
        <f t="shared" si="14"/>
        <v>2133.6</v>
      </c>
      <c r="R314">
        <v>190.5</v>
      </c>
      <c r="S314">
        <v>167.7</v>
      </c>
      <c r="T314">
        <v>163.6</v>
      </c>
      <c r="U314">
        <v>167.1</v>
      </c>
      <c r="V314">
        <f t="shared" si="15"/>
        <v>498.4</v>
      </c>
      <c r="W314">
        <f>W315</f>
        <v>162.1</v>
      </c>
      <c r="X314">
        <v>163.69999999999999</v>
      </c>
      <c r="Y314">
        <v>161.30000000000001</v>
      </c>
      <c r="Z314">
        <f t="shared" si="16"/>
        <v>487.09999999999997</v>
      </c>
      <c r="AA314">
        <v>171.9</v>
      </c>
      <c r="AB314">
        <v>157.80000000000001</v>
      </c>
      <c r="AC314">
        <v>162.69999999999999</v>
      </c>
      <c r="AD314">
        <v>168.5</v>
      </c>
      <c r="AE314">
        <v>160.19999999999999</v>
      </c>
      <c r="AF314">
        <v>163.80000000000001</v>
      </c>
      <c r="AG314">
        <v>164</v>
      </c>
    </row>
    <row r="315" spans="1:33" x14ac:dyDescent="0.3">
      <c r="A315" t="s">
        <v>33</v>
      </c>
      <c r="B315">
        <v>2021</v>
      </c>
      <c r="C315" t="s">
        <v>42</v>
      </c>
      <c r="D315">
        <v>149.30000000000001</v>
      </c>
      <c r="E315">
        <v>207.4</v>
      </c>
      <c r="F315">
        <v>174.1</v>
      </c>
      <c r="G315">
        <v>159.1</v>
      </c>
      <c r="H315">
        <v>175</v>
      </c>
      <c r="I315">
        <v>161.19999999999999</v>
      </c>
      <c r="J315">
        <v>183.5</v>
      </c>
      <c r="K315">
        <v>164.5</v>
      </c>
      <c r="L315">
        <v>120.4</v>
      </c>
      <c r="M315">
        <v>166.2</v>
      </c>
      <c r="N315">
        <v>154.80000000000001</v>
      </c>
      <c r="O315">
        <v>175.1</v>
      </c>
      <c r="P315">
        <v>167.3</v>
      </c>
      <c r="Q315">
        <f t="shared" si="14"/>
        <v>2157.9</v>
      </c>
      <c r="R315">
        <v>196.5</v>
      </c>
      <c r="S315">
        <v>159.80000000000001</v>
      </c>
      <c r="T315">
        <v>143.6</v>
      </c>
      <c r="U315">
        <v>157.4</v>
      </c>
      <c r="V315">
        <f t="shared" si="15"/>
        <v>460.79999999999995</v>
      </c>
      <c r="W315">
        <v>162.1</v>
      </c>
      <c r="X315">
        <v>160.80000000000001</v>
      </c>
      <c r="Y315">
        <v>153.30000000000001</v>
      </c>
      <c r="Z315">
        <f t="shared" si="16"/>
        <v>476.2</v>
      </c>
      <c r="AA315">
        <v>162.80000000000001</v>
      </c>
      <c r="AB315">
        <v>150.5</v>
      </c>
      <c r="AC315">
        <v>153.9</v>
      </c>
      <c r="AD315">
        <v>160.30000000000001</v>
      </c>
      <c r="AE315">
        <v>159.6</v>
      </c>
      <c r="AF315">
        <v>156</v>
      </c>
      <c r="AG315">
        <v>162.30000000000001</v>
      </c>
    </row>
    <row r="316" spans="1:33" x14ac:dyDescent="0.3">
      <c r="A316" t="s">
        <v>34</v>
      </c>
      <c r="B316">
        <v>2021</v>
      </c>
      <c r="C316" t="s">
        <v>42</v>
      </c>
      <c r="D316">
        <v>146.6</v>
      </c>
      <c r="E316">
        <v>204</v>
      </c>
      <c r="F316">
        <v>172.8</v>
      </c>
      <c r="G316">
        <v>158.4</v>
      </c>
      <c r="H316">
        <v>188</v>
      </c>
      <c r="I316">
        <v>156.69999999999999</v>
      </c>
      <c r="J316">
        <v>162.30000000000001</v>
      </c>
      <c r="K316">
        <v>164.1</v>
      </c>
      <c r="L316">
        <v>119.7</v>
      </c>
      <c r="M316">
        <v>168.8</v>
      </c>
      <c r="N316">
        <v>162.69999999999999</v>
      </c>
      <c r="O316">
        <v>173.9</v>
      </c>
      <c r="P316">
        <v>164</v>
      </c>
      <c r="Q316">
        <f t="shared" si="14"/>
        <v>2142</v>
      </c>
      <c r="R316">
        <v>192.1</v>
      </c>
      <c r="S316">
        <v>164.6</v>
      </c>
      <c r="T316">
        <v>155.30000000000001</v>
      </c>
      <c r="U316">
        <v>163.30000000000001</v>
      </c>
      <c r="V316">
        <f t="shared" si="15"/>
        <v>483.2</v>
      </c>
      <c r="W316">
        <v>162.1</v>
      </c>
      <c r="X316">
        <v>162.6</v>
      </c>
      <c r="Y316">
        <v>157.5</v>
      </c>
      <c r="Z316">
        <f t="shared" si="16"/>
        <v>482.2</v>
      </c>
      <c r="AA316">
        <v>168.4</v>
      </c>
      <c r="AB316">
        <v>154</v>
      </c>
      <c r="AC316">
        <v>157.69999999999999</v>
      </c>
      <c r="AD316">
        <v>163.69999999999999</v>
      </c>
      <c r="AE316">
        <v>160</v>
      </c>
      <c r="AF316">
        <v>160</v>
      </c>
      <c r="AG316">
        <v>163.19999999999999</v>
      </c>
    </row>
    <row r="317" spans="1:33" x14ac:dyDescent="0.3">
      <c r="A317" t="s">
        <v>30</v>
      </c>
      <c r="B317">
        <v>2021</v>
      </c>
      <c r="C317" t="s">
        <v>43</v>
      </c>
      <c r="D317">
        <v>146.1</v>
      </c>
      <c r="E317">
        <v>202.5</v>
      </c>
      <c r="F317">
        <v>170.1</v>
      </c>
      <c r="G317">
        <v>158.4</v>
      </c>
      <c r="H317">
        <v>198.8</v>
      </c>
      <c r="I317">
        <v>152.6</v>
      </c>
      <c r="J317">
        <v>170.4</v>
      </c>
      <c r="K317">
        <v>165.2</v>
      </c>
      <c r="L317">
        <v>121.6</v>
      </c>
      <c r="M317">
        <v>170.6</v>
      </c>
      <c r="N317">
        <v>168.8</v>
      </c>
      <c r="O317">
        <v>173.6</v>
      </c>
      <c r="P317">
        <v>165.5</v>
      </c>
      <c r="Q317">
        <f t="shared" si="14"/>
        <v>2164.1999999999998</v>
      </c>
      <c r="R317">
        <v>191.2</v>
      </c>
      <c r="S317">
        <v>168.9</v>
      </c>
      <c r="T317">
        <v>164.8</v>
      </c>
      <c r="U317">
        <v>168.3</v>
      </c>
      <c r="V317">
        <f t="shared" si="15"/>
        <v>502.00000000000006</v>
      </c>
      <c r="W317">
        <f>W318</f>
        <v>163.6</v>
      </c>
      <c r="X317">
        <v>165.5</v>
      </c>
      <c r="Y317">
        <v>162</v>
      </c>
      <c r="Z317">
        <f t="shared" si="16"/>
        <v>491.1</v>
      </c>
      <c r="AA317">
        <v>172.5</v>
      </c>
      <c r="AB317">
        <v>159.5</v>
      </c>
      <c r="AC317">
        <v>163.19999999999999</v>
      </c>
      <c r="AD317">
        <v>169</v>
      </c>
      <c r="AE317">
        <v>161.1</v>
      </c>
      <c r="AF317">
        <v>164.7</v>
      </c>
      <c r="AG317">
        <v>166.3</v>
      </c>
    </row>
    <row r="318" spans="1:33" x14ac:dyDescent="0.3">
      <c r="A318" t="s">
        <v>33</v>
      </c>
      <c r="B318">
        <v>2021</v>
      </c>
      <c r="C318" t="s">
        <v>43</v>
      </c>
      <c r="D318">
        <v>150.1</v>
      </c>
      <c r="E318">
        <v>208.4</v>
      </c>
      <c r="F318">
        <v>173</v>
      </c>
      <c r="G318">
        <v>159.19999999999999</v>
      </c>
      <c r="H318">
        <v>176.6</v>
      </c>
      <c r="I318">
        <v>159.30000000000001</v>
      </c>
      <c r="J318">
        <v>214.4</v>
      </c>
      <c r="K318">
        <v>165.3</v>
      </c>
      <c r="L318">
        <v>122.5</v>
      </c>
      <c r="M318">
        <v>166.8</v>
      </c>
      <c r="N318">
        <v>155.4</v>
      </c>
      <c r="O318">
        <v>175.9</v>
      </c>
      <c r="P318">
        <v>171.5</v>
      </c>
      <c r="Q318">
        <f t="shared" si="14"/>
        <v>2198.4000000000005</v>
      </c>
      <c r="R318">
        <v>197</v>
      </c>
      <c r="S318">
        <v>160.80000000000001</v>
      </c>
      <c r="T318">
        <v>144.4</v>
      </c>
      <c r="U318">
        <v>158.30000000000001</v>
      </c>
      <c r="V318">
        <f t="shared" si="15"/>
        <v>463.50000000000006</v>
      </c>
      <c r="W318">
        <v>163.6</v>
      </c>
      <c r="X318">
        <v>162.19999999999999</v>
      </c>
      <c r="Y318">
        <v>154.30000000000001</v>
      </c>
      <c r="Z318">
        <f t="shared" si="16"/>
        <v>480.09999999999997</v>
      </c>
      <c r="AA318">
        <v>163.5</v>
      </c>
      <c r="AB318">
        <v>152.19999999999999</v>
      </c>
      <c r="AC318">
        <v>155.1</v>
      </c>
      <c r="AD318">
        <v>160.30000000000001</v>
      </c>
      <c r="AE318">
        <v>160.30000000000001</v>
      </c>
      <c r="AF318">
        <v>157</v>
      </c>
      <c r="AG318">
        <v>164.6</v>
      </c>
    </row>
    <row r="319" spans="1:33" x14ac:dyDescent="0.3">
      <c r="A319" t="s">
        <v>34</v>
      </c>
      <c r="B319">
        <v>2021</v>
      </c>
      <c r="C319" t="s">
        <v>43</v>
      </c>
      <c r="D319">
        <v>147.4</v>
      </c>
      <c r="E319">
        <v>204.6</v>
      </c>
      <c r="F319">
        <v>171.2</v>
      </c>
      <c r="G319">
        <v>158.69999999999999</v>
      </c>
      <c r="H319">
        <v>190.6</v>
      </c>
      <c r="I319">
        <v>155.69999999999999</v>
      </c>
      <c r="J319">
        <v>185.3</v>
      </c>
      <c r="K319">
        <v>165.2</v>
      </c>
      <c r="L319">
        <v>121.9</v>
      </c>
      <c r="M319">
        <v>169.3</v>
      </c>
      <c r="N319">
        <v>163.19999999999999</v>
      </c>
      <c r="O319">
        <v>174.7</v>
      </c>
      <c r="P319">
        <v>167.7</v>
      </c>
      <c r="Q319">
        <f t="shared" si="14"/>
        <v>2175.5</v>
      </c>
      <c r="R319">
        <v>192.7</v>
      </c>
      <c r="S319">
        <v>165.7</v>
      </c>
      <c r="T319">
        <v>156.30000000000001</v>
      </c>
      <c r="U319">
        <v>164.3</v>
      </c>
      <c r="V319">
        <f t="shared" si="15"/>
        <v>486.3</v>
      </c>
      <c r="W319">
        <v>163.6</v>
      </c>
      <c r="X319">
        <v>164.2</v>
      </c>
      <c r="Y319">
        <v>158.4</v>
      </c>
      <c r="Z319">
        <f t="shared" si="16"/>
        <v>486.19999999999993</v>
      </c>
      <c r="AA319">
        <v>169.1</v>
      </c>
      <c r="AB319">
        <v>155.69999999999999</v>
      </c>
      <c r="AC319">
        <v>158.6</v>
      </c>
      <c r="AD319">
        <v>163.9</v>
      </c>
      <c r="AE319">
        <v>160.80000000000001</v>
      </c>
      <c r="AF319">
        <v>161</v>
      </c>
      <c r="AG319">
        <v>165.5</v>
      </c>
    </row>
    <row r="320" spans="1:33" x14ac:dyDescent="0.3">
      <c r="A320" t="s">
        <v>30</v>
      </c>
      <c r="B320">
        <v>2021</v>
      </c>
      <c r="C320" t="s">
        <v>45</v>
      </c>
      <c r="D320">
        <v>146.9</v>
      </c>
      <c r="E320">
        <v>199.8</v>
      </c>
      <c r="F320">
        <v>171.5</v>
      </c>
      <c r="G320">
        <v>159.1</v>
      </c>
      <c r="H320">
        <v>198.4</v>
      </c>
      <c r="I320">
        <v>153.19999999999999</v>
      </c>
      <c r="J320">
        <v>183.9</v>
      </c>
      <c r="K320">
        <v>165.4</v>
      </c>
      <c r="L320">
        <v>122.1</v>
      </c>
      <c r="M320">
        <v>170.8</v>
      </c>
      <c r="N320">
        <v>169.1</v>
      </c>
      <c r="O320">
        <v>174.3</v>
      </c>
      <c r="P320">
        <v>167.5</v>
      </c>
      <c r="Q320">
        <f t="shared" si="14"/>
        <v>2182</v>
      </c>
      <c r="R320">
        <v>191.4</v>
      </c>
      <c r="S320">
        <v>170.4</v>
      </c>
      <c r="T320">
        <v>166</v>
      </c>
      <c r="U320">
        <v>169.8</v>
      </c>
      <c r="V320">
        <f t="shared" si="15"/>
        <v>506.2</v>
      </c>
      <c r="W320">
        <f>W321</f>
        <v>164.2</v>
      </c>
      <c r="X320">
        <v>165.3</v>
      </c>
      <c r="Y320">
        <v>162.9</v>
      </c>
      <c r="Z320">
        <f t="shared" si="16"/>
        <v>492.4</v>
      </c>
      <c r="AA320">
        <v>173.4</v>
      </c>
      <c r="AB320">
        <v>158.9</v>
      </c>
      <c r="AC320">
        <v>163.80000000000001</v>
      </c>
      <c r="AD320">
        <v>169.3</v>
      </c>
      <c r="AE320">
        <v>162.4</v>
      </c>
      <c r="AF320">
        <v>165.2</v>
      </c>
      <c r="AG320">
        <v>167.6</v>
      </c>
    </row>
    <row r="321" spans="1:33" x14ac:dyDescent="0.3">
      <c r="A321" t="s">
        <v>33</v>
      </c>
      <c r="B321">
        <v>2021</v>
      </c>
      <c r="C321" t="s">
        <v>45</v>
      </c>
      <c r="D321">
        <v>151</v>
      </c>
      <c r="E321">
        <v>204.9</v>
      </c>
      <c r="F321">
        <v>175.4</v>
      </c>
      <c r="G321">
        <v>159.6</v>
      </c>
      <c r="H321">
        <v>175.8</v>
      </c>
      <c r="I321">
        <v>160.30000000000001</v>
      </c>
      <c r="J321">
        <v>229.1</v>
      </c>
      <c r="K321">
        <v>165.1</v>
      </c>
      <c r="L321">
        <v>123.1</v>
      </c>
      <c r="M321">
        <v>167.2</v>
      </c>
      <c r="N321">
        <v>156.1</v>
      </c>
      <c r="O321">
        <v>176.8</v>
      </c>
      <c r="P321">
        <v>173.5</v>
      </c>
      <c r="Q321">
        <f t="shared" si="14"/>
        <v>2217.8999999999996</v>
      </c>
      <c r="R321">
        <v>197</v>
      </c>
      <c r="S321">
        <v>162.30000000000001</v>
      </c>
      <c r="T321">
        <v>145.30000000000001</v>
      </c>
      <c r="U321">
        <v>159.69999999999999</v>
      </c>
      <c r="V321">
        <f t="shared" si="15"/>
        <v>467.3</v>
      </c>
      <c r="W321">
        <v>164.2</v>
      </c>
      <c r="X321">
        <v>161.6</v>
      </c>
      <c r="Y321">
        <v>155.19999999999999</v>
      </c>
      <c r="Z321">
        <f t="shared" si="16"/>
        <v>480.99999999999994</v>
      </c>
      <c r="AA321">
        <v>164.2</v>
      </c>
      <c r="AB321">
        <v>151.19999999999999</v>
      </c>
      <c r="AC321">
        <v>156.69999999999999</v>
      </c>
      <c r="AD321">
        <v>160.80000000000001</v>
      </c>
      <c r="AE321">
        <v>161.80000000000001</v>
      </c>
      <c r="AF321">
        <v>157.30000000000001</v>
      </c>
      <c r="AG321">
        <v>165.6</v>
      </c>
    </row>
    <row r="322" spans="1:33" x14ac:dyDescent="0.3">
      <c r="A322" t="s">
        <v>34</v>
      </c>
      <c r="B322">
        <v>2021</v>
      </c>
      <c r="C322" t="s">
        <v>45</v>
      </c>
      <c r="D322">
        <v>148.19999999999999</v>
      </c>
      <c r="E322">
        <v>201.6</v>
      </c>
      <c r="F322">
        <v>173</v>
      </c>
      <c r="G322">
        <v>159.30000000000001</v>
      </c>
      <c r="H322">
        <v>190.1</v>
      </c>
      <c r="I322">
        <v>156.5</v>
      </c>
      <c r="J322">
        <v>199.2</v>
      </c>
      <c r="K322">
        <v>165.3</v>
      </c>
      <c r="L322">
        <v>122.4</v>
      </c>
      <c r="M322">
        <v>169.6</v>
      </c>
      <c r="N322">
        <v>163.69999999999999</v>
      </c>
      <c r="O322">
        <v>175.5</v>
      </c>
      <c r="P322">
        <v>169.7</v>
      </c>
      <c r="Q322">
        <f t="shared" si="14"/>
        <v>2194.1</v>
      </c>
      <c r="R322">
        <v>192.9</v>
      </c>
      <c r="S322">
        <v>167.2</v>
      </c>
      <c r="T322">
        <v>157.4</v>
      </c>
      <c r="U322">
        <v>165.8</v>
      </c>
      <c r="V322">
        <f t="shared" si="15"/>
        <v>490.40000000000003</v>
      </c>
      <c r="W322">
        <v>164.2</v>
      </c>
      <c r="X322">
        <v>163.9</v>
      </c>
      <c r="Y322">
        <v>159.30000000000001</v>
      </c>
      <c r="Z322">
        <f t="shared" si="16"/>
        <v>487.40000000000003</v>
      </c>
      <c r="AA322">
        <v>169.9</v>
      </c>
      <c r="AB322">
        <v>154.80000000000001</v>
      </c>
      <c r="AC322">
        <v>159.80000000000001</v>
      </c>
      <c r="AD322">
        <v>164.3</v>
      </c>
      <c r="AE322">
        <v>162.19999999999999</v>
      </c>
      <c r="AF322">
        <v>161.4</v>
      </c>
      <c r="AG322">
        <v>166.7</v>
      </c>
    </row>
    <row r="323" spans="1:33" x14ac:dyDescent="0.3">
      <c r="A323" t="s">
        <v>30</v>
      </c>
      <c r="B323">
        <v>2021</v>
      </c>
      <c r="C323" t="s">
        <v>46</v>
      </c>
      <c r="D323">
        <v>147.4</v>
      </c>
      <c r="E323">
        <v>197</v>
      </c>
      <c r="F323">
        <v>176.5</v>
      </c>
      <c r="G323">
        <v>159.80000000000001</v>
      </c>
      <c r="H323">
        <v>195.8</v>
      </c>
      <c r="I323">
        <v>152</v>
      </c>
      <c r="J323">
        <v>172.3</v>
      </c>
      <c r="K323">
        <v>164.5</v>
      </c>
      <c r="L323">
        <v>120.6</v>
      </c>
      <c r="M323">
        <v>171.7</v>
      </c>
      <c r="N323">
        <v>169.7</v>
      </c>
      <c r="O323">
        <v>175.1</v>
      </c>
      <c r="P323">
        <v>165.8</v>
      </c>
      <c r="Q323">
        <f t="shared" si="14"/>
        <v>2168.1999999999998</v>
      </c>
      <c r="R323">
        <v>190.8</v>
      </c>
      <c r="S323">
        <v>171.8</v>
      </c>
      <c r="T323">
        <v>167.3</v>
      </c>
      <c r="U323">
        <v>171.2</v>
      </c>
      <c r="V323">
        <f t="shared" si="15"/>
        <v>510.3</v>
      </c>
      <c r="W323">
        <f>W324</f>
        <v>163.4</v>
      </c>
      <c r="X323">
        <v>165.6</v>
      </c>
      <c r="Y323">
        <v>163.9</v>
      </c>
      <c r="Z323">
        <f t="shared" si="16"/>
        <v>492.9</v>
      </c>
      <c r="AA323">
        <v>174</v>
      </c>
      <c r="AB323">
        <v>160.1</v>
      </c>
      <c r="AC323">
        <v>164.5</v>
      </c>
      <c r="AD323">
        <v>169.7</v>
      </c>
      <c r="AE323">
        <v>162.80000000000001</v>
      </c>
      <c r="AF323">
        <v>166</v>
      </c>
      <c r="AG323">
        <v>167</v>
      </c>
    </row>
    <row r="324" spans="1:33" x14ac:dyDescent="0.3">
      <c r="A324" t="s">
        <v>33</v>
      </c>
      <c r="B324">
        <v>2021</v>
      </c>
      <c r="C324" t="s">
        <v>46</v>
      </c>
      <c r="D324">
        <v>151.6</v>
      </c>
      <c r="E324">
        <v>202.2</v>
      </c>
      <c r="F324">
        <v>180</v>
      </c>
      <c r="G324">
        <v>160</v>
      </c>
      <c r="H324">
        <v>173.5</v>
      </c>
      <c r="I324">
        <v>158.30000000000001</v>
      </c>
      <c r="J324">
        <v>219.5</v>
      </c>
      <c r="K324">
        <v>164.2</v>
      </c>
      <c r="L324">
        <v>121.9</v>
      </c>
      <c r="M324">
        <v>168.2</v>
      </c>
      <c r="N324">
        <v>156.5</v>
      </c>
      <c r="O324">
        <v>178.2</v>
      </c>
      <c r="P324">
        <v>172.2</v>
      </c>
      <c r="Q324">
        <f t="shared" si="14"/>
        <v>2206.3000000000002</v>
      </c>
      <c r="R324">
        <v>196.8</v>
      </c>
      <c r="S324">
        <v>163.30000000000001</v>
      </c>
      <c r="T324">
        <v>146.69999999999999</v>
      </c>
      <c r="U324">
        <v>160.69999999999999</v>
      </c>
      <c r="V324">
        <f t="shared" si="15"/>
        <v>470.7</v>
      </c>
      <c r="W324">
        <v>163.4</v>
      </c>
      <c r="X324">
        <v>161.69999999999999</v>
      </c>
      <c r="Y324">
        <v>156</v>
      </c>
      <c r="Z324">
        <f t="shared" si="16"/>
        <v>481.1</v>
      </c>
      <c r="AA324">
        <v>165.1</v>
      </c>
      <c r="AB324">
        <v>151.80000000000001</v>
      </c>
      <c r="AC324">
        <v>157.6</v>
      </c>
      <c r="AD324">
        <v>160.6</v>
      </c>
      <c r="AE324">
        <v>162.4</v>
      </c>
      <c r="AF324">
        <v>157.80000000000001</v>
      </c>
      <c r="AG324">
        <v>165.2</v>
      </c>
    </row>
    <row r="325" spans="1:33" x14ac:dyDescent="0.3">
      <c r="A325" t="s">
        <v>34</v>
      </c>
      <c r="B325">
        <v>2021</v>
      </c>
      <c r="C325" t="s">
        <v>46</v>
      </c>
      <c r="D325">
        <v>148.69999999999999</v>
      </c>
      <c r="E325">
        <v>198.8</v>
      </c>
      <c r="F325">
        <v>177.9</v>
      </c>
      <c r="G325">
        <v>159.9</v>
      </c>
      <c r="H325">
        <v>187.6</v>
      </c>
      <c r="I325">
        <v>154.9</v>
      </c>
      <c r="J325">
        <v>188.3</v>
      </c>
      <c r="K325">
        <v>164.4</v>
      </c>
      <c r="L325">
        <v>121</v>
      </c>
      <c r="M325">
        <v>170.5</v>
      </c>
      <c r="N325">
        <v>164.2</v>
      </c>
      <c r="O325">
        <v>176.5</v>
      </c>
      <c r="P325">
        <v>168.2</v>
      </c>
      <c r="Q325">
        <f t="shared" si="14"/>
        <v>2180.9</v>
      </c>
      <c r="R325">
        <v>192.4</v>
      </c>
      <c r="S325">
        <v>168.5</v>
      </c>
      <c r="T325">
        <v>158.69999999999999</v>
      </c>
      <c r="U325">
        <v>167</v>
      </c>
      <c r="V325">
        <f t="shared" si="15"/>
        <v>494.2</v>
      </c>
      <c r="W325">
        <v>163.4</v>
      </c>
      <c r="X325">
        <v>164.1</v>
      </c>
      <c r="Y325">
        <v>160.19999999999999</v>
      </c>
      <c r="Z325">
        <f t="shared" si="16"/>
        <v>487.7</v>
      </c>
      <c r="AA325">
        <v>170.6</v>
      </c>
      <c r="AB325">
        <v>155.69999999999999</v>
      </c>
      <c r="AC325">
        <v>160.6</v>
      </c>
      <c r="AD325">
        <v>164.4</v>
      </c>
      <c r="AE325">
        <v>162.6</v>
      </c>
      <c r="AF325">
        <v>162</v>
      </c>
      <c r="AG325">
        <v>166.2</v>
      </c>
    </row>
    <row r="326" spans="1:33" x14ac:dyDescent="0.3">
      <c r="A326" t="s">
        <v>30</v>
      </c>
      <c r="B326">
        <v>2022</v>
      </c>
      <c r="C326" t="s">
        <v>31</v>
      </c>
      <c r="D326">
        <v>148.30000000000001</v>
      </c>
      <c r="E326">
        <v>196.9</v>
      </c>
      <c r="F326">
        <v>178</v>
      </c>
      <c r="G326">
        <v>160.5</v>
      </c>
      <c r="H326">
        <v>192.6</v>
      </c>
      <c r="I326">
        <v>151.19999999999999</v>
      </c>
      <c r="J326">
        <v>159.19999999999999</v>
      </c>
      <c r="K326">
        <v>164</v>
      </c>
      <c r="L326">
        <v>119.3</v>
      </c>
      <c r="M326">
        <v>173.3</v>
      </c>
      <c r="N326">
        <v>169.8</v>
      </c>
      <c r="O326">
        <v>175.8</v>
      </c>
      <c r="P326">
        <v>164.1</v>
      </c>
      <c r="Q326">
        <f t="shared" ref="Q326:Q376" si="21">SUM(D326:P326)</f>
        <v>2153</v>
      </c>
      <c r="R326">
        <v>190.7</v>
      </c>
      <c r="S326">
        <v>173.2</v>
      </c>
      <c r="T326">
        <v>169.3</v>
      </c>
      <c r="U326">
        <v>172.7</v>
      </c>
      <c r="V326">
        <f t="shared" ref="V326:V376" si="22">SUM(S326:U326)</f>
        <v>515.20000000000005</v>
      </c>
      <c r="W326">
        <f>W327</f>
        <v>164.5</v>
      </c>
      <c r="X326">
        <v>165.8</v>
      </c>
      <c r="Y326">
        <v>164.9</v>
      </c>
      <c r="Z326">
        <f t="shared" ref="Z326:Z376" si="23">SUM(W326:Y326)</f>
        <v>495.20000000000005</v>
      </c>
      <c r="AA326">
        <v>174.7</v>
      </c>
      <c r="AB326">
        <v>160.80000000000001</v>
      </c>
      <c r="AC326">
        <v>164.9</v>
      </c>
      <c r="AD326">
        <v>169.9</v>
      </c>
      <c r="AE326">
        <v>163.19999999999999</v>
      </c>
      <c r="AF326">
        <v>166.6</v>
      </c>
      <c r="AG326">
        <v>166.4</v>
      </c>
    </row>
    <row r="327" spans="1:33" x14ac:dyDescent="0.3">
      <c r="A327" t="s">
        <v>33</v>
      </c>
      <c r="B327">
        <v>2022</v>
      </c>
      <c r="C327" t="s">
        <v>31</v>
      </c>
      <c r="D327">
        <v>152.19999999999999</v>
      </c>
      <c r="E327">
        <v>202.1</v>
      </c>
      <c r="F327">
        <v>180.1</v>
      </c>
      <c r="G327">
        <v>160.4</v>
      </c>
      <c r="H327">
        <v>171</v>
      </c>
      <c r="I327">
        <v>156.5</v>
      </c>
      <c r="J327">
        <v>203.6</v>
      </c>
      <c r="K327">
        <v>163.80000000000001</v>
      </c>
      <c r="L327">
        <v>121.3</v>
      </c>
      <c r="M327">
        <v>169.8</v>
      </c>
      <c r="N327">
        <v>156.6</v>
      </c>
      <c r="O327">
        <v>179</v>
      </c>
      <c r="P327">
        <v>170.3</v>
      </c>
      <c r="Q327">
        <f t="shared" si="21"/>
        <v>2186.6999999999998</v>
      </c>
      <c r="R327">
        <v>196.4</v>
      </c>
      <c r="S327">
        <v>164.7</v>
      </c>
      <c r="T327">
        <v>148.5</v>
      </c>
      <c r="U327">
        <v>162.19999999999999</v>
      </c>
      <c r="V327">
        <f t="shared" si="22"/>
        <v>475.4</v>
      </c>
      <c r="W327">
        <v>164.5</v>
      </c>
      <c r="X327">
        <v>161.6</v>
      </c>
      <c r="Y327">
        <v>156.80000000000001</v>
      </c>
      <c r="Z327">
        <f t="shared" si="23"/>
        <v>482.90000000000003</v>
      </c>
      <c r="AA327">
        <v>166.1</v>
      </c>
      <c r="AB327">
        <v>152.69999999999999</v>
      </c>
      <c r="AC327">
        <v>158.4</v>
      </c>
      <c r="AD327">
        <v>161</v>
      </c>
      <c r="AE327">
        <v>162.80000000000001</v>
      </c>
      <c r="AF327">
        <v>158.6</v>
      </c>
      <c r="AG327">
        <v>165</v>
      </c>
    </row>
    <row r="328" spans="1:33" x14ac:dyDescent="0.3">
      <c r="A328" t="s">
        <v>34</v>
      </c>
      <c r="B328">
        <v>2022</v>
      </c>
      <c r="C328" t="s">
        <v>31</v>
      </c>
      <c r="D328">
        <v>149.5</v>
      </c>
      <c r="E328">
        <v>198.7</v>
      </c>
      <c r="F328">
        <v>178.8</v>
      </c>
      <c r="G328">
        <v>160.5</v>
      </c>
      <c r="H328">
        <v>184.7</v>
      </c>
      <c r="I328">
        <v>153.69999999999999</v>
      </c>
      <c r="J328">
        <v>174.3</v>
      </c>
      <c r="K328">
        <v>163.9</v>
      </c>
      <c r="L328">
        <v>120</v>
      </c>
      <c r="M328">
        <v>172.1</v>
      </c>
      <c r="N328">
        <v>164.3</v>
      </c>
      <c r="O328">
        <v>177.3</v>
      </c>
      <c r="P328">
        <v>166.4</v>
      </c>
      <c r="Q328">
        <f t="shared" si="21"/>
        <v>2164.1999999999998</v>
      </c>
      <c r="R328">
        <v>192.2</v>
      </c>
      <c r="S328">
        <v>169.9</v>
      </c>
      <c r="T328">
        <v>160.69999999999999</v>
      </c>
      <c r="U328">
        <v>168.5</v>
      </c>
      <c r="V328">
        <f t="shared" si="22"/>
        <v>499.1</v>
      </c>
      <c r="W328">
        <v>164.5</v>
      </c>
      <c r="X328">
        <v>164.2</v>
      </c>
      <c r="Y328">
        <v>161.1</v>
      </c>
      <c r="Z328">
        <f t="shared" si="23"/>
        <v>489.79999999999995</v>
      </c>
      <c r="AA328">
        <v>171.4</v>
      </c>
      <c r="AB328">
        <v>156.5</v>
      </c>
      <c r="AC328">
        <v>161.19999999999999</v>
      </c>
      <c r="AD328">
        <v>164.7</v>
      </c>
      <c r="AE328">
        <v>163</v>
      </c>
      <c r="AF328">
        <v>162.69999999999999</v>
      </c>
      <c r="AG328">
        <v>165.7</v>
      </c>
    </row>
    <row r="329" spans="1:33" x14ac:dyDescent="0.3">
      <c r="A329" t="s">
        <v>30</v>
      </c>
      <c r="B329">
        <v>2022</v>
      </c>
      <c r="C329" t="s">
        <v>35</v>
      </c>
      <c r="D329">
        <v>148.80000000000001</v>
      </c>
      <c r="E329">
        <v>198.1</v>
      </c>
      <c r="F329">
        <v>175.5</v>
      </c>
      <c r="G329">
        <v>160.69999999999999</v>
      </c>
      <c r="H329">
        <v>192.6</v>
      </c>
      <c r="I329">
        <v>151.4</v>
      </c>
      <c r="J329">
        <v>155.19999999999999</v>
      </c>
      <c r="K329">
        <v>163.9</v>
      </c>
      <c r="L329">
        <v>118.1</v>
      </c>
      <c r="M329">
        <v>175.4</v>
      </c>
      <c r="N329">
        <v>170.5</v>
      </c>
      <c r="O329">
        <v>176.3</v>
      </c>
      <c r="P329">
        <v>163.9</v>
      </c>
      <c r="Q329">
        <f t="shared" si="21"/>
        <v>2150.4</v>
      </c>
      <c r="R329">
        <v>191.5</v>
      </c>
      <c r="S329">
        <v>174.1</v>
      </c>
      <c r="T329">
        <v>171</v>
      </c>
      <c r="U329">
        <v>173.7</v>
      </c>
      <c r="V329">
        <f t="shared" si="22"/>
        <v>518.79999999999995</v>
      </c>
      <c r="W329">
        <f>W330</f>
        <v>165.5</v>
      </c>
      <c r="X329">
        <v>167.4</v>
      </c>
      <c r="Y329">
        <v>165.7</v>
      </c>
      <c r="Z329">
        <f t="shared" si="23"/>
        <v>498.59999999999997</v>
      </c>
      <c r="AA329">
        <v>175.3</v>
      </c>
      <c r="AB329">
        <v>161.19999999999999</v>
      </c>
      <c r="AC329">
        <v>165.5</v>
      </c>
      <c r="AD329">
        <v>170.3</v>
      </c>
      <c r="AE329">
        <v>164.5</v>
      </c>
      <c r="AF329">
        <v>167.3</v>
      </c>
      <c r="AG329">
        <v>166.7</v>
      </c>
    </row>
    <row r="330" spans="1:33" x14ac:dyDescent="0.3">
      <c r="A330" t="s">
        <v>33</v>
      </c>
      <c r="B330">
        <v>2022</v>
      </c>
      <c r="C330" t="s">
        <v>35</v>
      </c>
      <c r="D330">
        <v>152.5</v>
      </c>
      <c r="E330">
        <v>205.2</v>
      </c>
      <c r="F330">
        <v>176.4</v>
      </c>
      <c r="G330">
        <v>160.6</v>
      </c>
      <c r="H330">
        <v>171.5</v>
      </c>
      <c r="I330">
        <v>156.4</v>
      </c>
      <c r="J330">
        <v>198</v>
      </c>
      <c r="K330">
        <v>163.19999999999999</v>
      </c>
      <c r="L330">
        <v>120.6</v>
      </c>
      <c r="M330">
        <v>172.2</v>
      </c>
      <c r="N330">
        <v>156.69999999999999</v>
      </c>
      <c r="O330">
        <v>180</v>
      </c>
      <c r="P330">
        <v>170.2</v>
      </c>
      <c r="Q330">
        <f t="shared" si="21"/>
        <v>2183.5</v>
      </c>
      <c r="R330">
        <v>196.5</v>
      </c>
      <c r="S330">
        <v>165.7</v>
      </c>
      <c r="T330">
        <v>150.4</v>
      </c>
      <c r="U330">
        <v>163.4</v>
      </c>
      <c r="V330">
        <f t="shared" si="22"/>
        <v>479.5</v>
      </c>
      <c r="W330">
        <v>165.5</v>
      </c>
      <c r="X330">
        <v>163</v>
      </c>
      <c r="Y330">
        <v>157.4</v>
      </c>
      <c r="Z330">
        <f t="shared" si="23"/>
        <v>485.9</v>
      </c>
      <c r="AA330">
        <v>167.2</v>
      </c>
      <c r="AB330">
        <v>153.1</v>
      </c>
      <c r="AC330">
        <v>159.5</v>
      </c>
      <c r="AD330">
        <v>162</v>
      </c>
      <c r="AE330">
        <v>164.2</v>
      </c>
      <c r="AF330">
        <v>159.4</v>
      </c>
      <c r="AG330">
        <v>165.5</v>
      </c>
    </row>
    <row r="331" spans="1:33" x14ac:dyDescent="0.3">
      <c r="A331" t="s">
        <v>34</v>
      </c>
      <c r="B331">
        <v>2022</v>
      </c>
      <c r="C331" t="s">
        <v>35</v>
      </c>
      <c r="D331">
        <v>150</v>
      </c>
      <c r="E331">
        <v>200.6</v>
      </c>
      <c r="F331">
        <v>175.8</v>
      </c>
      <c r="G331">
        <v>160.69999999999999</v>
      </c>
      <c r="H331">
        <v>184.9</v>
      </c>
      <c r="I331">
        <v>153.69999999999999</v>
      </c>
      <c r="J331">
        <v>169.7</v>
      </c>
      <c r="K331">
        <v>163.69999999999999</v>
      </c>
      <c r="L331">
        <v>118.9</v>
      </c>
      <c r="M331">
        <v>174.3</v>
      </c>
      <c r="N331">
        <v>164.7</v>
      </c>
      <c r="O331">
        <v>178</v>
      </c>
      <c r="P331">
        <v>166.2</v>
      </c>
      <c r="Q331">
        <f t="shared" si="21"/>
        <v>2161.2000000000003</v>
      </c>
      <c r="R331">
        <v>192.8</v>
      </c>
      <c r="S331">
        <v>170.8</v>
      </c>
      <c r="T331">
        <v>162.4</v>
      </c>
      <c r="U331">
        <v>169.6</v>
      </c>
      <c r="V331">
        <f t="shared" si="22"/>
        <v>502.80000000000007</v>
      </c>
      <c r="W331">
        <v>165.5</v>
      </c>
      <c r="X331">
        <v>165.7</v>
      </c>
      <c r="Y331">
        <v>161.80000000000001</v>
      </c>
      <c r="Z331">
        <f t="shared" si="23"/>
        <v>493</v>
      </c>
      <c r="AA331">
        <v>172.2</v>
      </c>
      <c r="AB331">
        <v>156.9</v>
      </c>
      <c r="AC331">
        <v>162.1</v>
      </c>
      <c r="AD331">
        <v>165.4</v>
      </c>
      <c r="AE331">
        <v>164.4</v>
      </c>
      <c r="AF331">
        <v>163.5</v>
      </c>
      <c r="AG331">
        <v>166.1</v>
      </c>
    </row>
    <row r="332" spans="1:33" x14ac:dyDescent="0.3">
      <c r="A332" t="s">
        <v>30</v>
      </c>
      <c r="B332">
        <v>2022</v>
      </c>
      <c r="C332" t="s">
        <v>36</v>
      </c>
      <c r="D332">
        <v>150.19999999999999</v>
      </c>
      <c r="E332">
        <v>208</v>
      </c>
      <c r="F332">
        <v>167.9</v>
      </c>
      <c r="G332">
        <v>162</v>
      </c>
      <c r="H332">
        <v>203.1</v>
      </c>
      <c r="I332">
        <v>155.9</v>
      </c>
      <c r="J332">
        <v>155.80000000000001</v>
      </c>
      <c r="K332">
        <v>164.2</v>
      </c>
      <c r="L332">
        <v>118.1</v>
      </c>
      <c r="M332">
        <v>178.7</v>
      </c>
      <c r="N332">
        <v>171.2</v>
      </c>
      <c r="O332">
        <v>177.4</v>
      </c>
      <c r="P332">
        <v>166.6</v>
      </c>
      <c r="Q332">
        <f t="shared" si="21"/>
        <v>2179.1000000000004</v>
      </c>
      <c r="R332">
        <v>192.3</v>
      </c>
      <c r="S332">
        <v>175.4</v>
      </c>
      <c r="T332">
        <v>173.2</v>
      </c>
      <c r="U332">
        <v>175.1</v>
      </c>
      <c r="V332">
        <f t="shared" si="22"/>
        <v>523.70000000000005</v>
      </c>
      <c r="W332">
        <f>W333</f>
        <v>165.3</v>
      </c>
      <c r="X332">
        <v>168.9</v>
      </c>
      <c r="Y332">
        <v>166.5</v>
      </c>
      <c r="Z332">
        <f t="shared" si="23"/>
        <v>500.70000000000005</v>
      </c>
      <c r="AA332">
        <v>176</v>
      </c>
      <c r="AB332">
        <v>162</v>
      </c>
      <c r="AC332">
        <v>166.6</v>
      </c>
      <c r="AD332">
        <v>170.6</v>
      </c>
      <c r="AE332">
        <v>167.4</v>
      </c>
      <c r="AF332">
        <v>168.3</v>
      </c>
      <c r="AG332">
        <v>168.7</v>
      </c>
    </row>
    <row r="333" spans="1:33" x14ac:dyDescent="0.3">
      <c r="A333" t="s">
        <v>33</v>
      </c>
      <c r="B333">
        <v>2022</v>
      </c>
      <c r="C333" t="s">
        <v>36</v>
      </c>
      <c r="D333">
        <v>153.69999999999999</v>
      </c>
      <c r="E333">
        <v>215.8</v>
      </c>
      <c r="F333">
        <v>167.7</v>
      </c>
      <c r="G333">
        <v>162.6</v>
      </c>
      <c r="H333">
        <v>180</v>
      </c>
      <c r="I333">
        <v>159.6</v>
      </c>
      <c r="J333">
        <v>188.4</v>
      </c>
      <c r="K333">
        <v>163.4</v>
      </c>
      <c r="L333">
        <v>120.3</v>
      </c>
      <c r="M333">
        <v>174.7</v>
      </c>
      <c r="N333">
        <v>157.1</v>
      </c>
      <c r="O333">
        <v>181.5</v>
      </c>
      <c r="P333">
        <v>171.5</v>
      </c>
      <c r="Q333">
        <f t="shared" si="21"/>
        <v>2196.3000000000002</v>
      </c>
      <c r="R333">
        <v>197.5</v>
      </c>
      <c r="S333">
        <v>167.1</v>
      </c>
      <c r="T333">
        <v>152.6</v>
      </c>
      <c r="U333">
        <v>164.9</v>
      </c>
      <c r="V333">
        <f t="shared" si="22"/>
        <v>484.6</v>
      </c>
      <c r="W333">
        <v>165.3</v>
      </c>
      <c r="X333">
        <v>164.5</v>
      </c>
      <c r="Y333">
        <v>158.6</v>
      </c>
      <c r="Z333">
        <f t="shared" si="23"/>
        <v>488.4</v>
      </c>
      <c r="AA333">
        <v>168.2</v>
      </c>
      <c r="AB333">
        <v>154.19999999999999</v>
      </c>
      <c r="AC333">
        <v>160.80000000000001</v>
      </c>
      <c r="AD333">
        <v>162.69999999999999</v>
      </c>
      <c r="AE333">
        <v>166.8</v>
      </c>
      <c r="AF333">
        <v>160.6</v>
      </c>
      <c r="AG333">
        <v>166.5</v>
      </c>
    </row>
    <row r="334" spans="1:33" x14ac:dyDescent="0.3">
      <c r="A334" t="s">
        <v>34</v>
      </c>
      <c r="B334">
        <v>2022</v>
      </c>
      <c r="C334" t="s">
        <v>36</v>
      </c>
      <c r="D334">
        <v>151.30000000000001</v>
      </c>
      <c r="E334">
        <v>210.7</v>
      </c>
      <c r="F334">
        <v>167.8</v>
      </c>
      <c r="G334">
        <v>162.19999999999999</v>
      </c>
      <c r="H334">
        <v>194.6</v>
      </c>
      <c r="I334">
        <v>157.6</v>
      </c>
      <c r="J334">
        <v>166.9</v>
      </c>
      <c r="K334">
        <v>163.9</v>
      </c>
      <c r="L334">
        <v>118.8</v>
      </c>
      <c r="M334">
        <v>177.4</v>
      </c>
      <c r="N334">
        <v>165.3</v>
      </c>
      <c r="O334">
        <v>179.3</v>
      </c>
      <c r="P334">
        <v>168.4</v>
      </c>
      <c r="Q334">
        <f t="shared" si="21"/>
        <v>2184.2000000000003</v>
      </c>
      <c r="R334">
        <v>193.7</v>
      </c>
      <c r="S334">
        <v>172.1</v>
      </c>
      <c r="T334">
        <v>164.6</v>
      </c>
      <c r="U334">
        <v>171.1</v>
      </c>
      <c r="V334">
        <f t="shared" si="22"/>
        <v>507.79999999999995</v>
      </c>
      <c r="W334">
        <v>165.3</v>
      </c>
      <c r="X334">
        <v>167.2</v>
      </c>
      <c r="Y334">
        <v>162.80000000000001</v>
      </c>
      <c r="Z334">
        <f t="shared" si="23"/>
        <v>495.3</v>
      </c>
      <c r="AA334">
        <v>173</v>
      </c>
      <c r="AB334">
        <v>157.9</v>
      </c>
      <c r="AC334">
        <v>163.30000000000001</v>
      </c>
      <c r="AD334">
        <v>166</v>
      </c>
      <c r="AE334">
        <v>167.2</v>
      </c>
      <c r="AF334">
        <v>164.6</v>
      </c>
      <c r="AG334">
        <v>167.7</v>
      </c>
    </row>
    <row r="335" spans="1:33" x14ac:dyDescent="0.3">
      <c r="A335" t="s">
        <v>30</v>
      </c>
      <c r="B335">
        <v>2022</v>
      </c>
      <c r="C335" t="s">
        <v>37</v>
      </c>
      <c r="D335">
        <v>151.80000000000001</v>
      </c>
      <c r="E335">
        <v>209.7</v>
      </c>
      <c r="F335">
        <v>164.5</v>
      </c>
      <c r="G335">
        <v>163.80000000000001</v>
      </c>
      <c r="H335">
        <v>207.4</v>
      </c>
      <c r="I335">
        <v>169.7</v>
      </c>
      <c r="J335">
        <v>153.6</v>
      </c>
      <c r="K335">
        <v>165.1</v>
      </c>
      <c r="L335">
        <v>118.2</v>
      </c>
      <c r="M335">
        <v>182.9</v>
      </c>
      <c r="N335">
        <v>172.4</v>
      </c>
      <c r="O335">
        <v>178.9</v>
      </c>
      <c r="P335">
        <v>168.6</v>
      </c>
      <c r="Q335">
        <f t="shared" si="21"/>
        <v>2206.6</v>
      </c>
      <c r="R335">
        <v>192.8</v>
      </c>
      <c r="S335">
        <v>177.5</v>
      </c>
      <c r="T335">
        <v>175.1</v>
      </c>
      <c r="U335">
        <v>177.1</v>
      </c>
      <c r="V335">
        <f t="shared" si="22"/>
        <v>529.70000000000005</v>
      </c>
      <c r="W335">
        <f>W336</f>
        <v>167</v>
      </c>
      <c r="X335">
        <v>173.3</v>
      </c>
      <c r="Y335">
        <v>167.7</v>
      </c>
      <c r="Z335">
        <f t="shared" si="23"/>
        <v>508</v>
      </c>
      <c r="AA335">
        <v>177</v>
      </c>
      <c r="AB335">
        <v>166.2</v>
      </c>
      <c r="AC335">
        <v>167.2</v>
      </c>
      <c r="AD335">
        <v>170.9</v>
      </c>
      <c r="AE335">
        <v>169</v>
      </c>
      <c r="AF335">
        <v>170.2</v>
      </c>
      <c r="AG335">
        <v>170.8</v>
      </c>
    </row>
    <row r="336" spans="1:33" x14ac:dyDescent="0.3">
      <c r="A336" t="s">
        <v>33</v>
      </c>
      <c r="B336">
        <v>2022</v>
      </c>
      <c r="C336" t="s">
        <v>37</v>
      </c>
      <c r="D336">
        <v>155.4</v>
      </c>
      <c r="E336">
        <v>215.8</v>
      </c>
      <c r="F336">
        <v>164.6</v>
      </c>
      <c r="G336">
        <v>164.2</v>
      </c>
      <c r="H336">
        <v>186</v>
      </c>
      <c r="I336">
        <v>175.9</v>
      </c>
      <c r="J336">
        <v>190.7</v>
      </c>
      <c r="K336">
        <v>164</v>
      </c>
      <c r="L336">
        <v>120.5</v>
      </c>
      <c r="M336">
        <v>178</v>
      </c>
      <c r="N336">
        <v>157.5</v>
      </c>
      <c r="O336">
        <v>183.3</v>
      </c>
      <c r="P336">
        <v>174.5</v>
      </c>
      <c r="Q336">
        <f t="shared" si="21"/>
        <v>2230.4</v>
      </c>
      <c r="R336">
        <v>197.1</v>
      </c>
      <c r="S336">
        <v>168.4</v>
      </c>
      <c r="T336">
        <v>154.5</v>
      </c>
      <c r="U336">
        <v>166.3</v>
      </c>
      <c r="V336">
        <f t="shared" si="22"/>
        <v>489.2</v>
      </c>
      <c r="W336">
        <v>167</v>
      </c>
      <c r="X336">
        <v>170.5</v>
      </c>
      <c r="Y336">
        <v>159.80000000000001</v>
      </c>
      <c r="Z336">
        <f t="shared" si="23"/>
        <v>497.3</v>
      </c>
      <c r="AA336">
        <v>169</v>
      </c>
      <c r="AB336">
        <v>159.30000000000001</v>
      </c>
      <c r="AC336">
        <v>162.19999999999999</v>
      </c>
      <c r="AD336">
        <v>164</v>
      </c>
      <c r="AE336">
        <v>168.4</v>
      </c>
      <c r="AF336">
        <v>163.1</v>
      </c>
      <c r="AG336">
        <v>169.2</v>
      </c>
    </row>
    <row r="337" spans="1:33" x14ac:dyDescent="0.3">
      <c r="A337" t="s">
        <v>34</v>
      </c>
      <c r="B337">
        <v>2022</v>
      </c>
      <c r="C337" t="s">
        <v>37</v>
      </c>
      <c r="D337">
        <v>152.9</v>
      </c>
      <c r="E337">
        <v>211.8</v>
      </c>
      <c r="F337">
        <v>164.5</v>
      </c>
      <c r="G337">
        <v>163.9</v>
      </c>
      <c r="H337">
        <v>199.5</v>
      </c>
      <c r="I337">
        <v>172.6</v>
      </c>
      <c r="J337">
        <v>166.2</v>
      </c>
      <c r="K337">
        <v>164.7</v>
      </c>
      <c r="L337">
        <v>119</v>
      </c>
      <c r="M337">
        <v>181.3</v>
      </c>
      <c r="N337">
        <v>166.2</v>
      </c>
      <c r="O337">
        <v>180.9</v>
      </c>
      <c r="P337">
        <v>170.8</v>
      </c>
      <c r="Q337">
        <f t="shared" si="21"/>
        <v>2214.3000000000002</v>
      </c>
      <c r="R337">
        <v>193.9</v>
      </c>
      <c r="S337">
        <v>173.9</v>
      </c>
      <c r="T337">
        <v>166.5</v>
      </c>
      <c r="U337">
        <v>172.8</v>
      </c>
      <c r="V337">
        <f t="shared" si="22"/>
        <v>513.20000000000005</v>
      </c>
      <c r="W337">
        <v>167</v>
      </c>
      <c r="X337">
        <v>172.2</v>
      </c>
      <c r="Y337">
        <v>164</v>
      </c>
      <c r="Z337">
        <f t="shared" si="23"/>
        <v>503.2</v>
      </c>
      <c r="AA337">
        <v>174</v>
      </c>
      <c r="AB337">
        <v>162.6</v>
      </c>
      <c r="AC337">
        <v>164.4</v>
      </c>
      <c r="AD337">
        <v>166.9</v>
      </c>
      <c r="AE337">
        <v>168.8</v>
      </c>
      <c r="AF337">
        <v>166.8</v>
      </c>
      <c r="AG337">
        <v>170.1</v>
      </c>
    </row>
    <row r="338" spans="1:33" x14ac:dyDescent="0.3">
      <c r="A338" t="s">
        <v>30</v>
      </c>
      <c r="B338">
        <v>2022</v>
      </c>
      <c r="C338" t="s">
        <v>38</v>
      </c>
      <c r="D338">
        <v>152.9</v>
      </c>
      <c r="E338">
        <v>214.7</v>
      </c>
      <c r="F338">
        <v>161.4</v>
      </c>
      <c r="G338">
        <v>164.6</v>
      </c>
      <c r="H338">
        <v>209.9</v>
      </c>
      <c r="I338">
        <v>168</v>
      </c>
      <c r="J338">
        <v>160.4</v>
      </c>
      <c r="K338">
        <v>165</v>
      </c>
      <c r="L338">
        <v>118.9</v>
      </c>
      <c r="M338">
        <v>186.6</v>
      </c>
      <c r="N338">
        <v>173.2</v>
      </c>
      <c r="O338">
        <v>180.4</v>
      </c>
      <c r="P338">
        <v>170.8</v>
      </c>
      <c r="Q338">
        <f t="shared" si="21"/>
        <v>2226.8000000000002</v>
      </c>
      <c r="R338">
        <v>192.9</v>
      </c>
      <c r="S338">
        <v>179.3</v>
      </c>
      <c r="T338">
        <v>177.2</v>
      </c>
      <c r="U338">
        <v>179</v>
      </c>
      <c r="V338">
        <f t="shared" si="22"/>
        <v>535.5</v>
      </c>
      <c r="W338">
        <f>W339</f>
        <v>167.5</v>
      </c>
      <c r="X338">
        <v>175.3</v>
      </c>
      <c r="Y338">
        <v>168.9</v>
      </c>
      <c r="Z338">
        <f t="shared" si="23"/>
        <v>511.70000000000005</v>
      </c>
      <c r="AA338">
        <v>177.7</v>
      </c>
      <c r="AB338">
        <v>167.1</v>
      </c>
      <c r="AC338">
        <v>167.6</v>
      </c>
      <c r="AD338">
        <v>171.8</v>
      </c>
      <c r="AE338">
        <v>168.5</v>
      </c>
      <c r="AF338">
        <v>170.9</v>
      </c>
      <c r="AG338">
        <v>172.5</v>
      </c>
    </row>
    <row r="339" spans="1:33" x14ac:dyDescent="0.3">
      <c r="A339" t="s">
        <v>33</v>
      </c>
      <c r="B339">
        <v>2022</v>
      </c>
      <c r="C339" t="s">
        <v>38</v>
      </c>
      <c r="D339">
        <v>156.69999999999999</v>
      </c>
      <c r="E339">
        <v>221.2</v>
      </c>
      <c r="F339">
        <v>164.1</v>
      </c>
      <c r="G339">
        <v>165.4</v>
      </c>
      <c r="H339">
        <v>189.5</v>
      </c>
      <c r="I339">
        <v>174.5</v>
      </c>
      <c r="J339">
        <v>203.2</v>
      </c>
      <c r="K339">
        <v>164.1</v>
      </c>
      <c r="L339">
        <v>121.2</v>
      </c>
      <c r="M339">
        <v>181.4</v>
      </c>
      <c r="N339">
        <v>158.5</v>
      </c>
      <c r="O339">
        <v>184.9</v>
      </c>
      <c r="P339">
        <v>177.5</v>
      </c>
      <c r="Q339">
        <f t="shared" si="21"/>
        <v>2262.2000000000003</v>
      </c>
      <c r="R339">
        <v>197.5</v>
      </c>
      <c r="S339">
        <v>170</v>
      </c>
      <c r="T339">
        <v>155.9</v>
      </c>
      <c r="U339">
        <v>167.8</v>
      </c>
      <c r="V339">
        <f t="shared" si="22"/>
        <v>493.7</v>
      </c>
      <c r="W339">
        <v>167.5</v>
      </c>
      <c r="X339">
        <v>173.5</v>
      </c>
      <c r="Y339">
        <v>161.1</v>
      </c>
      <c r="Z339">
        <f t="shared" si="23"/>
        <v>502.1</v>
      </c>
      <c r="AA339">
        <v>170.1</v>
      </c>
      <c r="AB339">
        <v>159.4</v>
      </c>
      <c r="AC339">
        <v>163.19999999999999</v>
      </c>
      <c r="AD339">
        <v>165.2</v>
      </c>
      <c r="AE339">
        <v>168.2</v>
      </c>
      <c r="AF339">
        <v>163.80000000000001</v>
      </c>
      <c r="AG339">
        <v>170.8</v>
      </c>
    </row>
    <row r="340" spans="1:33" x14ac:dyDescent="0.3">
      <c r="A340" t="s">
        <v>34</v>
      </c>
      <c r="B340">
        <v>2022</v>
      </c>
      <c r="C340" t="s">
        <v>38</v>
      </c>
      <c r="D340">
        <v>154.1</v>
      </c>
      <c r="E340">
        <v>217</v>
      </c>
      <c r="F340">
        <v>162.4</v>
      </c>
      <c r="G340">
        <v>164.9</v>
      </c>
      <c r="H340">
        <v>202.4</v>
      </c>
      <c r="I340">
        <v>171</v>
      </c>
      <c r="J340">
        <v>174.9</v>
      </c>
      <c r="K340">
        <v>164.7</v>
      </c>
      <c r="L340">
        <v>119.7</v>
      </c>
      <c r="M340">
        <v>184.9</v>
      </c>
      <c r="N340">
        <v>167.1</v>
      </c>
      <c r="O340">
        <v>182.5</v>
      </c>
      <c r="P340">
        <v>173.3</v>
      </c>
      <c r="Q340">
        <f t="shared" si="21"/>
        <v>2238.9000000000005</v>
      </c>
      <c r="R340">
        <v>194.1</v>
      </c>
      <c r="S340">
        <v>175.6</v>
      </c>
      <c r="T340">
        <v>168.4</v>
      </c>
      <c r="U340">
        <v>174.6</v>
      </c>
      <c r="V340">
        <f t="shared" si="22"/>
        <v>518.6</v>
      </c>
      <c r="W340">
        <v>167.5</v>
      </c>
      <c r="X340">
        <v>174.6</v>
      </c>
      <c r="Y340">
        <v>165.2</v>
      </c>
      <c r="Z340">
        <f t="shared" si="23"/>
        <v>507.3</v>
      </c>
      <c r="AA340">
        <v>174.8</v>
      </c>
      <c r="AB340">
        <v>163</v>
      </c>
      <c r="AC340">
        <v>165.1</v>
      </c>
      <c r="AD340">
        <v>167.9</v>
      </c>
      <c r="AE340">
        <v>168.4</v>
      </c>
      <c r="AF340">
        <v>167.5</v>
      </c>
      <c r="AG340">
        <v>171.7</v>
      </c>
    </row>
    <row r="341" spans="1:33" x14ac:dyDescent="0.3">
      <c r="A341" t="s">
        <v>30</v>
      </c>
      <c r="B341">
        <v>2022</v>
      </c>
      <c r="C341" t="s">
        <v>39</v>
      </c>
      <c r="D341">
        <v>153.80000000000001</v>
      </c>
      <c r="E341">
        <v>217.2</v>
      </c>
      <c r="F341">
        <v>169.6</v>
      </c>
      <c r="G341">
        <v>165.4</v>
      </c>
      <c r="H341">
        <v>208.1</v>
      </c>
      <c r="I341">
        <v>165.8</v>
      </c>
      <c r="J341">
        <v>167.3</v>
      </c>
      <c r="K341">
        <v>164.6</v>
      </c>
      <c r="L341">
        <v>119.1</v>
      </c>
      <c r="M341">
        <v>188.9</v>
      </c>
      <c r="N341">
        <v>174.2</v>
      </c>
      <c r="O341">
        <v>181.9</v>
      </c>
      <c r="P341">
        <v>172.4</v>
      </c>
      <c r="Q341">
        <f t="shared" si="21"/>
        <v>2248.3000000000002</v>
      </c>
      <c r="R341">
        <v>192.9</v>
      </c>
      <c r="S341">
        <v>180.7</v>
      </c>
      <c r="T341">
        <v>178.7</v>
      </c>
      <c r="U341">
        <v>180.4</v>
      </c>
      <c r="V341">
        <f t="shared" si="22"/>
        <v>539.79999999999995</v>
      </c>
      <c r="W341">
        <f>W342</f>
        <v>166.8</v>
      </c>
      <c r="X341">
        <v>176.7</v>
      </c>
      <c r="Y341">
        <v>170.3</v>
      </c>
      <c r="Z341">
        <f t="shared" si="23"/>
        <v>513.79999999999995</v>
      </c>
      <c r="AA341">
        <v>178.2</v>
      </c>
      <c r="AB341">
        <v>165.5</v>
      </c>
      <c r="AC341">
        <v>168</v>
      </c>
      <c r="AD341">
        <v>172.6</v>
      </c>
      <c r="AE341">
        <v>169.5</v>
      </c>
      <c r="AF341">
        <v>171</v>
      </c>
      <c r="AG341">
        <v>173.6</v>
      </c>
    </row>
    <row r="342" spans="1:33" x14ac:dyDescent="0.3">
      <c r="A342" t="s">
        <v>33</v>
      </c>
      <c r="B342">
        <v>2022</v>
      </c>
      <c r="C342" t="s">
        <v>39</v>
      </c>
      <c r="D342">
        <v>157.5</v>
      </c>
      <c r="E342">
        <v>223.4</v>
      </c>
      <c r="F342">
        <v>172.8</v>
      </c>
      <c r="G342">
        <v>166.4</v>
      </c>
      <c r="H342">
        <v>188.6</v>
      </c>
      <c r="I342">
        <v>174.1</v>
      </c>
      <c r="J342">
        <v>211.5</v>
      </c>
      <c r="K342">
        <v>163.6</v>
      </c>
      <c r="L342">
        <v>121.4</v>
      </c>
      <c r="M342">
        <v>183.5</v>
      </c>
      <c r="N342">
        <v>159.1</v>
      </c>
      <c r="O342">
        <v>186.3</v>
      </c>
      <c r="P342">
        <v>179.3</v>
      </c>
      <c r="Q342">
        <f t="shared" si="21"/>
        <v>2287.5</v>
      </c>
      <c r="R342">
        <v>198.3</v>
      </c>
      <c r="S342">
        <v>171.6</v>
      </c>
      <c r="T342">
        <v>157.4</v>
      </c>
      <c r="U342">
        <v>169.4</v>
      </c>
      <c r="V342">
        <f t="shared" si="22"/>
        <v>498.4</v>
      </c>
      <c r="W342">
        <v>166.8</v>
      </c>
      <c r="X342">
        <v>174.9</v>
      </c>
      <c r="Y342">
        <v>162.1</v>
      </c>
      <c r="Z342">
        <f t="shared" si="23"/>
        <v>503.80000000000007</v>
      </c>
      <c r="AA342">
        <v>170.9</v>
      </c>
      <c r="AB342">
        <v>157.19999999999999</v>
      </c>
      <c r="AC342">
        <v>164.1</v>
      </c>
      <c r="AD342">
        <v>166.5</v>
      </c>
      <c r="AE342">
        <v>169.2</v>
      </c>
      <c r="AF342">
        <v>163.80000000000001</v>
      </c>
      <c r="AG342">
        <v>171.4</v>
      </c>
    </row>
    <row r="343" spans="1:33" x14ac:dyDescent="0.3">
      <c r="A343" t="s">
        <v>34</v>
      </c>
      <c r="B343">
        <v>2022</v>
      </c>
      <c r="C343" t="s">
        <v>39</v>
      </c>
      <c r="D343">
        <v>155</v>
      </c>
      <c r="E343">
        <v>219.4</v>
      </c>
      <c r="F343">
        <v>170.8</v>
      </c>
      <c r="G343">
        <v>165.8</v>
      </c>
      <c r="H343">
        <v>200.9</v>
      </c>
      <c r="I343">
        <v>169.7</v>
      </c>
      <c r="J343">
        <v>182.3</v>
      </c>
      <c r="K343">
        <v>164.3</v>
      </c>
      <c r="L343">
        <v>119.9</v>
      </c>
      <c r="M343">
        <v>187.1</v>
      </c>
      <c r="N343">
        <v>167.9</v>
      </c>
      <c r="O343">
        <v>183.9</v>
      </c>
      <c r="P343">
        <v>174.9</v>
      </c>
      <c r="Q343">
        <f t="shared" si="21"/>
        <v>2261.9</v>
      </c>
      <c r="R343">
        <v>194.3</v>
      </c>
      <c r="S343">
        <v>177.1</v>
      </c>
      <c r="T343">
        <v>169.9</v>
      </c>
      <c r="U343">
        <v>176</v>
      </c>
      <c r="V343">
        <f t="shared" si="22"/>
        <v>523</v>
      </c>
      <c r="W343">
        <v>166.8</v>
      </c>
      <c r="X343">
        <v>176</v>
      </c>
      <c r="Y343">
        <v>166.4</v>
      </c>
      <c r="Z343">
        <f t="shared" si="23"/>
        <v>509.20000000000005</v>
      </c>
      <c r="AA343">
        <v>175.4</v>
      </c>
      <c r="AB343">
        <v>161.1</v>
      </c>
      <c r="AC343">
        <v>165.8</v>
      </c>
      <c r="AD343">
        <v>169</v>
      </c>
      <c r="AE343">
        <v>169.4</v>
      </c>
      <c r="AF343">
        <v>167.5</v>
      </c>
      <c r="AG343">
        <v>172.6</v>
      </c>
    </row>
    <row r="344" spans="1:33" x14ac:dyDescent="0.3">
      <c r="A344" t="s">
        <v>30</v>
      </c>
      <c r="B344">
        <v>2022</v>
      </c>
      <c r="C344" t="s">
        <v>40</v>
      </c>
      <c r="D344">
        <v>155.19999999999999</v>
      </c>
      <c r="E344">
        <v>210.8</v>
      </c>
      <c r="F344">
        <v>174.3</v>
      </c>
      <c r="G344">
        <v>166.3</v>
      </c>
      <c r="H344">
        <v>202.2</v>
      </c>
      <c r="I344">
        <v>169.6</v>
      </c>
      <c r="J344">
        <v>168.6</v>
      </c>
      <c r="K344">
        <v>164.4</v>
      </c>
      <c r="L344">
        <v>119.2</v>
      </c>
      <c r="M344">
        <v>191.8</v>
      </c>
      <c r="N344">
        <v>174.5</v>
      </c>
      <c r="O344">
        <v>183.1</v>
      </c>
      <c r="P344">
        <v>172.5</v>
      </c>
      <c r="Q344">
        <f t="shared" si="21"/>
        <v>2252.5</v>
      </c>
      <c r="R344">
        <v>193.2</v>
      </c>
      <c r="S344">
        <v>182</v>
      </c>
      <c r="T344">
        <v>180.3</v>
      </c>
      <c r="U344">
        <v>181.7</v>
      </c>
      <c r="V344">
        <f t="shared" si="22"/>
        <v>544</v>
      </c>
      <c r="W344">
        <f>W345</f>
        <v>167.8</v>
      </c>
      <c r="X344">
        <v>179.6</v>
      </c>
      <c r="Y344">
        <v>171.3</v>
      </c>
      <c r="Z344">
        <f t="shared" si="23"/>
        <v>518.70000000000005</v>
      </c>
      <c r="AA344">
        <v>178.8</v>
      </c>
      <c r="AB344">
        <v>166.3</v>
      </c>
      <c r="AC344">
        <v>168.6</v>
      </c>
      <c r="AD344">
        <v>174.7</v>
      </c>
      <c r="AE344">
        <v>169.7</v>
      </c>
      <c r="AF344">
        <v>171.8</v>
      </c>
      <c r="AG344">
        <v>174.3</v>
      </c>
    </row>
    <row r="345" spans="1:33" x14ac:dyDescent="0.3">
      <c r="A345" t="s">
        <v>33</v>
      </c>
      <c r="B345">
        <v>2022</v>
      </c>
      <c r="C345" t="s">
        <v>40</v>
      </c>
      <c r="D345">
        <v>159.30000000000001</v>
      </c>
      <c r="E345">
        <v>217.1</v>
      </c>
      <c r="F345">
        <v>176.6</v>
      </c>
      <c r="G345">
        <v>167.1</v>
      </c>
      <c r="H345">
        <v>184.8</v>
      </c>
      <c r="I345">
        <v>179.5</v>
      </c>
      <c r="J345">
        <v>208.5</v>
      </c>
      <c r="K345">
        <v>164</v>
      </c>
      <c r="L345">
        <v>121.5</v>
      </c>
      <c r="M345">
        <v>186.3</v>
      </c>
      <c r="N345">
        <v>159.80000000000001</v>
      </c>
      <c r="O345">
        <v>187.7</v>
      </c>
      <c r="P345">
        <v>179.4</v>
      </c>
      <c r="Q345">
        <f t="shared" si="21"/>
        <v>2291.6</v>
      </c>
      <c r="R345">
        <v>198.6</v>
      </c>
      <c r="S345">
        <v>172.7</v>
      </c>
      <c r="T345">
        <v>158.69999999999999</v>
      </c>
      <c r="U345">
        <v>170.6</v>
      </c>
      <c r="V345">
        <f t="shared" si="22"/>
        <v>502</v>
      </c>
      <c r="W345">
        <v>167.8</v>
      </c>
      <c r="X345">
        <v>179.5</v>
      </c>
      <c r="Y345">
        <v>163.1</v>
      </c>
      <c r="Z345">
        <f t="shared" si="23"/>
        <v>510.4</v>
      </c>
      <c r="AA345">
        <v>171.7</v>
      </c>
      <c r="AB345">
        <v>157.4</v>
      </c>
      <c r="AC345">
        <v>164.6</v>
      </c>
      <c r="AD345">
        <v>169.1</v>
      </c>
      <c r="AE345">
        <v>169.8</v>
      </c>
      <c r="AF345">
        <v>164.7</v>
      </c>
      <c r="AG345">
        <v>172.3</v>
      </c>
    </row>
    <row r="346" spans="1:33" x14ac:dyDescent="0.3">
      <c r="A346" t="s">
        <v>34</v>
      </c>
      <c r="B346">
        <v>2022</v>
      </c>
      <c r="C346" t="s">
        <v>40</v>
      </c>
      <c r="D346">
        <v>156.5</v>
      </c>
      <c r="E346">
        <v>213</v>
      </c>
      <c r="F346">
        <v>175.2</v>
      </c>
      <c r="G346">
        <v>166.6</v>
      </c>
      <c r="H346">
        <v>195.8</v>
      </c>
      <c r="I346">
        <v>174.2</v>
      </c>
      <c r="J346">
        <v>182.1</v>
      </c>
      <c r="K346">
        <v>164.3</v>
      </c>
      <c r="L346">
        <v>120</v>
      </c>
      <c r="M346">
        <v>190</v>
      </c>
      <c r="N346">
        <v>168.4</v>
      </c>
      <c r="O346">
        <v>185.2</v>
      </c>
      <c r="P346">
        <v>175</v>
      </c>
      <c r="Q346">
        <f t="shared" si="21"/>
        <v>2266.3000000000002</v>
      </c>
      <c r="R346">
        <v>194.6</v>
      </c>
      <c r="S346">
        <v>178.3</v>
      </c>
      <c r="T346">
        <v>171.3</v>
      </c>
      <c r="U346">
        <v>177.3</v>
      </c>
      <c r="V346">
        <f t="shared" si="22"/>
        <v>526.90000000000009</v>
      </c>
      <c r="W346">
        <v>167.8</v>
      </c>
      <c r="X346">
        <v>179.6</v>
      </c>
      <c r="Y346">
        <v>167.4</v>
      </c>
      <c r="Z346">
        <f t="shared" si="23"/>
        <v>514.79999999999995</v>
      </c>
      <c r="AA346">
        <v>176.1</v>
      </c>
      <c r="AB346">
        <v>161.6</v>
      </c>
      <c r="AC346">
        <v>166.3</v>
      </c>
      <c r="AD346">
        <v>171.4</v>
      </c>
      <c r="AE346">
        <v>169.7</v>
      </c>
      <c r="AF346">
        <v>168.4</v>
      </c>
      <c r="AG346">
        <v>173.4</v>
      </c>
    </row>
    <row r="347" spans="1:33" x14ac:dyDescent="0.3">
      <c r="A347" t="s">
        <v>30</v>
      </c>
      <c r="B347">
        <v>2022</v>
      </c>
      <c r="C347" t="s">
        <v>41</v>
      </c>
      <c r="D347">
        <v>159.5</v>
      </c>
      <c r="E347">
        <v>204.1</v>
      </c>
      <c r="F347">
        <v>168.3</v>
      </c>
      <c r="G347">
        <v>167.9</v>
      </c>
      <c r="H347">
        <v>198.1</v>
      </c>
      <c r="I347">
        <v>169.2</v>
      </c>
      <c r="J347">
        <v>173.1</v>
      </c>
      <c r="K347">
        <v>167.1</v>
      </c>
      <c r="L347">
        <v>120.2</v>
      </c>
      <c r="M347">
        <v>195.6</v>
      </c>
      <c r="N347">
        <v>174.8</v>
      </c>
      <c r="O347">
        <v>184</v>
      </c>
      <c r="P347">
        <v>173.9</v>
      </c>
      <c r="Q347">
        <f t="shared" si="21"/>
        <v>2255.7999999999997</v>
      </c>
      <c r="R347">
        <v>193.7</v>
      </c>
      <c r="S347">
        <v>183.2</v>
      </c>
      <c r="T347">
        <v>181.7</v>
      </c>
      <c r="U347">
        <v>183</v>
      </c>
      <c r="V347">
        <f t="shared" si="22"/>
        <v>547.9</v>
      </c>
      <c r="W347">
        <f>W348</f>
        <v>169</v>
      </c>
      <c r="X347">
        <v>179.1</v>
      </c>
      <c r="Y347">
        <v>172.3</v>
      </c>
      <c r="Z347">
        <f t="shared" si="23"/>
        <v>520.40000000000009</v>
      </c>
      <c r="AA347">
        <v>179.4</v>
      </c>
      <c r="AB347">
        <v>166.6</v>
      </c>
      <c r="AC347">
        <v>169.3</v>
      </c>
      <c r="AD347">
        <v>175.7</v>
      </c>
      <c r="AE347">
        <v>171.1</v>
      </c>
      <c r="AF347">
        <v>172.6</v>
      </c>
      <c r="AG347">
        <v>175.3</v>
      </c>
    </row>
    <row r="348" spans="1:33" x14ac:dyDescent="0.3">
      <c r="A348" t="s">
        <v>33</v>
      </c>
      <c r="B348">
        <v>2022</v>
      </c>
      <c r="C348" t="s">
        <v>41</v>
      </c>
      <c r="D348">
        <v>162.1</v>
      </c>
      <c r="E348">
        <v>210.9</v>
      </c>
      <c r="F348">
        <v>170.6</v>
      </c>
      <c r="G348">
        <v>168.4</v>
      </c>
      <c r="H348">
        <v>182.5</v>
      </c>
      <c r="I348">
        <v>177.1</v>
      </c>
      <c r="J348">
        <v>213.1</v>
      </c>
      <c r="K348">
        <v>167.3</v>
      </c>
      <c r="L348">
        <v>122.2</v>
      </c>
      <c r="M348">
        <v>189.7</v>
      </c>
      <c r="N348">
        <v>160.5</v>
      </c>
      <c r="O348">
        <v>188.9</v>
      </c>
      <c r="P348">
        <v>180.4</v>
      </c>
      <c r="Q348">
        <f t="shared" si="21"/>
        <v>2293.6999999999998</v>
      </c>
      <c r="R348">
        <v>198.7</v>
      </c>
      <c r="S348">
        <v>173.7</v>
      </c>
      <c r="T348">
        <v>160</v>
      </c>
      <c r="U348">
        <v>171.6</v>
      </c>
      <c r="V348">
        <f t="shared" si="22"/>
        <v>505.29999999999995</v>
      </c>
      <c r="W348">
        <v>169</v>
      </c>
      <c r="X348">
        <v>178.4</v>
      </c>
      <c r="Y348">
        <v>164.2</v>
      </c>
      <c r="Z348">
        <f t="shared" si="23"/>
        <v>511.59999999999997</v>
      </c>
      <c r="AA348">
        <v>172.6</v>
      </c>
      <c r="AB348">
        <v>157.69999999999999</v>
      </c>
      <c r="AC348">
        <v>165.1</v>
      </c>
      <c r="AD348">
        <v>169.9</v>
      </c>
      <c r="AE348">
        <v>171.4</v>
      </c>
      <c r="AF348">
        <v>165.4</v>
      </c>
      <c r="AG348">
        <v>173.1</v>
      </c>
    </row>
    <row r="349" spans="1:33" x14ac:dyDescent="0.3">
      <c r="A349" t="s">
        <v>34</v>
      </c>
      <c r="B349">
        <v>2022</v>
      </c>
      <c r="C349" t="s">
        <v>41</v>
      </c>
      <c r="D349">
        <v>160.30000000000001</v>
      </c>
      <c r="E349">
        <v>206.5</v>
      </c>
      <c r="F349">
        <v>169.2</v>
      </c>
      <c r="G349">
        <v>168.1</v>
      </c>
      <c r="H349">
        <v>192.4</v>
      </c>
      <c r="I349">
        <v>172.9</v>
      </c>
      <c r="J349">
        <v>186.7</v>
      </c>
      <c r="K349">
        <v>167.2</v>
      </c>
      <c r="L349">
        <v>120.9</v>
      </c>
      <c r="M349">
        <v>193.6</v>
      </c>
      <c r="N349">
        <v>168.8</v>
      </c>
      <c r="O349">
        <v>186.3</v>
      </c>
      <c r="P349">
        <v>176.3</v>
      </c>
      <c r="Q349">
        <f t="shared" si="21"/>
        <v>2269.2000000000003</v>
      </c>
      <c r="R349">
        <v>195</v>
      </c>
      <c r="S349">
        <v>179.5</v>
      </c>
      <c r="T349">
        <v>172.7</v>
      </c>
      <c r="U349">
        <v>178.5</v>
      </c>
      <c r="V349">
        <f t="shared" si="22"/>
        <v>530.70000000000005</v>
      </c>
      <c r="W349">
        <v>169</v>
      </c>
      <c r="X349">
        <v>178.8</v>
      </c>
      <c r="Y349">
        <v>168.5</v>
      </c>
      <c r="Z349">
        <f t="shared" si="23"/>
        <v>516.29999999999995</v>
      </c>
      <c r="AA349">
        <v>176.8</v>
      </c>
      <c r="AB349">
        <v>161.9</v>
      </c>
      <c r="AC349">
        <v>166.9</v>
      </c>
      <c r="AD349">
        <v>172.3</v>
      </c>
      <c r="AE349">
        <v>171.2</v>
      </c>
      <c r="AF349">
        <v>169.1</v>
      </c>
      <c r="AG349">
        <v>174.3</v>
      </c>
    </row>
    <row r="350" spans="1:33" x14ac:dyDescent="0.3">
      <c r="A350" t="s">
        <v>30</v>
      </c>
      <c r="B350">
        <v>2022</v>
      </c>
      <c r="C350" t="s">
        <v>42</v>
      </c>
      <c r="D350">
        <v>162.9</v>
      </c>
      <c r="E350">
        <v>206.7</v>
      </c>
      <c r="F350">
        <v>169</v>
      </c>
      <c r="G350">
        <v>169.5</v>
      </c>
      <c r="H350">
        <v>194.1</v>
      </c>
      <c r="I350">
        <v>164.1</v>
      </c>
      <c r="J350">
        <v>176.9</v>
      </c>
      <c r="K350">
        <v>169</v>
      </c>
      <c r="L350">
        <v>120.8</v>
      </c>
      <c r="M350">
        <v>199.1</v>
      </c>
      <c r="N350">
        <v>175.4</v>
      </c>
      <c r="O350">
        <v>184.8</v>
      </c>
      <c r="P350">
        <v>175.5</v>
      </c>
      <c r="Q350">
        <f t="shared" si="21"/>
        <v>2267.8000000000002</v>
      </c>
      <c r="R350">
        <v>194.5</v>
      </c>
      <c r="S350">
        <v>184.7</v>
      </c>
      <c r="T350">
        <v>183.3</v>
      </c>
      <c r="U350">
        <v>184.5</v>
      </c>
      <c r="V350">
        <f t="shared" si="22"/>
        <v>552.5</v>
      </c>
      <c r="W350">
        <f>W351</f>
        <v>169.5</v>
      </c>
      <c r="X350">
        <v>179.7</v>
      </c>
      <c r="Y350">
        <v>173.6</v>
      </c>
      <c r="Z350">
        <f t="shared" si="23"/>
        <v>522.79999999999995</v>
      </c>
      <c r="AA350">
        <v>180.2</v>
      </c>
      <c r="AB350">
        <v>166.9</v>
      </c>
      <c r="AC350">
        <v>170</v>
      </c>
      <c r="AD350">
        <v>176.2</v>
      </c>
      <c r="AE350">
        <v>170.8</v>
      </c>
      <c r="AF350">
        <v>173.1</v>
      </c>
      <c r="AG350">
        <v>176.4</v>
      </c>
    </row>
    <row r="351" spans="1:33" x14ac:dyDescent="0.3">
      <c r="A351" t="s">
        <v>33</v>
      </c>
      <c r="B351">
        <v>2022</v>
      </c>
      <c r="C351" t="s">
        <v>42</v>
      </c>
      <c r="D351">
        <v>164.9</v>
      </c>
      <c r="E351">
        <v>213.7</v>
      </c>
      <c r="F351">
        <v>170.9</v>
      </c>
      <c r="G351">
        <v>170.1</v>
      </c>
      <c r="H351">
        <v>179.3</v>
      </c>
      <c r="I351">
        <v>167.5</v>
      </c>
      <c r="J351">
        <v>220.8</v>
      </c>
      <c r="K351">
        <v>169.2</v>
      </c>
      <c r="L351">
        <v>123.1</v>
      </c>
      <c r="M351">
        <v>193.6</v>
      </c>
      <c r="N351">
        <v>161.1</v>
      </c>
      <c r="O351">
        <v>190.4</v>
      </c>
      <c r="P351">
        <v>181.8</v>
      </c>
      <c r="Q351">
        <f t="shared" si="21"/>
        <v>2306.4</v>
      </c>
      <c r="R351">
        <v>199.7</v>
      </c>
      <c r="S351">
        <v>175</v>
      </c>
      <c r="T351">
        <v>161.69999999999999</v>
      </c>
      <c r="U351">
        <v>173</v>
      </c>
      <c r="V351">
        <f t="shared" si="22"/>
        <v>509.7</v>
      </c>
      <c r="W351">
        <v>169.5</v>
      </c>
      <c r="X351">
        <v>179.2</v>
      </c>
      <c r="Y351">
        <v>165</v>
      </c>
      <c r="Z351">
        <f t="shared" si="23"/>
        <v>513.70000000000005</v>
      </c>
      <c r="AA351">
        <v>173.8</v>
      </c>
      <c r="AB351">
        <v>158.19999999999999</v>
      </c>
      <c r="AC351">
        <v>165.8</v>
      </c>
      <c r="AD351">
        <v>170.9</v>
      </c>
      <c r="AE351">
        <v>171.1</v>
      </c>
      <c r="AF351">
        <v>166.1</v>
      </c>
      <c r="AG351">
        <v>174.1</v>
      </c>
    </row>
    <row r="352" spans="1:33" x14ac:dyDescent="0.3">
      <c r="A352" t="s">
        <v>34</v>
      </c>
      <c r="B352">
        <v>2022</v>
      </c>
      <c r="C352" t="s">
        <v>42</v>
      </c>
      <c r="D352">
        <v>163.5</v>
      </c>
      <c r="E352">
        <v>209.2</v>
      </c>
      <c r="F352">
        <v>169.7</v>
      </c>
      <c r="G352">
        <v>169.7</v>
      </c>
      <c r="H352">
        <v>188.7</v>
      </c>
      <c r="I352">
        <v>165.7</v>
      </c>
      <c r="J352">
        <v>191.8</v>
      </c>
      <c r="K352">
        <v>169.1</v>
      </c>
      <c r="L352">
        <v>121.6</v>
      </c>
      <c r="M352">
        <v>197.3</v>
      </c>
      <c r="N352">
        <v>169.4</v>
      </c>
      <c r="O352">
        <v>187.4</v>
      </c>
      <c r="P352">
        <v>177.8</v>
      </c>
      <c r="Q352">
        <f t="shared" si="21"/>
        <v>2280.9</v>
      </c>
      <c r="R352">
        <v>195.9</v>
      </c>
      <c r="S352">
        <v>180.9</v>
      </c>
      <c r="T352">
        <v>174.3</v>
      </c>
      <c r="U352">
        <v>179.9</v>
      </c>
      <c r="V352">
        <f t="shared" si="22"/>
        <v>535.1</v>
      </c>
      <c r="W352">
        <v>169.5</v>
      </c>
      <c r="X352">
        <v>179.5</v>
      </c>
      <c r="Y352">
        <v>169.5</v>
      </c>
      <c r="Z352">
        <f t="shared" si="23"/>
        <v>518.5</v>
      </c>
      <c r="AA352">
        <v>177.8</v>
      </c>
      <c r="AB352">
        <v>162.30000000000001</v>
      </c>
      <c r="AC352">
        <v>167.6</v>
      </c>
      <c r="AD352">
        <v>173.1</v>
      </c>
      <c r="AE352">
        <v>170.9</v>
      </c>
      <c r="AF352">
        <v>169.7</v>
      </c>
      <c r="AG352">
        <v>175.3</v>
      </c>
    </row>
    <row r="353" spans="1:33" x14ac:dyDescent="0.3">
      <c r="A353" t="s">
        <v>30</v>
      </c>
      <c r="B353">
        <v>2022</v>
      </c>
      <c r="C353" t="s">
        <v>43</v>
      </c>
      <c r="D353">
        <v>164.7</v>
      </c>
      <c r="E353">
        <v>208.8</v>
      </c>
      <c r="F353">
        <v>170.3</v>
      </c>
      <c r="G353">
        <v>170.9</v>
      </c>
      <c r="H353">
        <v>191.6</v>
      </c>
      <c r="I353">
        <v>162.19999999999999</v>
      </c>
      <c r="J353">
        <v>184.8</v>
      </c>
      <c r="K353">
        <v>169.7</v>
      </c>
      <c r="L353">
        <v>121.1</v>
      </c>
      <c r="M353">
        <v>201.6</v>
      </c>
      <c r="N353">
        <v>175.8</v>
      </c>
      <c r="O353">
        <v>185.6</v>
      </c>
      <c r="P353">
        <v>177.4</v>
      </c>
      <c r="Q353">
        <f t="shared" si="21"/>
        <v>2284.5</v>
      </c>
      <c r="R353">
        <v>194.9</v>
      </c>
      <c r="S353">
        <v>186.1</v>
      </c>
      <c r="T353">
        <v>184.4</v>
      </c>
      <c r="U353">
        <v>185.9</v>
      </c>
      <c r="V353">
        <f t="shared" si="22"/>
        <v>556.4</v>
      </c>
      <c r="W353">
        <f>W354</f>
        <v>171.2</v>
      </c>
      <c r="X353">
        <v>180.8</v>
      </c>
      <c r="Y353">
        <v>174.4</v>
      </c>
      <c r="Z353">
        <f t="shared" si="23"/>
        <v>526.4</v>
      </c>
      <c r="AA353">
        <v>181.2</v>
      </c>
      <c r="AB353">
        <v>167.4</v>
      </c>
      <c r="AC353">
        <v>170.6</v>
      </c>
      <c r="AD353">
        <v>176.5</v>
      </c>
      <c r="AE353">
        <v>172</v>
      </c>
      <c r="AF353">
        <v>173.9</v>
      </c>
      <c r="AG353">
        <v>177.9</v>
      </c>
    </row>
    <row r="354" spans="1:33" x14ac:dyDescent="0.3">
      <c r="A354" t="s">
        <v>33</v>
      </c>
      <c r="B354">
        <v>2022</v>
      </c>
      <c r="C354" t="s">
        <v>43</v>
      </c>
      <c r="D354">
        <v>166.4</v>
      </c>
      <c r="E354">
        <v>214.9</v>
      </c>
      <c r="F354">
        <v>171.9</v>
      </c>
      <c r="G354">
        <v>171</v>
      </c>
      <c r="H354">
        <v>177.7</v>
      </c>
      <c r="I354">
        <v>165.7</v>
      </c>
      <c r="J354">
        <v>228.6</v>
      </c>
      <c r="K354">
        <v>169.9</v>
      </c>
      <c r="L354">
        <v>123.4</v>
      </c>
      <c r="M354">
        <v>196.4</v>
      </c>
      <c r="N354">
        <v>161.6</v>
      </c>
      <c r="O354">
        <v>191.5</v>
      </c>
      <c r="P354">
        <v>183.3</v>
      </c>
      <c r="Q354">
        <f t="shared" si="21"/>
        <v>2322.3000000000002</v>
      </c>
      <c r="R354">
        <v>200.1</v>
      </c>
      <c r="S354">
        <v>175.5</v>
      </c>
      <c r="T354">
        <v>162.6</v>
      </c>
      <c r="U354">
        <v>173.6</v>
      </c>
      <c r="V354">
        <f t="shared" si="22"/>
        <v>511.70000000000005</v>
      </c>
      <c r="W354">
        <v>171.2</v>
      </c>
      <c r="X354">
        <v>180</v>
      </c>
      <c r="Y354">
        <v>166</v>
      </c>
      <c r="Z354">
        <f t="shared" si="23"/>
        <v>517.20000000000005</v>
      </c>
      <c r="AA354">
        <v>174.7</v>
      </c>
      <c r="AB354">
        <v>158.80000000000001</v>
      </c>
      <c r="AC354">
        <v>166.3</v>
      </c>
      <c r="AD354">
        <v>171.2</v>
      </c>
      <c r="AE354">
        <v>172.3</v>
      </c>
      <c r="AF354">
        <v>166.8</v>
      </c>
      <c r="AG354">
        <v>175.3</v>
      </c>
    </row>
    <row r="355" spans="1:33" x14ac:dyDescent="0.3">
      <c r="A355" t="s">
        <v>34</v>
      </c>
      <c r="B355">
        <v>2022</v>
      </c>
      <c r="C355" t="s">
        <v>43</v>
      </c>
      <c r="D355">
        <v>165.2</v>
      </c>
      <c r="E355">
        <v>210.9</v>
      </c>
      <c r="F355">
        <v>170.9</v>
      </c>
      <c r="G355">
        <v>170.9</v>
      </c>
      <c r="H355">
        <v>186.5</v>
      </c>
      <c r="I355">
        <v>163.80000000000001</v>
      </c>
      <c r="J355">
        <v>199.7</v>
      </c>
      <c r="K355">
        <v>169.8</v>
      </c>
      <c r="L355">
        <v>121.9</v>
      </c>
      <c r="M355">
        <v>199.9</v>
      </c>
      <c r="N355">
        <v>169.9</v>
      </c>
      <c r="O355">
        <v>188.3</v>
      </c>
      <c r="P355">
        <v>179.6</v>
      </c>
      <c r="Q355">
        <f t="shared" si="21"/>
        <v>2297.3000000000002</v>
      </c>
      <c r="R355">
        <v>196.3</v>
      </c>
      <c r="S355">
        <v>181.9</v>
      </c>
      <c r="T355">
        <v>175.3</v>
      </c>
      <c r="U355">
        <v>181</v>
      </c>
      <c r="V355">
        <f t="shared" si="22"/>
        <v>538.20000000000005</v>
      </c>
      <c r="W355">
        <v>171.2</v>
      </c>
      <c r="X355">
        <v>180.5</v>
      </c>
      <c r="Y355">
        <v>170.4</v>
      </c>
      <c r="Z355">
        <f t="shared" si="23"/>
        <v>522.1</v>
      </c>
      <c r="AA355">
        <v>178.7</v>
      </c>
      <c r="AB355">
        <v>162.9</v>
      </c>
      <c r="AC355">
        <v>168.2</v>
      </c>
      <c r="AD355">
        <v>173.4</v>
      </c>
      <c r="AE355">
        <v>172.1</v>
      </c>
      <c r="AF355">
        <v>170.5</v>
      </c>
      <c r="AG355">
        <v>176.7</v>
      </c>
    </row>
    <row r="356" spans="1:33" x14ac:dyDescent="0.3">
      <c r="A356" t="s">
        <v>30</v>
      </c>
      <c r="B356">
        <v>2022</v>
      </c>
      <c r="C356" t="s">
        <v>45</v>
      </c>
      <c r="D356">
        <v>166.9</v>
      </c>
      <c r="E356">
        <v>207.2</v>
      </c>
      <c r="F356">
        <v>180.2</v>
      </c>
      <c r="G356">
        <v>172.3</v>
      </c>
      <c r="H356">
        <v>194</v>
      </c>
      <c r="I356">
        <v>159.1</v>
      </c>
      <c r="J356">
        <v>171.6</v>
      </c>
      <c r="K356">
        <v>170.2</v>
      </c>
      <c r="L356">
        <v>121.5</v>
      </c>
      <c r="M356">
        <v>204.8</v>
      </c>
      <c r="N356">
        <v>176.4</v>
      </c>
      <c r="O356">
        <v>186.9</v>
      </c>
      <c r="P356">
        <v>176.6</v>
      </c>
      <c r="Q356">
        <f t="shared" si="21"/>
        <v>2287.6999999999998</v>
      </c>
      <c r="R356">
        <v>195.5</v>
      </c>
      <c r="S356">
        <v>187.2</v>
      </c>
      <c r="T356">
        <v>185.2</v>
      </c>
      <c r="U356">
        <v>186.9</v>
      </c>
      <c r="V356">
        <f t="shared" si="22"/>
        <v>559.29999999999995</v>
      </c>
      <c r="W356">
        <f>W357</f>
        <v>171.8</v>
      </c>
      <c r="X356">
        <v>181.9</v>
      </c>
      <c r="Y356">
        <v>175.5</v>
      </c>
      <c r="Z356">
        <f t="shared" si="23"/>
        <v>529.20000000000005</v>
      </c>
      <c r="AA356">
        <v>182.3</v>
      </c>
      <c r="AB356">
        <v>167.5</v>
      </c>
      <c r="AC356">
        <v>170.8</v>
      </c>
      <c r="AD356">
        <v>176.9</v>
      </c>
      <c r="AE356">
        <v>173.4</v>
      </c>
      <c r="AF356">
        <v>174.6</v>
      </c>
      <c r="AG356">
        <v>177.8</v>
      </c>
    </row>
    <row r="357" spans="1:33" x14ac:dyDescent="0.3">
      <c r="A357" t="s">
        <v>33</v>
      </c>
      <c r="B357">
        <v>2022</v>
      </c>
      <c r="C357" t="s">
        <v>45</v>
      </c>
      <c r="D357">
        <v>168.4</v>
      </c>
      <c r="E357">
        <v>213.4</v>
      </c>
      <c r="F357">
        <v>183.2</v>
      </c>
      <c r="G357">
        <v>172.3</v>
      </c>
      <c r="H357">
        <v>180</v>
      </c>
      <c r="I357">
        <v>162.6</v>
      </c>
      <c r="J357">
        <v>205.5</v>
      </c>
      <c r="K357">
        <v>171</v>
      </c>
      <c r="L357">
        <v>123.4</v>
      </c>
      <c r="M357">
        <v>198.8</v>
      </c>
      <c r="N357">
        <v>162.1</v>
      </c>
      <c r="O357">
        <v>192.4</v>
      </c>
      <c r="P357">
        <v>181.3</v>
      </c>
      <c r="Q357">
        <f t="shared" si="21"/>
        <v>2314.4</v>
      </c>
      <c r="R357">
        <v>200.6</v>
      </c>
      <c r="S357">
        <v>176.7</v>
      </c>
      <c r="T357">
        <v>163.5</v>
      </c>
      <c r="U357">
        <v>174.7</v>
      </c>
      <c r="V357">
        <f t="shared" si="22"/>
        <v>514.9</v>
      </c>
      <c r="W357">
        <v>171.8</v>
      </c>
      <c r="X357">
        <v>180.3</v>
      </c>
      <c r="Y357">
        <v>166.9</v>
      </c>
      <c r="Z357">
        <f t="shared" si="23"/>
        <v>519</v>
      </c>
      <c r="AA357">
        <v>175.8</v>
      </c>
      <c r="AB357">
        <v>158.9</v>
      </c>
      <c r="AC357">
        <v>166.7</v>
      </c>
      <c r="AD357">
        <v>171.5</v>
      </c>
      <c r="AE357">
        <v>173.8</v>
      </c>
      <c r="AF357">
        <v>167.4</v>
      </c>
      <c r="AG357">
        <v>174.1</v>
      </c>
    </row>
    <row r="358" spans="1:33" x14ac:dyDescent="0.3">
      <c r="A358" t="s">
        <v>34</v>
      </c>
      <c r="B358">
        <v>2022</v>
      </c>
      <c r="C358" t="s">
        <v>45</v>
      </c>
      <c r="D358">
        <v>167.4</v>
      </c>
      <c r="E358">
        <v>209.4</v>
      </c>
      <c r="F358">
        <v>181.4</v>
      </c>
      <c r="G358">
        <v>172.3</v>
      </c>
      <c r="H358">
        <v>188.9</v>
      </c>
      <c r="I358">
        <v>160.69999999999999</v>
      </c>
      <c r="J358">
        <v>183.1</v>
      </c>
      <c r="K358">
        <v>170.5</v>
      </c>
      <c r="L358">
        <v>122.1</v>
      </c>
      <c r="M358">
        <v>202.8</v>
      </c>
      <c r="N358">
        <v>170.4</v>
      </c>
      <c r="O358">
        <v>189.5</v>
      </c>
      <c r="P358">
        <v>178.3</v>
      </c>
      <c r="Q358">
        <f t="shared" si="21"/>
        <v>2296.8000000000002</v>
      </c>
      <c r="R358">
        <v>196.9</v>
      </c>
      <c r="S358">
        <v>183.1</v>
      </c>
      <c r="T358">
        <v>176.2</v>
      </c>
      <c r="U358">
        <v>182.1</v>
      </c>
      <c r="V358">
        <f t="shared" si="22"/>
        <v>541.4</v>
      </c>
      <c r="W358">
        <v>171.8</v>
      </c>
      <c r="X358">
        <v>181.3</v>
      </c>
      <c r="Y358">
        <v>171.4</v>
      </c>
      <c r="Z358">
        <f t="shared" si="23"/>
        <v>524.5</v>
      </c>
      <c r="AA358">
        <v>179.8</v>
      </c>
      <c r="AB358">
        <v>163</v>
      </c>
      <c r="AC358">
        <v>168.5</v>
      </c>
      <c r="AD358">
        <v>173.7</v>
      </c>
      <c r="AE358">
        <v>173.6</v>
      </c>
      <c r="AF358">
        <v>171.1</v>
      </c>
      <c r="AG358">
        <v>176.5</v>
      </c>
    </row>
    <row r="359" spans="1:33" x14ac:dyDescent="0.3">
      <c r="A359" t="s">
        <v>30</v>
      </c>
      <c r="B359">
        <v>2022</v>
      </c>
      <c r="C359" t="s">
        <v>46</v>
      </c>
      <c r="D359">
        <v>168.8</v>
      </c>
      <c r="E359">
        <v>206.9</v>
      </c>
      <c r="F359">
        <v>189.1</v>
      </c>
      <c r="G359">
        <v>173.4</v>
      </c>
      <c r="H359">
        <v>193.9</v>
      </c>
      <c r="I359">
        <v>156.69999999999999</v>
      </c>
      <c r="J359">
        <v>150.19999999999999</v>
      </c>
      <c r="K359">
        <v>170.5</v>
      </c>
      <c r="L359">
        <v>121.2</v>
      </c>
      <c r="M359">
        <v>207.5</v>
      </c>
      <c r="N359">
        <v>176.8</v>
      </c>
      <c r="O359">
        <v>187.7</v>
      </c>
      <c r="P359">
        <v>174.4</v>
      </c>
      <c r="Q359">
        <f t="shared" si="21"/>
        <v>2277.1</v>
      </c>
      <c r="R359">
        <v>195.9</v>
      </c>
      <c r="S359">
        <v>188.1</v>
      </c>
      <c r="T359">
        <v>185.9</v>
      </c>
      <c r="U359">
        <v>187.8</v>
      </c>
      <c r="V359">
        <f t="shared" si="22"/>
        <v>561.79999999999995</v>
      </c>
      <c r="W359">
        <f>W360</f>
        <v>170.7</v>
      </c>
      <c r="X359">
        <v>182.8</v>
      </c>
      <c r="Y359">
        <v>176.4</v>
      </c>
      <c r="Z359">
        <f t="shared" si="23"/>
        <v>529.9</v>
      </c>
      <c r="AA359">
        <v>183.5</v>
      </c>
      <c r="AB359">
        <v>167.8</v>
      </c>
      <c r="AC359">
        <v>171.2</v>
      </c>
      <c r="AD359">
        <v>177.3</v>
      </c>
      <c r="AE359">
        <v>175.7</v>
      </c>
      <c r="AF359">
        <v>175.5</v>
      </c>
      <c r="AG359">
        <v>177.1</v>
      </c>
    </row>
    <row r="360" spans="1:33" x14ac:dyDescent="0.3">
      <c r="A360" t="s">
        <v>33</v>
      </c>
      <c r="B360">
        <v>2022</v>
      </c>
      <c r="C360" t="s">
        <v>46</v>
      </c>
      <c r="D360">
        <v>170.2</v>
      </c>
      <c r="E360">
        <v>212.9</v>
      </c>
      <c r="F360">
        <v>191.9</v>
      </c>
      <c r="G360">
        <v>173.9</v>
      </c>
      <c r="H360">
        <v>179.1</v>
      </c>
      <c r="I360">
        <v>159.5</v>
      </c>
      <c r="J360">
        <v>178.7</v>
      </c>
      <c r="K360">
        <v>171.3</v>
      </c>
      <c r="L360">
        <v>123.1</v>
      </c>
      <c r="M360">
        <v>200.5</v>
      </c>
      <c r="N360">
        <v>162.80000000000001</v>
      </c>
      <c r="O360">
        <v>193.3</v>
      </c>
      <c r="P360">
        <v>178.6</v>
      </c>
      <c r="Q360">
        <f t="shared" si="21"/>
        <v>2295.7999999999997</v>
      </c>
      <c r="R360">
        <v>201.1</v>
      </c>
      <c r="S360">
        <v>177.7</v>
      </c>
      <c r="T360">
        <v>164.5</v>
      </c>
      <c r="U360">
        <v>175.7</v>
      </c>
      <c r="V360">
        <f t="shared" si="22"/>
        <v>517.9</v>
      </c>
      <c r="W360">
        <v>170.7</v>
      </c>
      <c r="X360">
        <v>180.6</v>
      </c>
      <c r="Y360">
        <v>167.3</v>
      </c>
      <c r="Z360">
        <f t="shared" si="23"/>
        <v>518.59999999999991</v>
      </c>
      <c r="AA360">
        <v>177.2</v>
      </c>
      <c r="AB360">
        <v>159.4</v>
      </c>
      <c r="AC360">
        <v>167.1</v>
      </c>
      <c r="AD360">
        <v>171.8</v>
      </c>
      <c r="AE360">
        <v>176</v>
      </c>
      <c r="AF360">
        <v>168.2</v>
      </c>
      <c r="AG360">
        <v>174.1</v>
      </c>
    </row>
    <row r="361" spans="1:33" x14ac:dyDescent="0.3">
      <c r="A361" t="s">
        <v>34</v>
      </c>
      <c r="B361">
        <v>2022</v>
      </c>
      <c r="C361" t="s">
        <v>46</v>
      </c>
      <c r="D361">
        <v>169.2</v>
      </c>
      <c r="E361">
        <v>209</v>
      </c>
      <c r="F361">
        <v>190.2</v>
      </c>
      <c r="G361">
        <v>173.6</v>
      </c>
      <c r="H361">
        <v>188.5</v>
      </c>
      <c r="I361">
        <v>158</v>
      </c>
      <c r="J361">
        <v>159.9</v>
      </c>
      <c r="K361">
        <v>170.8</v>
      </c>
      <c r="L361">
        <v>121.8</v>
      </c>
      <c r="M361">
        <v>205.2</v>
      </c>
      <c r="N361">
        <v>171</v>
      </c>
      <c r="O361">
        <v>190.3</v>
      </c>
      <c r="P361">
        <v>175.9</v>
      </c>
      <c r="Q361">
        <f t="shared" si="21"/>
        <v>2283.4</v>
      </c>
      <c r="R361">
        <v>197.3</v>
      </c>
      <c r="S361">
        <v>184</v>
      </c>
      <c r="T361">
        <v>177</v>
      </c>
      <c r="U361">
        <v>183</v>
      </c>
      <c r="V361">
        <f t="shared" si="22"/>
        <v>544</v>
      </c>
      <c r="W361">
        <v>170.7</v>
      </c>
      <c r="X361">
        <v>182</v>
      </c>
      <c r="Y361">
        <v>172.1</v>
      </c>
      <c r="Z361">
        <f t="shared" si="23"/>
        <v>524.79999999999995</v>
      </c>
      <c r="AA361">
        <v>181.1</v>
      </c>
      <c r="AB361">
        <v>163.4</v>
      </c>
      <c r="AC361">
        <v>168.9</v>
      </c>
      <c r="AD361">
        <v>174.1</v>
      </c>
      <c r="AE361">
        <v>175.8</v>
      </c>
      <c r="AF361">
        <v>172</v>
      </c>
      <c r="AG361">
        <v>175.7</v>
      </c>
    </row>
    <row r="362" spans="1:33" x14ac:dyDescent="0.3">
      <c r="A362" t="s">
        <v>30</v>
      </c>
      <c r="B362">
        <v>2023</v>
      </c>
      <c r="C362" t="s">
        <v>31</v>
      </c>
      <c r="D362">
        <v>174</v>
      </c>
      <c r="E362">
        <v>208.3</v>
      </c>
      <c r="F362">
        <v>192.9</v>
      </c>
      <c r="G362">
        <v>174.3</v>
      </c>
      <c r="H362">
        <v>192.6</v>
      </c>
      <c r="I362">
        <v>156.30000000000001</v>
      </c>
      <c r="J362">
        <v>142.9</v>
      </c>
      <c r="K362">
        <v>170.7</v>
      </c>
      <c r="L362">
        <v>120.3</v>
      </c>
      <c r="M362">
        <v>210.5</v>
      </c>
      <c r="N362">
        <v>176.9</v>
      </c>
      <c r="O362">
        <v>188.5</v>
      </c>
      <c r="P362">
        <v>175</v>
      </c>
      <c r="Q362">
        <f t="shared" si="21"/>
        <v>2283.2000000000003</v>
      </c>
      <c r="R362">
        <v>196.9</v>
      </c>
      <c r="S362">
        <v>189</v>
      </c>
      <c r="T362">
        <v>186.3</v>
      </c>
      <c r="U362">
        <v>188.6</v>
      </c>
      <c r="V362">
        <f t="shared" si="22"/>
        <v>563.9</v>
      </c>
      <c r="W362">
        <f>W363</f>
        <v>172.1</v>
      </c>
      <c r="X362">
        <v>183.2</v>
      </c>
      <c r="Y362">
        <v>177.2</v>
      </c>
      <c r="Z362">
        <f t="shared" si="23"/>
        <v>532.5</v>
      </c>
      <c r="AA362">
        <v>184.7</v>
      </c>
      <c r="AB362">
        <v>168.2</v>
      </c>
      <c r="AC362">
        <v>171.8</v>
      </c>
      <c r="AD362">
        <v>177.8</v>
      </c>
      <c r="AE362">
        <v>178.4</v>
      </c>
      <c r="AF362">
        <v>176.5</v>
      </c>
      <c r="AG362">
        <v>177.8</v>
      </c>
    </row>
    <row r="363" spans="1:33" x14ac:dyDescent="0.3">
      <c r="A363" t="s">
        <v>33</v>
      </c>
      <c r="B363">
        <v>2023</v>
      </c>
      <c r="C363" t="s">
        <v>31</v>
      </c>
      <c r="D363">
        <v>173.3</v>
      </c>
      <c r="E363">
        <v>215.2</v>
      </c>
      <c r="F363">
        <v>197</v>
      </c>
      <c r="G363">
        <v>175.2</v>
      </c>
      <c r="H363">
        <v>178</v>
      </c>
      <c r="I363">
        <v>160.5</v>
      </c>
      <c r="J363">
        <v>175.3</v>
      </c>
      <c r="K363">
        <v>171.2</v>
      </c>
      <c r="L363">
        <v>122.7</v>
      </c>
      <c r="M363">
        <v>204.3</v>
      </c>
      <c r="N363">
        <v>163.69999999999999</v>
      </c>
      <c r="O363">
        <v>194.3</v>
      </c>
      <c r="P363">
        <v>179.5</v>
      </c>
      <c r="Q363">
        <f t="shared" si="21"/>
        <v>2310.2000000000003</v>
      </c>
      <c r="R363">
        <v>201.6</v>
      </c>
      <c r="S363">
        <v>178.7</v>
      </c>
      <c r="T363">
        <v>165.3</v>
      </c>
      <c r="U363">
        <v>176.6</v>
      </c>
      <c r="V363">
        <f t="shared" si="22"/>
        <v>520.6</v>
      </c>
      <c r="W363">
        <v>172.1</v>
      </c>
      <c r="X363">
        <v>180.1</v>
      </c>
      <c r="Y363">
        <v>168</v>
      </c>
      <c r="Z363">
        <f t="shared" si="23"/>
        <v>520.20000000000005</v>
      </c>
      <c r="AA363">
        <v>178.5</v>
      </c>
      <c r="AB363">
        <v>159.5</v>
      </c>
      <c r="AC363">
        <v>167.8</v>
      </c>
      <c r="AD363">
        <v>171.8</v>
      </c>
      <c r="AE363">
        <v>178.8</v>
      </c>
      <c r="AF363">
        <v>168.9</v>
      </c>
      <c r="AG363">
        <v>174.9</v>
      </c>
    </row>
    <row r="364" spans="1:33" x14ac:dyDescent="0.3">
      <c r="A364" t="s">
        <v>34</v>
      </c>
      <c r="B364">
        <v>2023</v>
      </c>
      <c r="C364" t="s">
        <v>31</v>
      </c>
      <c r="D364">
        <v>173.8</v>
      </c>
      <c r="E364">
        <v>210.7</v>
      </c>
      <c r="F364">
        <v>194.5</v>
      </c>
      <c r="G364">
        <v>174.6</v>
      </c>
      <c r="H364">
        <v>187.2</v>
      </c>
      <c r="I364">
        <v>158.30000000000001</v>
      </c>
      <c r="J364">
        <v>153.9</v>
      </c>
      <c r="K364">
        <v>170.9</v>
      </c>
      <c r="L364">
        <v>121.1</v>
      </c>
      <c r="M364">
        <v>208.4</v>
      </c>
      <c r="N364">
        <v>171.4</v>
      </c>
      <c r="O364">
        <v>191.2</v>
      </c>
      <c r="P364">
        <v>176.7</v>
      </c>
      <c r="Q364">
        <f t="shared" si="21"/>
        <v>2292.6999999999998</v>
      </c>
      <c r="R364">
        <v>198.2</v>
      </c>
      <c r="S364">
        <v>184.9</v>
      </c>
      <c r="T364">
        <v>177.6</v>
      </c>
      <c r="U364">
        <v>183.8</v>
      </c>
      <c r="V364">
        <f t="shared" si="22"/>
        <v>546.29999999999995</v>
      </c>
      <c r="W364">
        <v>172.1</v>
      </c>
      <c r="X364">
        <v>182</v>
      </c>
      <c r="Y364">
        <v>172.9</v>
      </c>
      <c r="Z364">
        <f t="shared" si="23"/>
        <v>527</v>
      </c>
      <c r="AA364">
        <v>182.3</v>
      </c>
      <c r="AB364">
        <v>163.6</v>
      </c>
      <c r="AC364">
        <v>169.5</v>
      </c>
      <c r="AD364">
        <v>174.3</v>
      </c>
      <c r="AE364">
        <v>178.6</v>
      </c>
      <c r="AF364">
        <v>172.8</v>
      </c>
      <c r="AG364">
        <v>176.5</v>
      </c>
    </row>
    <row r="365" spans="1:33" x14ac:dyDescent="0.3">
      <c r="A365" t="s">
        <v>30</v>
      </c>
      <c r="B365">
        <v>2023</v>
      </c>
      <c r="C365" t="s">
        <v>35</v>
      </c>
      <c r="D365">
        <v>174.2</v>
      </c>
      <c r="E365">
        <v>205.2</v>
      </c>
      <c r="F365">
        <v>173.9</v>
      </c>
      <c r="G365">
        <v>177</v>
      </c>
      <c r="H365">
        <v>183.4</v>
      </c>
      <c r="I365">
        <v>167.2</v>
      </c>
      <c r="J365">
        <v>140.9</v>
      </c>
      <c r="K365">
        <v>170.4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f t="shared" si="21"/>
        <v>2265.6999999999998</v>
      </c>
      <c r="R365">
        <v>198.3</v>
      </c>
      <c r="S365">
        <v>190</v>
      </c>
      <c r="T365">
        <v>187</v>
      </c>
      <c r="U365">
        <v>189.6</v>
      </c>
      <c r="V365">
        <f t="shared" si="22"/>
        <v>566.6</v>
      </c>
      <c r="W365">
        <f>W366</f>
        <v>173.5</v>
      </c>
      <c r="X365">
        <v>181.6</v>
      </c>
      <c r="Y365">
        <v>178.6</v>
      </c>
      <c r="Z365">
        <f t="shared" si="23"/>
        <v>533.70000000000005</v>
      </c>
      <c r="AA365">
        <v>186.6</v>
      </c>
      <c r="AB365">
        <v>169</v>
      </c>
      <c r="AC365">
        <v>172.8</v>
      </c>
      <c r="AD365">
        <v>178.5</v>
      </c>
      <c r="AE365">
        <v>180.7</v>
      </c>
      <c r="AF365">
        <v>177.9</v>
      </c>
      <c r="AG365">
        <v>178</v>
      </c>
    </row>
    <row r="366" spans="1:33" x14ac:dyDescent="0.3">
      <c r="A366" t="s">
        <v>33</v>
      </c>
      <c r="B366">
        <v>2023</v>
      </c>
      <c r="C366" t="s">
        <v>35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175.8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180.7</v>
      </c>
      <c r="Q366">
        <f t="shared" si="21"/>
        <v>2303.1999999999998</v>
      </c>
      <c r="R366">
        <v>202.7</v>
      </c>
      <c r="S366">
        <v>180.3</v>
      </c>
      <c r="T366">
        <v>167</v>
      </c>
      <c r="U366">
        <v>178.2</v>
      </c>
      <c r="V366">
        <f t="shared" si="22"/>
        <v>525.5</v>
      </c>
      <c r="W366">
        <v>173.5</v>
      </c>
      <c r="X366">
        <v>182.8</v>
      </c>
      <c r="Y366">
        <v>169.2</v>
      </c>
      <c r="Z366">
        <f t="shared" si="23"/>
        <v>525.5</v>
      </c>
      <c r="AA366">
        <v>180.8</v>
      </c>
      <c r="AB366">
        <v>159.80000000000001</v>
      </c>
      <c r="AC366">
        <v>168.4</v>
      </c>
      <c r="AD366">
        <v>172.5</v>
      </c>
      <c r="AE366">
        <v>181.4</v>
      </c>
      <c r="AF366">
        <v>170</v>
      </c>
      <c r="AG366">
        <v>176.3</v>
      </c>
    </row>
    <row r="367" spans="1:33" x14ac:dyDescent="0.3">
      <c r="A367" t="s">
        <v>34</v>
      </c>
      <c r="B367">
        <v>2023</v>
      </c>
      <c r="C367" t="s">
        <v>35</v>
      </c>
      <c r="D367">
        <v>174.4</v>
      </c>
      <c r="E367">
        <v>207.7</v>
      </c>
      <c r="F367">
        <v>175.2</v>
      </c>
      <c r="G367">
        <v>177.3</v>
      </c>
      <c r="H367">
        <v>179.3</v>
      </c>
      <c r="I367">
        <v>169.5</v>
      </c>
      <c r="J367">
        <v>152.69999999999999</v>
      </c>
      <c r="K367">
        <v>171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f t="shared" si="21"/>
        <v>2279.1</v>
      </c>
      <c r="R367">
        <v>199.5</v>
      </c>
      <c r="S367">
        <v>186.2</v>
      </c>
      <c r="T367">
        <v>178.7</v>
      </c>
      <c r="U367">
        <v>185.1</v>
      </c>
      <c r="V367">
        <f t="shared" si="22"/>
        <v>550</v>
      </c>
      <c r="W367">
        <v>173.5</v>
      </c>
      <c r="X367">
        <v>182.1</v>
      </c>
      <c r="Y367">
        <v>174.2</v>
      </c>
      <c r="Z367">
        <f t="shared" si="23"/>
        <v>529.79999999999995</v>
      </c>
      <c r="AA367">
        <v>184.4</v>
      </c>
      <c r="AB367">
        <v>164.2</v>
      </c>
      <c r="AC367">
        <v>170.3</v>
      </c>
      <c r="AD367">
        <v>175</v>
      </c>
      <c r="AE367">
        <v>181</v>
      </c>
      <c r="AF367">
        <v>174.1</v>
      </c>
      <c r="AG367">
        <v>177.2</v>
      </c>
    </row>
    <row r="368" spans="1:33" x14ac:dyDescent="0.3">
      <c r="A368" t="s">
        <v>30</v>
      </c>
      <c r="B368">
        <v>2023</v>
      </c>
      <c r="C368" t="s">
        <v>36</v>
      </c>
      <c r="D368">
        <v>174.3</v>
      </c>
      <c r="E368">
        <v>205.2</v>
      </c>
      <c r="F368">
        <v>173.9</v>
      </c>
      <c r="G368">
        <v>177</v>
      </c>
      <c r="H368">
        <v>183.3</v>
      </c>
      <c r="I368">
        <v>167.2</v>
      </c>
      <c r="J368">
        <v>140.9</v>
      </c>
      <c r="K368">
        <v>170.5</v>
      </c>
      <c r="L368">
        <v>119.1</v>
      </c>
      <c r="M368">
        <v>212.1</v>
      </c>
      <c r="N368">
        <v>177.6</v>
      </c>
      <c r="O368">
        <v>189.9</v>
      </c>
      <c r="P368">
        <v>174.8</v>
      </c>
      <c r="Q368">
        <f t="shared" si="21"/>
        <v>2265.8000000000002</v>
      </c>
      <c r="R368">
        <v>198.4</v>
      </c>
      <c r="S368">
        <v>190</v>
      </c>
      <c r="T368">
        <v>187</v>
      </c>
      <c r="U368">
        <v>189.6</v>
      </c>
      <c r="V368">
        <f t="shared" si="22"/>
        <v>566.6</v>
      </c>
      <c r="W368">
        <f>W369</f>
        <v>173.5</v>
      </c>
      <c r="X368">
        <v>181.4</v>
      </c>
      <c r="Y368">
        <v>178.6</v>
      </c>
      <c r="Z368">
        <f t="shared" si="23"/>
        <v>533.5</v>
      </c>
      <c r="AA368">
        <v>186.6</v>
      </c>
      <c r="AB368">
        <v>169</v>
      </c>
      <c r="AC368">
        <v>172.8</v>
      </c>
      <c r="AD368">
        <v>178.5</v>
      </c>
      <c r="AE368">
        <v>180.7</v>
      </c>
      <c r="AF368">
        <v>177.9</v>
      </c>
      <c r="AG368">
        <v>178</v>
      </c>
    </row>
    <row r="369" spans="1:33" x14ac:dyDescent="0.3">
      <c r="A369" t="s">
        <v>33</v>
      </c>
      <c r="B369">
        <v>2023</v>
      </c>
      <c r="C369" t="s">
        <v>36</v>
      </c>
      <c r="D369">
        <v>174.7</v>
      </c>
      <c r="E369">
        <v>212.2</v>
      </c>
      <c r="F369">
        <v>177.2</v>
      </c>
      <c r="G369">
        <v>177.9</v>
      </c>
      <c r="H369">
        <v>172.2</v>
      </c>
      <c r="I369">
        <v>172.1</v>
      </c>
      <c r="J369">
        <v>175.9</v>
      </c>
      <c r="K369">
        <v>172.2</v>
      </c>
      <c r="L369">
        <v>121.9</v>
      </c>
      <c r="M369">
        <v>204.8</v>
      </c>
      <c r="N369">
        <v>164.9</v>
      </c>
      <c r="O369">
        <v>196.6</v>
      </c>
      <c r="P369">
        <v>180.8</v>
      </c>
      <c r="Q369">
        <f t="shared" si="21"/>
        <v>2303.4</v>
      </c>
      <c r="R369">
        <v>202.7</v>
      </c>
      <c r="S369">
        <v>180.2</v>
      </c>
      <c r="T369">
        <v>167</v>
      </c>
      <c r="U369">
        <v>178.2</v>
      </c>
      <c r="V369">
        <f t="shared" si="22"/>
        <v>525.4</v>
      </c>
      <c r="W369">
        <v>173.5</v>
      </c>
      <c r="X369">
        <v>182.6</v>
      </c>
      <c r="Y369">
        <v>169.2</v>
      </c>
      <c r="Z369">
        <f t="shared" si="23"/>
        <v>525.29999999999995</v>
      </c>
      <c r="AA369">
        <v>180.8</v>
      </c>
      <c r="AB369">
        <v>159.80000000000001</v>
      </c>
      <c r="AC369">
        <v>168.4</v>
      </c>
      <c r="AD369">
        <v>172.5</v>
      </c>
      <c r="AE369">
        <v>181.5</v>
      </c>
      <c r="AF369">
        <v>170</v>
      </c>
      <c r="AG369">
        <v>176.3</v>
      </c>
    </row>
    <row r="370" spans="1:33" x14ac:dyDescent="0.3">
      <c r="A370" t="s">
        <v>34</v>
      </c>
      <c r="B370">
        <v>2023</v>
      </c>
      <c r="C370" t="s">
        <v>36</v>
      </c>
      <c r="D370">
        <v>174.4</v>
      </c>
      <c r="E370">
        <v>207.7</v>
      </c>
      <c r="F370">
        <v>175.2</v>
      </c>
      <c r="G370">
        <v>177.3</v>
      </c>
      <c r="H370">
        <v>179.2</v>
      </c>
      <c r="I370">
        <v>169.5</v>
      </c>
      <c r="J370">
        <v>152.80000000000001</v>
      </c>
      <c r="K370">
        <v>171.1</v>
      </c>
      <c r="L370">
        <v>120</v>
      </c>
      <c r="M370">
        <v>209.7</v>
      </c>
      <c r="N370">
        <v>172.3</v>
      </c>
      <c r="O370">
        <v>193</v>
      </c>
      <c r="P370">
        <v>177</v>
      </c>
      <c r="Q370">
        <f t="shared" si="21"/>
        <v>2279.1999999999998</v>
      </c>
      <c r="R370">
        <v>199.5</v>
      </c>
      <c r="S370">
        <v>186.1</v>
      </c>
      <c r="T370">
        <v>178.7</v>
      </c>
      <c r="U370">
        <v>185.1</v>
      </c>
      <c r="V370">
        <f t="shared" si="22"/>
        <v>549.9</v>
      </c>
      <c r="W370">
        <v>173.5</v>
      </c>
      <c r="X370">
        <v>181.9</v>
      </c>
      <c r="Y370">
        <v>174.2</v>
      </c>
      <c r="Z370">
        <f t="shared" si="23"/>
        <v>529.59999999999991</v>
      </c>
      <c r="AA370">
        <v>184.4</v>
      </c>
      <c r="AB370">
        <v>164.2</v>
      </c>
      <c r="AC370">
        <v>170.3</v>
      </c>
      <c r="AD370">
        <v>175</v>
      </c>
      <c r="AE370">
        <v>181</v>
      </c>
      <c r="AF370">
        <v>174.1</v>
      </c>
      <c r="AG370">
        <v>177.2</v>
      </c>
    </row>
    <row r="371" spans="1:33" x14ac:dyDescent="0.3">
      <c r="A371" t="s">
        <v>30</v>
      </c>
      <c r="B371">
        <v>2023</v>
      </c>
      <c r="C371" t="s">
        <v>37</v>
      </c>
      <c r="D371">
        <v>173.3</v>
      </c>
      <c r="E371">
        <v>206.9</v>
      </c>
      <c r="F371">
        <v>167.9</v>
      </c>
      <c r="G371">
        <v>178.2</v>
      </c>
      <c r="H371">
        <v>178.5</v>
      </c>
      <c r="I371">
        <v>173.7</v>
      </c>
      <c r="J371">
        <v>142.80000000000001</v>
      </c>
      <c r="K371">
        <v>172.8</v>
      </c>
      <c r="L371">
        <v>120.4</v>
      </c>
      <c r="M371">
        <v>215.5</v>
      </c>
      <c r="N371">
        <v>178.2</v>
      </c>
      <c r="O371">
        <v>190.5</v>
      </c>
      <c r="P371">
        <v>175.5</v>
      </c>
      <c r="Q371">
        <f t="shared" si="21"/>
        <v>2274.1999999999998</v>
      </c>
      <c r="R371">
        <v>199.5</v>
      </c>
      <c r="S371">
        <v>190.7</v>
      </c>
      <c r="T371">
        <v>187.3</v>
      </c>
      <c r="U371">
        <v>190.2</v>
      </c>
      <c r="V371">
        <f t="shared" si="22"/>
        <v>568.20000000000005</v>
      </c>
      <c r="W371">
        <f>W372</f>
        <v>175.2</v>
      </c>
      <c r="X371">
        <v>181.5</v>
      </c>
      <c r="Y371">
        <v>179.1</v>
      </c>
      <c r="Z371">
        <f t="shared" si="23"/>
        <v>535.79999999999995</v>
      </c>
      <c r="AA371">
        <v>187.2</v>
      </c>
      <c r="AB371">
        <v>169.4</v>
      </c>
      <c r="AC371">
        <v>173.2</v>
      </c>
      <c r="AD371">
        <v>179.4</v>
      </c>
      <c r="AE371">
        <v>183.8</v>
      </c>
      <c r="AF371">
        <v>178.9</v>
      </c>
      <c r="AG371">
        <v>178.8</v>
      </c>
    </row>
    <row r="372" spans="1:33" x14ac:dyDescent="0.3">
      <c r="A372" t="s">
        <v>33</v>
      </c>
      <c r="B372">
        <v>2023</v>
      </c>
      <c r="C372" t="s">
        <v>37</v>
      </c>
      <c r="D372">
        <v>174.8</v>
      </c>
      <c r="E372">
        <v>213.7</v>
      </c>
      <c r="F372">
        <v>172.4</v>
      </c>
      <c r="G372">
        <v>178.8</v>
      </c>
      <c r="H372">
        <v>168.7</v>
      </c>
      <c r="I372">
        <v>179.2</v>
      </c>
      <c r="J372">
        <v>179.9</v>
      </c>
      <c r="K372">
        <v>174.7</v>
      </c>
      <c r="L372">
        <v>123.1</v>
      </c>
      <c r="M372">
        <v>207.8</v>
      </c>
      <c r="N372">
        <v>165.5</v>
      </c>
      <c r="O372">
        <v>197</v>
      </c>
      <c r="P372">
        <v>182.1</v>
      </c>
      <c r="Q372">
        <f t="shared" si="21"/>
        <v>2317.7000000000003</v>
      </c>
      <c r="R372">
        <v>203.5</v>
      </c>
      <c r="S372">
        <v>181</v>
      </c>
      <c r="T372">
        <v>167.7</v>
      </c>
      <c r="U372">
        <v>178.9</v>
      </c>
      <c r="V372">
        <f t="shared" si="22"/>
        <v>527.6</v>
      </c>
      <c r="W372">
        <v>175.2</v>
      </c>
      <c r="X372">
        <v>182.1</v>
      </c>
      <c r="Y372">
        <v>169.6</v>
      </c>
      <c r="Z372">
        <f t="shared" si="23"/>
        <v>526.9</v>
      </c>
      <c r="AA372">
        <v>181.5</v>
      </c>
      <c r="AB372">
        <v>160.1</v>
      </c>
      <c r="AC372">
        <v>168.8</v>
      </c>
      <c r="AD372">
        <v>174.2</v>
      </c>
      <c r="AE372">
        <v>184.4</v>
      </c>
      <c r="AF372">
        <v>170.9</v>
      </c>
      <c r="AG372">
        <v>177.4</v>
      </c>
    </row>
    <row r="373" spans="1:33" x14ac:dyDescent="0.3">
      <c r="A373" t="s">
        <v>34</v>
      </c>
      <c r="B373">
        <v>2023</v>
      </c>
      <c r="C373" t="s">
        <v>37</v>
      </c>
      <c r="D373">
        <v>173.8</v>
      </c>
      <c r="E373">
        <v>209.3</v>
      </c>
      <c r="F373">
        <v>169.6</v>
      </c>
      <c r="G373">
        <v>178.4</v>
      </c>
      <c r="H373">
        <v>174.9</v>
      </c>
      <c r="I373">
        <v>176.3</v>
      </c>
      <c r="J373">
        <v>155.4</v>
      </c>
      <c r="K373">
        <v>173.4</v>
      </c>
      <c r="L373">
        <v>121.3</v>
      </c>
      <c r="M373">
        <v>212.9</v>
      </c>
      <c r="N373">
        <v>172.9</v>
      </c>
      <c r="O373">
        <v>193.5</v>
      </c>
      <c r="P373">
        <v>177.9</v>
      </c>
      <c r="Q373">
        <f t="shared" si="21"/>
        <v>2289.6000000000004</v>
      </c>
      <c r="R373">
        <v>200.6</v>
      </c>
      <c r="S373">
        <v>186.9</v>
      </c>
      <c r="T373">
        <v>179.2</v>
      </c>
      <c r="U373">
        <v>185.7</v>
      </c>
      <c r="V373">
        <f t="shared" si="22"/>
        <v>551.79999999999995</v>
      </c>
      <c r="W373">
        <v>175.2</v>
      </c>
      <c r="X373">
        <v>181.7</v>
      </c>
      <c r="Y373">
        <v>174.6</v>
      </c>
      <c r="Z373">
        <f t="shared" si="23"/>
        <v>531.5</v>
      </c>
      <c r="AA373">
        <v>185</v>
      </c>
      <c r="AB373">
        <v>164.5</v>
      </c>
      <c r="AC373">
        <v>170.7</v>
      </c>
      <c r="AD373">
        <v>176.4</v>
      </c>
      <c r="AE373">
        <v>184</v>
      </c>
      <c r="AF373">
        <v>175</v>
      </c>
      <c r="AG373">
        <v>178.1</v>
      </c>
    </row>
    <row r="374" spans="1:33" x14ac:dyDescent="0.3">
      <c r="A374" t="s">
        <v>30</v>
      </c>
      <c r="B374">
        <v>2023</v>
      </c>
      <c r="C374" t="s">
        <v>38</v>
      </c>
      <c r="D374">
        <v>173.2</v>
      </c>
      <c r="E374">
        <v>211.5</v>
      </c>
      <c r="F374">
        <v>171</v>
      </c>
      <c r="G374">
        <v>179.6</v>
      </c>
      <c r="H374">
        <v>173.3</v>
      </c>
      <c r="I374">
        <v>169</v>
      </c>
      <c r="J374">
        <v>148.69999999999999</v>
      </c>
      <c r="K374">
        <v>174.9</v>
      </c>
      <c r="L374">
        <v>121.9</v>
      </c>
      <c r="M374">
        <v>221</v>
      </c>
      <c r="N374">
        <v>178.7</v>
      </c>
      <c r="O374">
        <v>191.1</v>
      </c>
      <c r="P374">
        <v>176.8</v>
      </c>
      <c r="Q374">
        <f t="shared" si="21"/>
        <v>2290.7000000000007</v>
      </c>
      <c r="R374">
        <v>199.9</v>
      </c>
      <c r="S374">
        <v>191.2</v>
      </c>
      <c r="T374">
        <v>187.9</v>
      </c>
      <c r="U374">
        <v>190.8</v>
      </c>
      <c r="V374">
        <f t="shared" si="22"/>
        <v>569.90000000000009</v>
      </c>
      <c r="W374">
        <f>W375</f>
        <v>175.6</v>
      </c>
      <c r="X374">
        <v>182.5</v>
      </c>
      <c r="Y374">
        <v>179.8</v>
      </c>
      <c r="Z374">
        <f t="shared" si="23"/>
        <v>537.90000000000009</v>
      </c>
      <c r="AA374">
        <v>187.8</v>
      </c>
      <c r="AB374">
        <v>169.7</v>
      </c>
      <c r="AC374">
        <v>173.8</v>
      </c>
      <c r="AD374">
        <v>180.3</v>
      </c>
      <c r="AE374">
        <v>184.9</v>
      </c>
      <c r="AF374">
        <v>179.5</v>
      </c>
      <c r="AG374">
        <v>179.8</v>
      </c>
    </row>
    <row r="375" spans="1:33" x14ac:dyDescent="0.3">
      <c r="A375" t="s">
        <v>33</v>
      </c>
      <c r="B375">
        <v>2023</v>
      </c>
      <c r="C375" t="s">
        <v>38</v>
      </c>
      <c r="D375">
        <v>174.7</v>
      </c>
      <c r="E375">
        <v>219.4</v>
      </c>
      <c r="F375">
        <v>176.7</v>
      </c>
      <c r="G375">
        <v>179.4</v>
      </c>
      <c r="H375">
        <v>164.4</v>
      </c>
      <c r="I375">
        <v>175.8</v>
      </c>
      <c r="J375">
        <v>185</v>
      </c>
      <c r="K375">
        <v>176.9</v>
      </c>
      <c r="L375">
        <v>124.2</v>
      </c>
      <c r="M375">
        <v>211.9</v>
      </c>
      <c r="N375">
        <v>165.9</v>
      </c>
      <c r="O375">
        <v>197.7</v>
      </c>
      <c r="P375">
        <v>183.1</v>
      </c>
      <c r="Q375">
        <f t="shared" si="21"/>
        <v>2335.1</v>
      </c>
      <c r="R375">
        <v>204.2</v>
      </c>
      <c r="S375">
        <v>181.3</v>
      </c>
      <c r="T375">
        <v>168.1</v>
      </c>
      <c r="U375">
        <v>179.3</v>
      </c>
      <c r="V375">
        <f t="shared" si="22"/>
        <v>528.70000000000005</v>
      </c>
      <c r="W375">
        <v>175.6</v>
      </c>
      <c r="X375">
        <v>183.4</v>
      </c>
      <c r="Y375">
        <v>170.1</v>
      </c>
      <c r="Z375">
        <f t="shared" si="23"/>
        <v>529.1</v>
      </c>
      <c r="AA375">
        <v>182.2</v>
      </c>
      <c r="AB375">
        <v>160.4</v>
      </c>
      <c r="AC375">
        <v>169.2</v>
      </c>
      <c r="AD375">
        <v>174.8</v>
      </c>
      <c r="AE375">
        <v>185.6</v>
      </c>
      <c r="AF375">
        <v>171.6</v>
      </c>
      <c r="AG375">
        <v>178.2</v>
      </c>
    </row>
    <row r="376" spans="1:33" x14ac:dyDescent="0.3">
      <c r="A376" t="s">
        <v>34</v>
      </c>
      <c r="B376">
        <v>2023</v>
      </c>
      <c r="C376" t="s">
        <v>38</v>
      </c>
      <c r="D376">
        <v>173.7</v>
      </c>
      <c r="E376">
        <v>214.3</v>
      </c>
      <c r="F376">
        <v>173.2</v>
      </c>
      <c r="G376">
        <v>179.5</v>
      </c>
      <c r="H376">
        <v>170</v>
      </c>
      <c r="I376">
        <v>172.2</v>
      </c>
      <c r="J376">
        <v>161</v>
      </c>
      <c r="K376">
        <v>175.6</v>
      </c>
      <c r="L376">
        <v>122.7</v>
      </c>
      <c r="M376">
        <v>218</v>
      </c>
      <c r="N376">
        <v>173.4</v>
      </c>
      <c r="O376">
        <v>194.2</v>
      </c>
      <c r="P376">
        <v>179.1</v>
      </c>
      <c r="Q376">
        <f t="shared" si="21"/>
        <v>2306.9</v>
      </c>
      <c r="R376">
        <v>201</v>
      </c>
      <c r="S376">
        <v>187.3</v>
      </c>
      <c r="T376">
        <v>179.7</v>
      </c>
      <c r="U376">
        <v>186.2</v>
      </c>
      <c r="V376">
        <f t="shared" si="22"/>
        <v>553.20000000000005</v>
      </c>
      <c r="W376">
        <v>175.6</v>
      </c>
      <c r="X376">
        <v>182.8</v>
      </c>
      <c r="Y376">
        <v>175.2</v>
      </c>
      <c r="Z376">
        <f t="shared" si="23"/>
        <v>533.59999999999991</v>
      </c>
      <c r="AA376">
        <v>185.7</v>
      </c>
      <c r="AB376">
        <v>164.8</v>
      </c>
      <c r="AC376">
        <v>171.2</v>
      </c>
      <c r="AD376">
        <v>177.1</v>
      </c>
      <c r="AE376">
        <v>185.2</v>
      </c>
      <c r="AF376">
        <v>175.7</v>
      </c>
      <c r="AG376">
        <v>179.1</v>
      </c>
    </row>
  </sheetData>
  <autoFilter ref="A1:AG37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30" sqref="B30"/>
    </sheetView>
  </sheetViews>
  <sheetFormatPr defaultRowHeight="14.4" x14ac:dyDescent="0.3"/>
  <cols>
    <col min="1" max="1" width="22.33203125" customWidth="1"/>
    <col min="2" max="2" width="66.6640625" customWidth="1"/>
    <col min="3" max="3" width="12.88671875" customWidth="1"/>
  </cols>
  <sheetData>
    <row r="1" spans="1:3" x14ac:dyDescent="0.3">
      <c r="A1" s="3" t="s">
        <v>49</v>
      </c>
      <c r="B1" s="3" t="s">
        <v>50</v>
      </c>
      <c r="C1" s="3" t="s">
        <v>52</v>
      </c>
    </row>
    <row r="2" spans="1:3" x14ac:dyDescent="0.3">
      <c r="A2" t="s">
        <v>0</v>
      </c>
      <c r="B2" t="s">
        <v>51</v>
      </c>
      <c r="C2" t="s">
        <v>53</v>
      </c>
    </row>
    <row r="3" spans="1:3" x14ac:dyDescent="0.3">
      <c r="A3" t="s">
        <v>1</v>
      </c>
      <c r="B3" t="s">
        <v>55</v>
      </c>
      <c r="C3" t="s">
        <v>54</v>
      </c>
    </row>
    <row r="4" spans="1:3" x14ac:dyDescent="0.3">
      <c r="A4" t="s">
        <v>2</v>
      </c>
      <c r="B4" t="s">
        <v>59</v>
      </c>
      <c r="C4" t="s">
        <v>53</v>
      </c>
    </row>
    <row r="5" spans="1:3" x14ac:dyDescent="0.3">
      <c r="A5" t="s">
        <v>56</v>
      </c>
      <c r="B5" t="s">
        <v>60</v>
      </c>
      <c r="C5" t="s">
        <v>54</v>
      </c>
    </row>
    <row r="6" spans="1:3" x14ac:dyDescent="0.3">
      <c r="A6" t="s">
        <v>57</v>
      </c>
      <c r="B6" t="s">
        <v>58</v>
      </c>
      <c r="C6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5"/>
  <sheetViews>
    <sheetView topLeftCell="A33" zoomScale="108" zoomScaleNormal="71" workbookViewId="0">
      <selection activeCell="B54" sqref="B54"/>
    </sheetView>
  </sheetViews>
  <sheetFormatPr defaultRowHeight="14.4" x14ac:dyDescent="0.3"/>
  <cols>
    <col min="1" max="1" width="3" customWidth="1"/>
    <col min="2" max="2" width="22.88671875" customWidth="1"/>
    <col min="3" max="3" width="55.5546875" customWidth="1"/>
    <col min="4" max="4" width="13.44140625" customWidth="1"/>
  </cols>
  <sheetData>
    <row r="1" spans="2:8" ht="18" x14ac:dyDescent="0.35">
      <c r="B1" s="7" t="s">
        <v>61</v>
      </c>
      <c r="C1" s="6"/>
      <c r="D1" s="6"/>
      <c r="E1" s="8"/>
      <c r="F1" s="5"/>
      <c r="G1" s="5"/>
      <c r="H1" s="5"/>
    </row>
    <row r="3" spans="2:8" ht="15.6" x14ac:dyDescent="0.3">
      <c r="D3" s="9" t="s">
        <v>62</v>
      </c>
    </row>
    <row r="4" spans="2:8" x14ac:dyDescent="0.3">
      <c r="B4" t="s">
        <v>63</v>
      </c>
      <c r="C4" s="2">
        <v>373</v>
      </c>
      <c r="D4" t="s">
        <v>67</v>
      </c>
    </row>
    <row r="5" spans="2:8" x14ac:dyDescent="0.3">
      <c r="B5" t="s">
        <v>64</v>
      </c>
      <c r="C5" s="2">
        <v>30</v>
      </c>
      <c r="D5" t="s">
        <v>67</v>
      </c>
    </row>
    <row r="6" spans="2:8" x14ac:dyDescent="0.3">
      <c r="B6" t="s">
        <v>0</v>
      </c>
      <c r="C6" t="s">
        <v>65</v>
      </c>
      <c r="D6" t="s">
        <v>66</v>
      </c>
    </row>
    <row r="7" spans="2:8" x14ac:dyDescent="0.3">
      <c r="B7" t="s">
        <v>1</v>
      </c>
      <c r="C7" t="s">
        <v>68</v>
      </c>
      <c r="D7" t="s">
        <v>66</v>
      </c>
    </row>
    <row r="8" spans="2:8" x14ac:dyDescent="0.3">
      <c r="B8" t="s">
        <v>2</v>
      </c>
      <c r="C8" s="22" t="s">
        <v>133</v>
      </c>
      <c r="D8" t="s">
        <v>66</v>
      </c>
    </row>
    <row r="9" spans="2:8" x14ac:dyDescent="0.3">
      <c r="B9" t="s">
        <v>3</v>
      </c>
      <c r="C9" s="12" t="s">
        <v>74</v>
      </c>
      <c r="D9" t="s">
        <v>66</v>
      </c>
    </row>
    <row r="10" spans="2:8" x14ac:dyDescent="0.3">
      <c r="B10" t="s">
        <v>4</v>
      </c>
      <c r="C10" s="11" t="s">
        <v>75</v>
      </c>
      <c r="D10" t="s">
        <v>66</v>
      </c>
    </row>
    <row r="11" spans="2:8" x14ac:dyDescent="0.3">
      <c r="B11" t="s">
        <v>69</v>
      </c>
      <c r="C11" s="12" t="s">
        <v>74</v>
      </c>
      <c r="D11" t="s">
        <v>66</v>
      </c>
    </row>
    <row r="12" spans="2:8" x14ac:dyDescent="0.3">
      <c r="B12" t="s">
        <v>6</v>
      </c>
      <c r="C12" s="12" t="s">
        <v>74</v>
      </c>
      <c r="D12" t="s">
        <v>66</v>
      </c>
    </row>
    <row r="13" spans="2:8" x14ac:dyDescent="0.3">
      <c r="B13" t="s">
        <v>7</v>
      </c>
      <c r="C13" s="12" t="s">
        <v>74</v>
      </c>
      <c r="D13" t="s">
        <v>66</v>
      </c>
    </row>
    <row r="14" spans="2:8" x14ac:dyDescent="0.3">
      <c r="B14" t="s">
        <v>8</v>
      </c>
      <c r="C14" s="12" t="s">
        <v>74</v>
      </c>
      <c r="D14" t="s">
        <v>66</v>
      </c>
    </row>
    <row r="15" spans="2:8" x14ac:dyDescent="0.3">
      <c r="B15" t="s">
        <v>9</v>
      </c>
      <c r="C15" s="12" t="s">
        <v>74</v>
      </c>
      <c r="D15" t="s">
        <v>66</v>
      </c>
    </row>
    <row r="16" spans="2:8" x14ac:dyDescent="0.3">
      <c r="B16" t="s">
        <v>10</v>
      </c>
      <c r="C16" s="12" t="s">
        <v>74</v>
      </c>
      <c r="D16" t="s">
        <v>66</v>
      </c>
    </row>
    <row r="17" spans="2:4" x14ac:dyDescent="0.3">
      <c r="B17" t="s">
        <v>11</v>
      </c>
      <c r="C17" s="12" t="s">
        <v>74</v>
      </c>
      <c r="D17" t="s">
        <v>66</v>
      </c>
    </row>
    <row r="18" spans="2:4" x14ac:dyDescent="0.3">
      <c r="B18" t="s">
        <v>12</v>
      </c>
      <c r="C18" s="12" t="s">
        <v>74</v>
      </c>
      <c r="D18" t="s">
        <v>66</v>
      </c>
    </row>
    <row r="19" spans="2:4" x14ac:dyDescent="0.3">
      <c r="B19" t="s">
        <v>13</v>
      </c>
      <c r="C19" s="12" t="s">
        <v>74</v>
      </c>
      <c r="D19" t="s">
        <v>66</v>
      </c>
    </row>
    <row r="20" spans="2:4" ht="28.8" x14ac:dyDescent="0.3">
      <c r="B20" s="10" t="s">
        <v>14</v>
      </c>
      <c r="C20" s="11" t="s">
        <v>75</v>
      </c>
      <c r="D20" t="s">
        <v>66</v>
      </c>
    </row>
    <row r="21" spans="2:4" x14ac:dyDescent="0.3">
      <c r="B21" t="s">
        <v>15</v>
      </c>
      <c r="C21" s="12" t="s">
        <v>74</v>
      </c>
      <c r="D21" t="s">
        <v>66</v>
      </c>
    </row>
    <row r="22" spans="2:4" ht="28.8" x14ac:dyDescent="0.3">
      <c r="B22" s="10" t="s">
        <v>16</v>
      </c>
      <c r="C22" s="11" t="s">
        <v>75</v>
      </c>
      <c r="D22" t="s">
        <v>66</v>
      </c>
    </row>
    <row r="23" spans="2:4" x14ac:dyDescent="0.3">
      <c r="B23" t="s">
        <v>17</v>
      </c>
      <c r="C23" s="11" t="s">
        <v>75</v>
      </c>
      <c r="D23" t="s">
        <v>66</v>
      </c>
    </row>
    <row r="24" spans="2:4" x14ac:dyDescent="0.3">
      <c r="B24" t="s">
        <v>18</v>
      </c>
      <c r="C24" s="11" t="s">
        <v>75</v>
      </c>
      <c r="D24" t="s">
        <v>66</v>
      </c>
    </row>
    <row r="25" spans="2:4" x14ac:dyDescent="0.3">
      <c r="B25" t="s">
        <v>19</v>
      </c>
      <c r="C25" s="11" t="s">
        <v>75</v>
      </c>
      <c r="D25" t="s">
        <v>66</v>
      </c>
    </row>
    <row r="26" spans="2:4" ht="28.8" x14ac:dyDescent="0.3">
      <c r="B26" t="s">
        <v>20</v>
      </c>
      <c r="C26" s="13" t="s">
        <v>76</v>
      </c>
      <c r="D26" t="s">
        <v>66</v>
      </c>
    </row>
    <row r="27" spans="2:4" x14ac:dyDescent="0.3">
      <c r="B27" t="s">
        <v>21</v>
      </c>
      <c r="C27" s="12" t="s">
        <v>74</v>
      </c>
      <c r="D27" t="s">
        <v>66</v>
      </c>
    </row>
    <row r="28" spans="2:4" ht="28.8" x14ac:dyDescent="0.3">
      <c r="B28" s="10" t="s">
        <v>22</v>
      </c>
      <c r="C28" s="11" t="s">
        <v>75</v>
      </c>
      <c r="D28" t="s">
        <v>66</v>
      </c>
    </row>
    <row r="29" spans="2:4" x14ac:dyDescent="0.3">
      <c r="B29" t="s">
        <v>23</v>
      </c>
      <c r="C29" s="12" t="s">
        <v>74</v>
      </c>
      <c r="D29" t="s">
        <v>66</v>
      </c>
    </row>
    <row r="30" spans="2:4" ht="28.8" x14ac:dyDescent="0.3">
      <c r="B30" s="10" t="s">
        <v>24</v>
      </c>
      <c r="C30" s="11" t="s">
        <v>75</v>
      </c>
      <c r="D30" t="s">
        <v>66</v>
      </c>
    </row>
    <row r="31" spans="2:4" ht="28.8" x14ac:dyDescent="0.3">
      <c r="B31" s="10" t="s">
        <v>25</v>
      </c>
      <c r="C31" s="11" t="s">
        <v>75</v>
      </c>
      <c r="D31" t="s">
        <v>66</v>
      </c>
    </row>
    <row r="32" spans="2:4" x14ac:dyDescent="0.3">
      <c r="B32" t="s">
        <v>26</v>
      </c>
      <c r="C32" s="11" t="s">
        <v>75</v>
      </c>
      <c r="D32" t="s">
        <v>66</v>
      </c>
    </row>
    <row r="33" spans="1:8" x14ac:dyDescent="0.3">
      <c r="B33" s="10" t="s">
        <v>27</v>
      </c>
      <c r="C33" s="11" t="s">
        <v>75</v>
      </c>
      <c r="D33" t="s">
        <v>66</v>
      </c>
    </row>
    <row r="34" spans="1:8" x14ac:dyDescent="0.3">
      <c r="B34" t="s">
        <v>28</v>
      </c>
      <c r="C34" s="11" t="s">
        <v>75</v>
      </c>
      <c r="D34" t="s">
        <v>66</v>
      </c>
    </row>
    <row r="35" spans="1:8" x14ac:dyDescent="0.3">
      <c r="B35" t="s">
        <v>29</v>
      </c>
      <c r="C35" s="11" t="s">
        <v>75</v>
      </c>
      <c r="D35" t="s">
        <v>66</v>
      </c>
    </row>
    <row r="38" spans="1:8" ht="15.6" x14ac:dyDescent="0.3">
      <c r="B38" s="14" t="s">
        <v>70</v>
      </c>
      <c r="C38" s="5"/>
      <c r="D38" s="5"/>
      <c r="E38" s="5"/>
      <c r="F38" s="5"/>
      <c r="G38" s="5"/>
      <c r="H38" s="5"/>
    </row>
    <row r="40" spans="1:8" x14ac:dyDescent="0.3">
      <c r="A40" s="2" t="s">
        <v>71</v>
      </c>
      <c r="B40" s="2" t="s">
        <v>135</v>
      </c>
      <c r="C40" s="2"/>
      <c r="D40" s="2"/>
    </row>
    <row r="41" spans="1:8" x14ac:dyDescent="0.3">
      <c r="A41" s="2" t="s">
        <v>72</v>
      </c>
      <c r="B41" s="2" t="s">
        <v>134</v>
      </c>
      <c r="C41" s="2"/>
      <c r="D41" s="2"/>
    </row>
    <row r="42" spans="1:8" x14ac:dyDescent="0.3">
      <c r="A42" s="2" t="s">
        <v>79</v>
      </c>
      <c r="B42" s="2" t="s">
        <v>136</v>
      </c>
    </row>
    <row r="45" spans="1:8" ht="15.6" x14ac:dyDescent="0.3">
      <c r="B45" s="14" t="s">
        <v>73</v>
      </c>
      <c r="C45" s="5"/>
      <c r="D45" s="5"/>
      <c r="E45" s="5"/>
      <c r="F45" s="5"/>
      <c r="G45" s="5"/>
      <c r="H45" s="5"/>
    </row>
    <row r="47" spans="1:8" x14ac:dyDescent="0.3">
      <c r="A47" t="s">
        <v>71</v>
      </c>
      <c r="B47" t="s">
        <v>77</v>
      </c>
    </row>
    <row r="48" spans="1:8" x14ac:dyDescent="0.3">
      <c r="A48" t="s">
        <v>72</v>
      </c>
      <c r="B48" t="s">
        <v>78</v>
      </c>
    </row>
    <row r="49" spans="1:11" x14ac:dyDescent="0.3">
      <c r="A49" t="s">
        <v>79</v>
      </c>
      <c r="B49" t="s">
        <v>80</v>
      </c>
    </row>
    <row r="50" spans="1:11" x14ac:dyDescent="0.3">
      <c r="A50" t="s">
        <v>124</v>
      </c>
      <c r="B50" t="s">
        <v>137</v>
      </c>
    </row>
    <row r="52" spans="1:11" x14ac:dyDescent="0.3">
      <c r="B52" s="17" t="s">
        <v>81</v>
      </c>
      <c r="C52" s="5"/>
      <c r="D52" s="5"/>
      <c r="E52" s="5"/>
      <c r="F52" s="5"/>
      <c r="G52" s="5"/>
      <c r="H52" s="5"/>
    </row>
    <row r="54" spans="1:11" ht="15.6" x14ac:dyDescent="0.3">
      <c r="B54" s="66" t="s">
        <v>82</v>
      </c>
      <c r="C54" s="66"/>
      <c r="D54" s="66"/>
      <c r="E54" s="66"/>
      <c r="F54" s="66"/>
      <c r="G54" s="66"/>
      <c r="H54" s="66"/>
      <c r="I54" s="66"/>
      <c r="J54" s="66"/>
      <c r="K54" s="66"/>
    </row>
    <row r="55" spans="1:11" ht="15.6" x14ac:dyDescent="0.3">
      <c r="B55" s="66" t="s">
        <v>138</v>
      </c>
      <c r="C55" s="66"/>
      <c r="D55" s="66"/>
      <c r="E55" s="66"/>
      <c r="F55" s="66"/>
      <c r="G55" s="66"/>
      <c r="H55" s="66"/>
      <c r="I55" s="66"/>
      <c r="J55" s="66"/>
      <c r="K55" s="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8B15-25AA-4763-8680-48F95AEFC3CE}">
  <dimension ref="A2:AL158"/>
  <sheetViews>
    <sheetView zoomScale="95" zoomScaleNormal="92" workbookViewId="0">
      <selection activeCell="F36" sqref="F36"/>
    </sheetView>
  </sheetViews>
  <sheetFormatPr defaultRowHeight="14.4" x14ac:dyDescent="0.3"/>
  <cols>
    <col min="1" max="1" width="12.77734375" bestFit="1" customWidth="1"/>
    <col min="2" max="2" width="19.33203125" customWidth="1"/>
    <col min="3" max="3" width="14.6640625" bestFit="1" customWidth="1"/>
    <col min="4" max="4" width="12.77734375" bestFit="1" customWidth="1"/>
    <col min="5" max="5" width="19.109375" bestFit="1" customWidth="1"/>
    <col min="6" max="6" width="14.21875" bestFit="1" customWidth="1"/>
    <col min="7" max="7" width="12.77734375" bestFit="1" customWidth="1"/>
    <col min="8" max="8" width="18.6640625" bestFit="1" customWidth="1"/>
    <col min="9" max="9" width="6" bestFit="1" customWidth="1"/>
    <col min="10" max="10" width="13" bestFit="1" customWidth="1"/>
    <col min="11" max="11" width="14.44140625" bestFit="1" customWidth="1"/>
    <col min="12" max="12" width="21" bestFit="1" customWidth="1"/>
    <col min="13" max="13" width="6" bestFit="1" customWidth="1"/>
    <col min="14" max="14" width="20" customWidth="1"/>
    <col min="15" max="45" width="6" bestFit="1" customWidth="1"/>
    <col min="46" max="46" width="4" bestFit="1" customWidth="1"/>
    <col min="47" max="70" width="6" bestFit="1" customWidth="1"/>
    <col min="71" max="71" width="4" bestFit="1" customWidth="1"/>
    <col min="72" max="73" width="6" bestFit="1" customWidth="1"/>
    <col min="74" max="74" width="4" bestFit="1" customWidth="1"/>
    <col min="75" max="104" width="6" bestFit="1" customWidth="1"/>
    <col min="105" max="105" width="4" bestFit="1" customWidth="1"/>
    <col min="106" max="113" width="6" bestFit="1" customWidth="1"/>
    <col min="114" max="114" width="4" bestFit="1" customWidth="1"/>
    <col min="115" max="125" width="6" bestFit="1" customWidth="1"/>
    <col min="126" max="126" width="4" bestFit="1" customWidth="1"/>
    <col min="127" max="132" width="6" bestFit="1" customWidth="1"/>
    <col min="133" max="133" width="4" bestFit="1" customWidth="1"/>
    <col min="134" max="156" width="6" bestFit="1" customWidth="1"/>
    <col min="157" max="157" width="4" bestFit="1" customWidth="1"/>
    <col min="158" max="175" width="6" bestFit="1" customWidth="1"/>
    <col min="176" max="176" width="4" bestFit="1" customWidth="1"/>
    <col min="177" max="177" width="6" bestFit="1" customWidth="1"/>
    <col min="178" max="178" width="4" bestFit="1" customWidth="1"/>
    <col min="179" max="189" width="6" bestFit="1" customWidth="1"/>
    <col min="190" max="190" width="4" bestFit="1" customWidth="1"/>
    <col min="191" max="198" width="6" bestFit="1" customWidth="1"/>
    <col min="199" max="199" width="4" bestFit="1" customWidth="1"/>
    <col min="200" max="200" width="6" bestFit="1" customWidth="1"/>
    <col min="201" max="201" width="4" bestFit="1" customWidth="1"/>
    <col min="202" max="203" width="6" bestFit="1" customWidth="1"/>
    <col min="204" max="204" width="4" bestFit="1" customWidth="1"/>
    <col min="205" max="205" width="8" bestFit="1" customWidth="1"/>
    <col min="206" max="206" width="7" bestFit="1" customWidth="1"/>
    <col min="207" max="210" width="6" bestFit="1" customWidth="1"/>
    <col min="211" max="212" width="8" bestFit="1" customWidth="1"/>
    <col min="213" max="213" width="9" bestFit="1" customWidth="1"/>
    <col min="214" max="214" width="6" bestFit="1" customWidth="1"/>
    <col min="215" max="215" width="4" bestFit="1" customWidth="1"/>
    <col min="216" max="227" width="6" bestFit="1" customWidth="1"/>
    <col min="228" max="228" width="4" bestFit="1" customWidth="1"/>
    <col min="229" max="237" width="6" bestFit="1" customWidth="1"/>
    <col min="238" max="238" width="4" bestFit="1" customWidth="1"/>
    <col min="239" max="240" width="6" bestFit="1" customWidth="1"/>
    <col min="241" max="241" width="4" bestFit="1" customWidth="1"/>
    <col min="242" max="250" width="6" bestFit="1" customWidth="1"/>
    <col min="251" max="251" width="4" bestFit="1" customWidth="1"/>
    <col min="252" max="255" width="6" bestFit="1" customWidth="1"/>
    <col min="256" max="256" width="4" bestFit="1" customWidth="1"/>
    <col min="257" max="270" width="6" bestFit="1" customWidth="1"/>
    <col min="271" max="271" width="4" bestFit="1" customWidth="1"/>
    <col min="272" max="274" width="6" bestFit="1" customWidth="1"/>
    <col min="275" max="275" width="4" bestFit="1" customWidth="1"/>
    <col min="276" max="286" width="6" bestFit="1" customWidth="1"/>
    <col min="287" max="287" width="4" bestFit="1" customWidth="1"/>
    <col min="288" max="294" width="6" bestFit="1" customWidth="1"/>
    <col min="295" max="295" width="4" bestFit="1" customWidth="1"/>
    <col min="296" max="300" width="6" bestFit="1" customWidth="1"/>
    <col min="301" max="301" width="10.77734375" bestFit="1" customWidth="1"/>
  </cols>
  <sheetData>
    <row r="2" spans="1:38" x14ac:dyDescent="0.3">
      <c r="A2" s="17" t="s">
        <v>90</v>
      </c>
      <c r="B2" s="17"/>
      <c r="C2" s="17"/>
    </row>
    <row r="5" spans="1:38" x14ac:dyDescent="0.3">
      <c r="A5" s="18" t="s">
        <v>84</v>
      </c>
      <c r="B5" t="s">
        <v>87</v>
      </c>
      <c r="D5" s="18" t="s">
        <v>84</v>
      </c>
      <c r="E5" t="s">
        <v>88</v>
      </c>
    </row>
    <row r="6" spans="1:38" x14ac:dyDescent="0.3">
      <c r="A6" s="19">
        <v>2013</v>
      </c>
      <c r="B6" s="20">
        <v>36</v>
      </c>
      <c r="D6" s="19">
        <v>2013</v>
      </c>
      <c r="E6" s="20">
        <v>36</v>
      </c>
    </row>
    <row r="7" spans="1:38" x14ac:dyDescent="0.3">
      <c r="A7" s="19">
        <v>2014</v>
      </c>
      <c r="B7" s="20">
        <v>36</v>
      </c>
      <c r="D7" s="19">
        <v>2014</v>
      </c>
      <c r="E7" s="20">
        <v>36</v>
      </c>
    </row>
    <row r="8" spans="1:38" x14ac:dyDescent="0.3">
      <c r="A8" s="19">
        <v>2015</v>
      </c>
      <c r="B8" s="20">
        <v>36</v>
      </c>
      <c r="D8" s="19">
        <v>2015</v>
      </c>
      <c r="E8" s="20">
        <v>36</v>
      </c>
    </row>
    <row r="9" spans="1:38" x14ac:dyDescent="0.3">
      <c r="A9" s="19">
        <v>2016</v>
      </c>
      <c r="B9" s="20">
        <v>36</v>
      </c>
      <c r="D9" s="19">
        <v>2016</v>
      </c>
      <c r="E9" s="20">
        <v>36</v>
      </c>
    </row>
    <row r="10" spans="1:38" x14ac:dyDescent="0.3">
      <c r="A10" s="19">
        <v>2017</v>
      </c>
      <c r="B10" s="20">
        <v>36</v>
      </c>
      <c r="D10" s="19">
        <v>2017</v>
      </c>
      <c r="E10" s="20">
        <v>36</v>
      </c>
    </row>
    <row r="11" spans="1:38" x14ac:dyDescent="0.3">
      <c r="A11" s="19">
        <v>2018</v>
      </c>
      <c r="B11" s="20">
        <v>36</v>
      </c>
      <c r="D11" s="19">
        <v>2018</v>
      </c>
      <c r="E11" s="20">
        <v>36</v>
      </c>
    </row>
    <row r="12" spans="1:38" x14ac:dyDescent="0.3">
      <c r="A12" s="19">
        <v>2019</v>
      </c>
      <c r="B12" s="20">
        <v>33</v>
      </c>
      <c r="D12" s="19">
        <v>2019</v>
      </c>
      <c r="E12" s="20">
        <v>33</v>
      </c>
    </row>
    <row r="13" spans="1:38" x14ac:dyDescent="0.3">
      <c r="A13" s="19">
        <v>2020</v>
      </c>
      <c r="B13" s="20">
        <v>36</v>
      </c>
      <c r="D13" s="19">
        <v>2020</v>
      </c>
      <c r="E13" s="20">
        <v>36</v>
      </c>
    </row>
    <row r="14" spans="1:38" x14ac:dyDescent="0.3">
      <c r="A14" s="19">
        <v>2021</v>
      </c>
      <c r="B14" s="20">
        <v>36</v>
      </c>
      <c r="D14" s="19">
        <v>2021</v>
      </c>
      <c r="E14" s="20">
        <v>36</v>
      </c>
    </row>
    <row r="15" spans="1:38" x14ac:dyDescent="0.3">
      <c r="A15" s="19">
        <v>2022</v>
      </c>
      <c r="B15" s="20">
        <v>36</v>
      </c>
      <c r="D15" s="19">
        <v>2022</v>
      </c>
      <c r="E15" s="20">
        <v>36</v>
      </c>
    </row>
    <row r="16" spans="1:38" x14ac:dyDescent="0.3">
      <c r="A16" s="19">
        <v>2023</v>
      </c>
      <c r="B16" s="20">
        <v>15</v>
      </c>
      <c r="D16" s="19">
        <v>2023</v>
      </c>
      <c r="E16" s="20">
        <v>15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8" x14ac:dyDescent="0.3">
      <c r="A17" s="19" t="s">
        <v>83</v>
      </c>
      <c r="B17" s="20">
        <v>372</v>
      </c>
      <c r="D17" s="19" t="s">
        <v>83</v>
      </c>
      <c r="E17" s="20">
        <v>372</v>
      </c>
    </row>
    <row r="21" spans="1:8" x14ac:dyDescent="0.3">
      <c r="A21" s="18" t="s">
        <v>84</v>
      </c>
      <c r="B21" t="s">
        <v>89</v>
      </c>
    </row>
    <row r="22" spans="1:8" x14ac:dyDescent="0.3">
      <c r="A22" s="19">
        <v>2013</v>
      </c>
      <c r="B22" s="20">
        <v>36</v>
      </c>
      <c r="D22" s="18" t="s">
        <v>84</v>
      </c>
      <c r="E22" t="s">
        <v>87</v>
      </c>
    </row>
    <row r="23" spans="1:8" x14ac:dyDescent="0.3">
      <c r="A23" s="21" t="s">
        <v>31</v>
      </c>
      <c r="B23" s="20">
        <v>3</v>
      </c>
      <c r="D23" s="19" t="s">
        <v>30</v>
      </c>
      <c r="E23" s="20">
        <v>124</v>
      </c>
    </row>
    <row r="24" spans="1:8" x14ac:dyDescent="0.3">
      <c r="A24" s="21" t="s">
        <v>35</v>
      </c>
      <c r="B24" s="20">
        <v>3</v>
      </c>
      <c r="D24" s="19" t="s">
        <v>34</v>
      </c>
      <c r="E24" s="20">
        <v>124</v>
      </c>
    </row>
    <row r="25" spans="1:8" x14ac:dyDescent="0.3">
      <c r="A25" s="21" t="s">
        <v>36</v>
      </c>
      <c r="B25" s="20">
        <v>3</v>
      </c>
      <c r="D25" s="19" t="s">
        <v>33</v>
      </c>
      <c r="E25" s="20">
        <v>124</v>
      </c>
    </row>
    <row r="26" spans="1:8" x14ac:dyDescent="0.3">
      <c r="A26" s="21" t="s">
        <v>37</v>
      </c>
      <c r="B26" s="20">
        <v>3</v>
      </c>
      <c r="D26" s="19" t="s">
        <v>83</v>
      </c>
      <c r="E26" s="20">
        <v>372</v>
      </c>
    </row>
    <row r="27" spans="1:8" x14ac:dyDescent="0.3">
      <c r="A27" s="21" t="s">
        <v>38</v>
      </c>
      <c r="B27" s="20">
        <v>3</v>
      </c>
    </row>
    <row r="28" spans="1:8" x14ac:dyDescent="0.3">
      <c r="A28" s="21" t="s">
        <v>39</v>
      </c>
      <c r="B28" s="20">
        <v>3</v>
      </c>
    </row>
    <row r="29" spans="1:8" x14ac:dyDescent="0.3">
      <c r="A29" s="21" t="s">
        <v>40</v>
      </c>
      <c r="B29" s="20">
        <v>3</v>
      </c>
      <c r="D29" s="18" t="s">
        <v>84</v>
      </c>
      <c r="E29" t="s">
        <v>85</v>
      </c>
      <c r="G29" s="18" t="s">
        <v>84</v>
      </c>
      <c r="H29" t="s">
        <v>86</v>
      </c>
    </row>
    <row r="30" spans="1:8" x14ac:dyDescent="0.3">
      <c r="A30" s="21" t="s">
        <v>41</v>
      </c>
      <c r="B30" s="20">
        <v>3</v>
      </c>
      <c r="D30" s="19" t="s">
        <v>30</v>
      </c>
      <c r="E30" s="20">
        <v>179.8</v>
      </c>
      <c r="G30" s="19" t="s">
        <v>30</v>
      </c>
      <c r="H30" s="20">
        <v>105.1</v>
      </c>
    </row>
    <row r="31" spans="1:8" x14ac:dyDescent="0.3">
      <c r="A31" s="21" t="s">
        <v>42</v>
      </c>
      <c r="B31" s="20">
        <v>3</v>
      </c>
      <c r="D31" s="19" t="s">
        <v>34</v>
      </c>
      <c r="E31" s="20">
        <v>179.1</v>
      </c>
      <c r="G31" s="19" t="s">
        <v>34</v>
      </c>
      <c r="H31" s="20">
        <v>104.6</v>
      </c>
    </row>
    <row r="32" spans="1:8" x14ac:dyDescent="0.3">
      <c r="A32" s="21" t="s">
        <v>43</v>
      </c>
      <c r="B32" s="20">
        <v>3</v>
      </c>
      <c r="D32" s="19" t="s">
        <v>33</v>
      </c>
      <c r="E32" s="20">
        <v>178.2</v>
      </c>
      <c r="G32" s="19" t="s">
        <v>33</v>
      </c>
      <c r="H32" s="20">
        <v>104</v>
      </c>
    </row>
    <row r="33" spans="1:38" x14ac:dyDescent="0.3">
      <c r="A33" s="21" t="s">
        <v>45</v>
      </c>
      <c r="B33" s="20">
        <v>2</v>
      </c>
      <c r="D33" s="19" t="s">
        <v>83</v>
      </c>
      <c r="E33" s="20">
        <v>179.8</v>
      </c>
      <c r="G33" s="19" t="s">
        <v>83</v>
      </c>
      <c r="H33" s="20">
        <v>104</v>
      </c>
      <c r="I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x14ac:dyDescent="0.3">
      <c r="A34" s="21" t="s">
        <v>46</v>
      </c>
      <c r="B34" s="20">
        <v>3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x14ac:dyDescent="0.3">
      <c r="A35" s="21" t="s">
        <v>44</v>
      </c>
      <c r="B35" s="20">
        <v>1</v>
      </c>
    </row>
    <row r="36" spans="1:38" x14ac:dyDescent="0.3">
      <c r="A36" s="19">
        <v>2014</v>
      </c>
      <c r="B36" s="20">
        <v>36</v>
      </c>
    </row>
    <row r="37" spans="1:38" x14ac:dyDescent="0.3">
      <c r="A37" s="21" t="s">
        <v>31</v>
      </c>
      <c r="B37" s="20">
        <v>3</v>
      </c>
    </row>
    <row r="38" spans="1:38" ht="15.6" x14ac:dyDescent="0.3">
      <c r="A38" s="21" t="s">
        <v>35</v>
      </c>
      <c r="B38" s="20">
        <v>3</v>
      </c>
      <c r="D38" s="49" t="s">
        <v>91</v>
      </c>
      <c r="E38" s="57"/>
      <c r="F38" s="57"/>
      <c r="G38" s="57"/>
      <c r="H38" s="57"/>
      <c r="I38" s="36"/>
    </row>
    <row r="39" spans="1:38" ht="15.6" x14ac:dyDescent="0.3">
      <c r="A39" s="21" t="s">
        <v>36</v>
      </c>
      <c r="B39" s="20">
        <v>3</v>
      </c>
      <c r="D39" s="48" t="s">
        <v>149</v>
      </c>
      <c r="E39" s="73"/>
      <c r="F39" s="73"/>
      <c r="G39" s="73"/>
      <c r="H39" s="73"/>
      <c r="I39" s="78"/>
    </row>
    <row r="40" spans="1:38" x14ac:dyDescent="0.3">
      <c r="A40" s="21" t="s">
        <v>37</v>
      </c>
      <c r="B40" s="20">
        <v>3</v>
      </c>
    </row>
    <row r="41" spans="1:38" x14ac:dyDescent="0.3">
      <c r="A41" s="21" t="s">
        <v>38</v>
      </c>
      <c r="B41" s="20">
        <v>3</v>
      </c>
    </row>
    <row r="42" spans="1:38" x14ac:dyDescent="0.3">
      <c r="A42" s="21" t="s">
        <v>39</v>
      </c>
      <c r="B42" s="20">
        <v>3</v>
      </c>
    </row>
    <row r="43" spans="1:38" x14ac:dyDescent="0.3">
      <c r="A43" s="21" t="s">
        <v>40</v>
      </c>
      <c r="B43" s="20">
        <v>3</v>
      </c>
    </row>
    <row r="44" spans="1:38" x14ac:dyDescent="0.3">
      <c r="A44" s="21" t="s">
        <v>41</v>
      </c>
      <c r="B44" s="20">
        <v>3</v>
      </c>
    </row>
    <row r="45" spans="1:38" x14ac:dyDescent="0.3">
      <c r="A45" s="21" t="s">
        <v>42</v>
      </c>
      <c r="B45" s="20">
        <v>3</v>
      </c>
    </row>
    <row r="46" spans="1:38" x14ac:dyDescent="0.3">
      <c r="A46" s="21" t="s">
        <v>43</v>
      </c>
      <c r="B46" s="20">
        <v>3</v>
      </c>
    </row>
    <row r="47" spans="1:38" x14ac:dyDescent="0.3">
      <c r="A47" s="21" t="s">
        <v>45</v>
      </c>
      <c r="B47" s="20">
        <v>3</v>
      </c>
    </row>
    <row r="48" spans="1:38" x14ac:dyDescent="0.3">
      <c r="A48" s="21" t="s">
        <v>46</v>
      </c>
      <c r="B48" s="20">
        <v>3</v>
      </c>
    </row>
    <row r="49" spans="1:2" x14ac:dyDescent="0.3">
      <c r="A49" s="19">
        <v>2015</v>
      </c>
      <c r="B49" s="20">
        <v>36</v>
      </c>
    </row>
    <row r="50" spans="1:2" x14ac:dyDescent="0.3">
      <c r="A50" s="21" t="s">
        <v>31</v>
      </c>
      <c r="B50" s="20">
        <v>3</v>
      </c>
    </row>
    <row r="51" spans="1:2" x14ac:dyDescent="0.3">
      <c r="A51" s="21" t="s">
        <v>35</v>
      </c>
      <c r="B51" s="20">
        <v>3</v>
      </c>
    </row>
    <row r="52" spans="1:2" x14ac:dyDescent="0.3">
      <c r="A52" s="21" t="s">
        <v>36</v>
      </c>
      <c r="B52" s="20">
        <v>3</v>
      </c>
    </row>
    <row r="53" spans="1:2" x14ac:dyDescent="0.3">
      <c r="A53" s="21" t="s">
        <v>37</v>
      </c>
      <c r="B53" s="20">
        <v>3</v>
      </c>
    </row>
    <row r="54" spans="1:2" x14ac:dyDescent="0.3">
      <c r="A54" s="21" t="s">
        <v>38</v>
      </c>
      <c r="B54" s="20">
        <v>3</v>
      </c>
    </row>
    <row r="55" spans="1:2" x14ac:dyDescent="0.3">
      <c r="A55" s="21" t="s">
        <v>39</v>
      </c>
      <c r="B55" s="20">
        <v>3</v>
      </c>
    </row>
    <row r="56" spans="1:2" x14ac:dyDescent="0.3">
      <c r="A56" s="21" t="s">
        <v>40</v>
      </c>
      <c r="B56" s="20">
        <v>3</v>
      </c>
    </row>
    <row r="57" spans="1:2" x14ac:dyDescent="0.3">
      <c r="A57" s="21" t="s">
        <v>41</v>
      </c>
      <c r="B57" s="20">
        <v>3</v>
      </c>
    </row>
    <row r="58" spans="1:2" x14ac:dyDescent="0.3">
      <c r="A58" s="21" t="s">
        <v>42</v>
      </c>
      <c r="B58" s="20">
        <v>3</v>
      </c>
    </row>
    <row r="59" spans="1:2" x14ac:dyDescent="0.3">
      <c r="A59" s="21" t="s">
        <v>43</v>
      </c>
      <c r="B59" s="20">
        <v>3</v>
      </c>
    </row>
    <row r="60" spans="1:2" x14ac:dyDescent="0.3">
      <c r="A60" s="21" t="s">
        <v>45</v>
      </c>
      <c r="B60" s="20">
        <v>3</v>
      </c>
    </row>
    <row r="61" spans="1:2" x14ac:dyDescent="0.3">
      <c r="A61" s="21" t="s">
        <v>46</v>
      </c>
      <c r="B61" s="20">
        <v>3</v>
      </c>
    </row>
    <row r="62" spans="1:2" x14ac:dyDescent="0.3">
      <c r="A62" s="19">
        <v>2016</v>
      </c>
      <c r="B62" s="20">
        <v>36</v>
      </c>
    </row>
    <row r="63" spans="1:2" x14ac:dyDescent="0.3">
      <c r="A63" s="21" t="s">
        <v>31</v>
      </c>
      <c r="B63" s="20">
        <v>3</v>
      </c>
    </row>
    <row r="64" spans="1:2" x14ac:dyDescent="0.3">
      <c r="A64" s="21" t="s">
        <v>35</v>
      </c>
      <c r="B64" s="20">
        <v>3</v>
      </c>
    </row>
    <row r="65" spans="1:2" x14ac:dyDescent="0.3">
      <c r="A65" s="21" t="s">
        <v>36</v>
      </c>
      <c r="B65" s="20">
        <v>3</v>
      </c>
    </row>
    <row r="66" spans="1:2" x14ac:dyDescent="0.3">
      <c r="A66" s="21" t="s">
        <v>37</v>
      </c>
      <c r="B66" s="20">
        <v>3</v>
      </c>
    </row>
    <row r="67" spans="1:2" x14ac:dyDescent="0.3">
      <c r="A67" s="21" t="s">
        <v>38</v>
      </c>
      <c r="B67" s="20">
        <v>3</v>
      </c>
    </row>
    <row r="68" spans="1:2" x14ac:dyDescent="0.3">
      <c r="A68" s="21" t="s">
        <v>39</v>
      </c>
      <c r="B68" s="20">
        <v>3</v>
      </c>
    </row>
    <row r="69" spans="1:2" x14ac:dyDescent="0.3">
      <c r="A69" s="21" t="s">
        <v>40</v>
      </c>
      <c r="B69" s="20">
        <v>3</v>
      </c>
    </row>
    <row r="70" spans="1:2" x14ac:dyDescent="0.3">
      <c r="A70" s="21" t="s">
        <v>41</v>
      </c>
      <c r="B70" s="20">
        <v>3</v>
      </c>
    </row>
    <row r="71" spans="1:2" x14ac:dyDescent="0.3">
      <c r="A71" s="21" t="s">
        <v>42</v>
      </c>
      <c r="B71" s="20">
        <v>3</v>
      </c>
    </row>
    <row r="72" spans="1:2" x14ac:dyDescent="0.3">
      <c r="A72" s="21" t="s">
        <v>43</v>
      </c>
      <c r="B72" s="20">
        <v>3</v>
      </c>
    </row>
    <row r="73" spans="1:2" x14ac:dyDescent="0.3">
      <c r="A73" s="21" t="s">
        <v>45</v>
      </c>
      <c r="B73" s="20">
        <v>3</v>
      </c>
    </row>
    <row r="74" spans="1:2" x14ac:dyDescent="0.3">
      <c r="A74" s="21" t="s">
        <v>46</v>
      </c>
      <c r="B74" s="20">
        <v>3</v>
      </c>
    </row>
    <row r="75" spans="1:2" x14ac:dyDescent="0.3">
      <c r="A75" s="19">
        <v>2017</v>
      </c>
      <c r="B75" s="20">
        <v>36</v>
      </c>
    </row>
    <row r="76" spans="1:2" x14ac:dyDescent="0.3">
      <c r="A76" s="21" t="s">
        <v>31</v>
      </c>
      <c r="B76" s="20">
        <v>3</v>
      </c>
    </row>
    <row r="77" spans="1:2" x14ac:dyDescent="0.3">
      <c r="A77" s="21" t="s">
        <v>35</v>
      </c>
      <c r="B77" s="20">
        <v>3</v>
      </c>
    </row>
    <row r="78" spans="1:2" x14ac:dyDescent="0.3">
      <c r="A78" s="21" t="s">
        <v>36</v>
      </c>
      <c r="B78" s="20">
        <v>3</v>
      </c>
    </row>
    <row r="79" spans="1:2" x14ac:dyDescent="0.3">
      <c r="A79" s="21" t="s">
        <v>37</v>
      </c>
      <c r="B79" s="20">
        <v>3</v>
      </c>
    </row>
    <row r="80" spans="1:2" x14ac:dyDescent="0.3">
      <c r="A80" s="21" t="s">
        <v>38</v>
      </c>
      <c r="B80" s="20">
        <v>3</v>
      </c>
    </row>
    <row r="81" spans="1:2" x14ac:dyDescent="0.3">
      <c r="A81" s="21" t="s">
        <v>39</v>
      </c>
      <c r="B81" s="20">
        <v>3</v>
      </c>
    </row>
    <row r="82" spans="1:2" x14ac:dyDescent="0.3">
      <c r="A82" s="21" t="s">
        <v>40</v>
      </c>
      <c r="B82" s="20">
        <v>3</v>
      </c>
    </row>
    <row r="83" spans="1:2" x14ac:dyDescent="0.3">
      <c r="A83" s="21" t="s">
        <v>41</v>
      </c>
      <c r="B83" s="20">
        <v>3</v>
      </c>
    </row>
    <row r="84" spans="1:2" x14ac:dyDescent="0.3">
      <c r="A84" s="21" t="s">
        <v>42</v>
      </c>
      <c r="B84" s="20">
        <v>3</v>
      </c>
    </row>
    <row r="85" spans="1:2" x14ac:dyDescent="0.3">
      <c r="A85" s="21" t="s">
        <v>43</v>
      </c>
      <c r="B85" s="20">
        <v>3</v>
      </c>
    </row>
    <row r="86" spans="1:2" x14ac:dyDescent="0.3">
      <c r="A86" s="21" t="s">
        <v>45</v>
      </c>
      <c r="B86" s="20">
        <v>3</v>
      </c>
    </row>
    <row r="87" spans="1:2" x14ac:dyDescent="0.3">
      <c r="A87" s="21" t="s">
        <v>46</v>
      </c>
      <c r="B87" s="20">
        <v>3</v>
      </c>
    </row>
    <row r="88" spans="1:2" x14ac:dyDescent="0.3">
      <c r="A88" s="19">
        <v>2018</v>
      </c>
      <c r="B88" s="20">
        <v>36</v>
      </c>
    </row>
    <row r="89" spans="1:2" x14ac:dyDescent="0.3">
      <c r="A89" s="21" t="s">
        <v>31</v>
      </c>
      <c r="B89" s="20">
        <v>3</v>
      </c>
    </row>
    <row r="90" spans="1:2" x14ac:dyDescent="0.3">
      <c r="A90" s="21" t="s">
        <v>35</v>
      </c>
      <c r="B90" s="20">
        <v>3</v>
      </c>
    </row>
    <row r="91" spans="1:2" x14ac:dyDescent="0.3">
      <c r="A91" s="21" t="s">
        <v>36</v>
      </c>
      <c r="B91" s="20">
        <v>3</v>
      </c>
    </row>
    <row r="92" spans="1:2" x14ac:dyDescent="0.3">
      <c r="A92" s="21" t="s">
        <v>37</v>
      </c>
      <c r="B92" s="20">
        <v>3</v>
      </c>
    </row>
    <row r="93" spans="1:2" x14ac:dyDescent="0.3">
      <c r="A93" s="21" t="s">
        <v>38</v>
      </c>
      <c r="B93" s="20">
        <v>3</v>
      </c>
    </row>
    <row r="94" spans="1:2" x14ac:dyDescent="0.3">
      <c r="A94" s="21" t="s">
        <v>39</v>
      </c>
      <c r="B94" s="20">
        <v>3</v>
      </c>
    </row>
    <row r="95" spans="1:2" x14ac:dyDescent="0.3">
      <c r="A95" s="21" t="s">
        <v>40</v>
      </c>
      <c r="B95" s="20">
        <v>3</v>
      </c>
    </row>
    <row r="96" spans="1:2" x14ac:dyDescent="0.3">
      <c r="A96" s="21" t="s">
        <v>41</v>
      </c>
      <c r="B96" s="20">
        <v>3</v>
      </c>
    </row>
    <row r="97" spans="1:2" x14ac:dyDescent="0.3">
      <c r="A97" s="21" t="s">
        <v>42</v>
      </c>
      <c r="B97" s="20">
        <v>3</v>
      </c>
    </row>
    <row r="98" spans="1:2" x14ac:dyDescent="0.3">
      <c r="A98" s="21" t="s">
        <v>43</v>
      </c>
      <c r="B98" s="20">
        <v>3</v>
      </c>
    </row>
    <row r="99" spans="1:2" x14ac:dyDescent="0.3">
      <c r="A99" s="21" t="s">
        <v>45</v>
      </c>
      <c r="B99" s="20">
        <v>3</v>
      </c>
    </row>
    <row r="100" spans="1:2" x14ac:dyDescent="0.3">
      <c r="A100" s="21" t="s">
        <v>46</v>
      </c>
      <c r="B100" s="20">
        <v>3</v>
      </c>
    </row>
    <row r="101" spans="1:2" x14ac:dyDescent="0.3">
      <c r="A101" s="19">
        <v>2019</v>
      </c>
      <c r="B101" s="20">
        <v>33</v>
      </c>
    </row>
    <row r="102" spans="1:2" x14ac:dyDescent="0.3">
      <c r="A102" s="21" t="s">
        <v>31</v>
      </c>
      <c r="B102" s="20">
        <v>3</v>
      </c>
    </row>
    <row r="103" spans="1:2" x14ac:dyDescent="0.3">
      <c r="A103" s="21" t="s">
        <v>35</v>
      </c>
      <c r="B103" s="20">
        <v>3</v>
      </c>
    </row>
    <row r="104" spans="1:2" x14ac:dyDescent="0.3">
      <c r="A104" s="21" t="s">
        <v>36</v>
      </c>
      <c r="B104" s="20">
        <v>3</v>
      </c>
    </row>
    <row r="105" spans="1:2" x14ac:dyDescent="0.3">
      <c r="A105" s="21" t="s">
        <v>38</v>
      </c>
      <c r="B105" s="20">
        <v>3</v>
      </c>
    </row>
    <row r="106" spans="1:2" x14ac:dyDescent="0.3">
      <c r="A106" s="21" t="s">
        <v>39</v>
      </c>
      <c r="B106" s="20">
        <v>3</v>
      </c>
    </row>
    <row r="107" spans="1:2" x14ac:dyDescent="0.3">
      <c r="A107" s="21" t="s">
        <v>40</v>
      </c>
      <c r="B107" s="20">
        <v>3</v>
      </c>
    </row>
    <row r="108" spans="1:2" x14ac:dyDescent="0.3">
      <c r="A108" s="21" t="s">
        <v>41</v>
      </c>
      <c r="B108" s="20">
        <v>3</v>
      </c>
    </row>
    <row r="109" spans="1:2" x14ac:dyDescent="0.3">
      <c r="A109" s="21" t="s">
        <v>42</v>
      </c>
      <c r="B109" s="20">
        <v>3</v>
      </c>
    </row>
    <row r="110" spans="1:2" x14ac:dyDescent="0.3">
      <c r="A110" s="21" t="s">
        <v>43</v>
      </c>
      <c r="B110" s="20">
        <v>3</v>
      </c>
    </row>
    <row r="111" spans="1:2" x14ac:dyDescent="0.3">
      <c r="A111" s="21" t="s">
        <v>45</v>
      </c>
      <c r="B111" s="20">
        <v>3</v>
      </c>
    </row>
    <row r="112" spans="1:2" x14ac:dyDescent="0.3">
      <c r="A112" s="21" t="s">
        <v>46</v>
      </c>
      <c r="B112" s="20">
        <v>3</v>
      </c>
    </row>
    <row r="113" spans="1:2" x14ac:dyDescent="0.3">
      <c r="A113" s="19">
        <v>2020</v>
      </c>
      <c r="B113" s="20">
        <v>36</v>
      </c>
    </row>
    <row r="114" spans="1:2" x14ac:dyDescent="0.3">
      <c r="A114" s="21" t="s">
        <v>31</v>
      </c>
      <c r="B114" s="20">
        <v>3</v>
      </c>
    </row>
    <row r="115" spans="1:2" x14ac:dyDescent="0.3">
      <c r="A115" s="21" t="s">
        <v>35</v>
      </c>
      <c r="B115" s="20">
        <v>3</v>
      </c>
    </row>
    <row r="116" spans="1:2" x14ac:dyDescent="0.3">
      <c r="A116" s="21" t="s">
        <v>36</v>
      </c>
      <c r="B116" s="20">
        <v>3</v>
      </c>
    </row>
    <row r="117" spans="1:2" x14ac:dyDescent="0.3">
      <c r="A117" s="21" t="s">
        <v>37</v>
      </c>
      <c r="B117" s="20">
        <v>3</v>
      </c>
    </row>
    <row r="118" spans="1:2" x14ac:dyDescent="0.3">
      <c r="A118" s="21" t="s">
        <v>38</v>
      </c>
      <c r="B118" s="20">
        <v>3</v>
      </c>
    </row>
    <row r="119" spans="1:2" x14ac:dyDescent="0.3">
      <c r="A119" s="21" t="s">
        <v>39</v>
      </c>
      <c r="B119" s="20">
        <v>3</v>
      </c>
    </row>
    <row r="120" spans="1:2" x14ac:dyDescent="0.3">
      <c r="A120" s="21" t="s">
        <v>40</v>
      </c>
      <c r="B120" s="20">
        <v>3</v>
      </c>
    </row>
    <row r="121" spans="1:2" x14ac:dyDescent="0.3">
      <c r="A121" s="21" t="s">
        <v>41</v>
      </c>
      <c r="B121" s="20">
        <v>3</v>
      </c>
    </row>
    <row r="122" spans="1:2" x14ac:dyDescent="0.3">
      <c r="A122" s="21" t="s">
        <v>42</v>
      </c>
      <c r="B122" s="20">
        <v>3</v>
      </c>
    </row>
    <row r="123" spans="1:2" x14ac:dyDescent="0.3">
      <c r="A123" s="21" t="s">
        <v>43</v>
      </c>
      <c r="B123" s="20">
        <v>3</v>
      </c>
    </row>
    <row r="124" spans="1:2" x14ac:dyDescent="0.3">
      <c r="A124" s="21" t="s">
        <v>45</v>
      </c>
      <c r="B124" s="20">
        <v>3</v>
      </c>
    </row>
    <row r="125" spans="1:2" x14ac:dyDescent="0.3">
      <c r="A125" s="21" t="s">
        <v>46</v>
      </c>
      <c r="B125" s="20">
        <v>3</v>
      </c>
    </row>
    <row r="126" spans="1:2" x14ac:dyDescent="0.3">
      <c r="A126" s="19">
        <v>2021</v>
      </c>
      <c r="B126" s="20">
        <v>36</v>
      </c>
    </row>
    <row r="127" spans="1:2" x14ac:dyDescent="0.3">
      <c r="A127" s="21" t="s">
        <v>31</v>
      </c>
      <c r="B127" s="20">
        <v>3</v>
      </c>
    </row>
    <row r="128" spans="1:2" x14ac:dyDescent="0.3">
      <c r="A128" s="21" t="s">
        <v>35</v>
      </c>
      <c r="B128" s="20">
        <v>3</v>
      </c>
    </row>
    <row r="129" spans="1:2" x14ac:dyDescent="0.3">
      <c r="A129" s="21" t="s">
        <v>36</v>
      </c>
      <c r="B129" s="20">
        <v>3</v>
      </c>
    </row>
    <row r="130" spans="1:2" x14ac:dyDescent="0.3">
      <c r="A130" s="21" t="s">
        <v>37</v>
      </c>
      <c r="B130" s="20">
        <v>3</v>
      </c>
    </row>
    <row r="131" spans="1:2" x14ac:dyDescent="0.3">
      <c r="A131" s="21" t="s">
        <v>38</v>
      </c>
      <c r="B131" s="20">
        <v>3</v>
      </c>
    </row>
    <row r="132" spans="1:2" x14ac:dyDescent="0.3">
      <c r="A132" s="21" t="s">
        <v>39</v>
      </c>
      <c r="B132" s="20">
        <v>3</v>
      </c>
    </row>
    <row r="133" spans="1:2" x14ac:dyDescent="0.3">
      <c r="A133" s="21" t="s">
        <v>40</v>
      </c>
      <c r="B133" s="20">
        <v>3</v>
      </c>
    </row>
    <row r="134" spans="1:2" x14ac:dyDescent="0.3">
      <c r="A134" s="21" t="s">
        <v>41</v>
      </c>
      <c r="B134" s="20">
        <v>3</v>
      </c>
    </row>
    <row r="135" spans="1:2" x14ac:dyDescent="0.3">
      <c r="A135" s="21" t="s">
        <v>42</v>
      </c>
      <c r="B135" s="20">
        <v>3</v>
      </c>
    </row>
    <row r="136" spans="1:2" x14ac:dyDescent="0.3">
      <c r="A136" s="21" t="s">
        <v>43</v>
      </c>
      <c r="B136" s="20">
        <v>3</v>
      </c>
    </row>
    <row r="137" spans="1:2" x14ac:dyDescent="0.3">
      <c r="A137" s="21" t="s">
        <v>45</v>
      </c>
      <c r="B137" s="20">
        <v>3</v>
      </c>
    </row>
    <row r="138" spans="1:2" x14ac:dyDescent="0.3">
      <c r="A138" s="21" t="s">
        <v>46</v>
      </c>
      <c r="B138" s="20">
        <v>3</v>
      </c>
    </row>
    <row r="139" spans="1:2" x14ac:dyDescent="0.3">
      <c r="A139" s="19">
        <v>2022</v>
      </c>
      <c r="B139" s="20">
        <v>36</v>
      </c>
    </row>
    <row r="140" spans="1:2" x14ac:dyDescent="0.3">
      <c r="A140" s="21" t="s">
        <v>31</v>
      </c>
      <c r="B140" s="20">
        <v>3</v>
      </c>
    </row>
    <row r="141" spans="1:2" x14ac:dyDescent="0.3">
      <c r="A141" s="21" t="s">
        <v>35</v>
      </c>
      <c r="B141" s="20">
        <v>3</v>
      </c>
    </row>
    <row r="142" spans="1:2" x14ac:dyDescent="0.3">
      <c r="A142" s="21" t="s">
        <v>36</v>
      </c>
      <c r="B142" s="20">
        <v>3</v>
      </c>
    </row>
    <row r="143" spans="1:2" x14ac:dyDescent="0.3">
      <c r="A143" s="21" t="s">
        <v>37</v>
      </c>
      <c r="B143" s="20">
        <v>3</v>
      </c>
    </row>
    <row r="144" spans="1:2" x14ac:dyDescent="0.3">
      <c r="A144" s="21" t="s">
        <v>38</v>
      </c>
      <c r="B144" s="20">
        <v>3</v>
      </c>
    </row>
    <row r="145" spans="1:2" x14ac:dyDescent="0.3">
      <c r="A145" s="21" t="s">
        <v>39</v>
      </c>
      <c r="B145" s="20">
        <v>3</v>
      </c>
    </row>
    <row r="146" spans="1:2" x14ac:dyDescent="0.3">
      <c r="A146" s="21" t="s">
        <v>40</v>
      </c>
      <c r="B146" s="20">
        <v>3</v>
      </c>
    </row>
    <row r="147" spans="1:2" x14ac:dyDescent="0.3">
      <c r="A147" s="21" t="s">
        <v>41</v>
      </c>
      <c r="B147" s="20">
        <v>3</v>
      </c>
    </row>
    <row r="148" spans="1:2" x14ac:dyDescent="0.3">
      <c r="A148" s="21" t="s">
        <v>42</v>
      </c>
      <c r="B148" s="20">
        <v>3</v>
      </c>
    </row>
    <row r="149" spans="1:2" x14ac:dyDescent="0.3">
      <c r="A149" s="21" t="s">
        <v>43</v>
      </c>
      <c r="B149" s="20">
        <v>3</v>
      </c>
    </row>
    <row r="150" spans="1:2" x14ac:dyDescent="0.3">
      <c r="A150" s="21" t="s">
        <v>45</v>
      </c>
      <c r="B150" s="20">
        <v>3</v>
      </c>
    </row>
    <row r="151" spans="1:2" x14ac:dyDescent="0.3">
      <c r="A151" s="21" t="s">
        <v>46</v>
      </c>
      <c r="B151" s="20">
        <v>3</v>
      </c>
    </row>
    <row r="152" spans="1:2" x14ac:dyDescent="0.3">
      <c r="A152" s="19">
        <v>2023</v>
      </c>
      <c r="B152" s="20">
        <v>15</v>
      </c>
    </row>
    <row r="153" spans="1:2" x14ac:dyDescent="0.3">
      <c r="A153" s="21" t="s">
        <v>31</v>
      </c>
      <c r="B153" s="20">
        <v>3</v>
      </c>
    </row>
    <row r="154" spans="1:2" x14ac:dyDescent="0.3">
      <c r="A154" s="21" t="s">
        <v>35</v>
      </c>
      <c r="B154" s="20">
        <v>3</v>
      </c>
    </row>
    <row r="155" spans="1:2" x14ac:dyDescent="0.3">
      <c r="A155" s="21" t="s">
        <v>36</v>
      </c>
      <c r="B155" s="20">
        <v>3</v>
      </c>
    </row>
    <row r="156" spans="1:2" x14ac:dyDescent="0.3">
      <c r="A156" s="21" t="s">
        <v>37</v>
      </c>
      <c r="B156" s="20">
        <v>3</v>
      </c>
    </row>
    <row r="157" spans="1:2" x14ac:dyDescent="0.3">
      <c r="A157" s="21" t="s">
        <v>38</v>
      </c>
      <c r="B157" s="20">
        <v>3</v>
      </c>
    </row>
    <row r="158" spans="1:2" x14ac:dyDescent="0.3">
      <c r="A158" s="19" t="s">
        <v>83</v>
      </c>
      <c r="B158" s="20">
        <v>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1236-AC25-4A66-93C7-619D54EBB5B7}">
  <dimension ref="A2:Q433"/>
  <sheetViews>
    <sheetView showGridLines="0" tabSelected="1" topLeftCell="A225" zoomScaleNormal="100" workbookViewId="0">
      <selection activeCell="B266" sqref="B266"/>
    </sheetView>
  </sheetViews>
  <sheetFormatPr defaultRowHeight="14.4" x14ac:dyDescent="0.3"/>
  <cols>
    <col min="1" max="1" width="4.88671875" customWidth="1"/>
    <col min="2" max="2" width="25" customWidth="1"/>
    <col min="3" max="3" width="24" customWidth="1"/>
    <col min="4" max="4" width="23.44140625" bestFit="1" customWidth="1"/>
    <col min="5" max="5" width="19" bestFit="1" customWidth="1"/>
    <col min="6" max="6" width="17.88671875" bestFit="1" customWidth="1"/>
    <col min="7" max="7" width="19.33203125" customWidth="1"/>
    <col min="8" max="8" width="26.21875" bestFit="1" customWidth="1"/>
    <col min="9" max="9" width="24" bestFit="1" customWidth="1"/>
    <col min="10" max="10" width="12.5546875" bestFit="1" customWidth="1"/>
    <col min="11" max="11" width="22.21875" bestFit="1" customWidth="1"/>
    <col min="12" max="12" width="12.88671875" bestFit="1" customWidth="1"/>
    <col min="13" max="13" width="10.21875" bestFit="1" customWidth="1"/>
    <col min="14" max="14" width="10.109375" bestFit="1" customWidth="1"/>
    <col min="15" max="15" width="21.77734375" customWidth="1"/>
    <col min="16" max="16" width="11.109375" bestFit="1" customWidth="1"/>
    <col min="17" max="28" width="26" bestFit="1" customWidth="1"/>
    <col min="29" max="29" width="30.88671875" bestFit="1" customWidth="1"/>
    <col min="30" max="30" width="24.5546875" bestFit="1" customWidth="1"/>
    <col min="31" max="65" width="6.5546875" bestFit="1" customWidth="1"/>
    <col min="66" max="66" width="4.33203125" bestFit="1" customWidth="1"/>
    <col min="67" max="74" width="6.5546875" bestFit="1" customWidth="1"/>
    <col min="75" max="75" width="4.33203125" bestFit="1" customWidth="1"/>
    <col min="76" max="104" width="6.5546875" bestFit="1" customWidth="1"/>
    <col min="105" max="105" width="4.33203125" bestFit="1" customWidth="1"/>
    <col min="106" max="111" width="6.5546875" bestFit="1" customWidth="1"/>
    <col min="112" max="112" width="4.33203125" bestFit="1" customWidth="1"/>
    <col min="113" max="118" width="6.5546875" bestFit="1" customWidth="1"/>
    <col min="119" max="119" width="4.33203125" bestFit="1" customWidth="1"/>
    <col min="120" max="124" width="6.5546875" bestFit="1" customWidth="1"/>
    <col min="125" max="125" width="4.33203125" bestFit="1" customWidth="1"/>
    <col min="126" max="131" width="6.5546875" bestFit="1" customWidth="1"/>
    <col min="132" max="132" width="4.33203125" bestFit="1" customWidth="1"/>
    <col min="133" max="139" width="6.5546875" bestFit="1" customWidth="1"/>
    <col min="140" max="140" width="4.33203125" bestFit="1" customWidth="1"/>
    <col min="141" max="159" width="6.5546875" bestFit="1" customWidth="1"/>
    <col min="160" max="160" width="4.33203125" bestFit="1" customWidth="1"/>
    <col min="161" max="179" width="6.5546875" bestFit="1" customWidth="1"/>
    <col min="180" max="180" width="4.33203125" bestFit="1" customWidth="1"/>
    <col min="181" max="194" width="6.5546875" bestFit="1" customWidth="1"/>
    <col min="195" max="195" width="4.33203125" bestFit="1" customWidth="1"/>
    <col min="196" max="201" width="6.5546875" bestFit="1" customWidth="1"/>
    <col min="202" max="202" width="4.33203125" bestFit="1" customWidth="1"/>
    <col min="203" max="203" width="6.5546875" bestFit="1" customWidth="1"/>
    <col min="204" max="204" width="7.6640625" bestFit="1" customWidth="1"/>
    <col min="205" max="209" width="6.5546875" bestFit="1" customWidth="1"/>
    <col min="210" max="210" width="4.33203125" bestFit="1" customWidth="1"/>
    <col min="211" max="213" width="6.5546875" bestFit="1" customWidth="1"/>
    <col min="214" max="214" width="4.33203125" bestFit="1" customWidth="1"/>
    <col min="215" max="219" width="6.5546875" bestFit="1" customWidth="1"/>
    <col min="220" max="220" width="7.6640625" bestFit="1" customWidth="1"/>
    <col min="221" max="226" width="6.5546875" bestFit="1" customWidth="1"/>
    <col min="227" max="227" width="4.33203125" bestFit="1" customWidth="1"/>
    <col min="228" max="252" width="6.5546875" bestFit="1" customWidth="1"/>
    <col min="253" max="253" width="4.33203125" bestFit="1" customWidth="1"/>
    <col min="254" max="258" width="6.5546875" bestFit="1" customWidth="1"/>
    <col min="259" max="259" width="11.109375" bestFit="1" customWidth="1"/>
    <col min="260" max="260" width="6.5546875" bestFit="1" customWidth="1"/>
    <col min="261" max="261" width="10.88671875" bestFit="1" customWidth="1"/>
    <col min="262" max="262" width="8.44140625" bestFit="1" customWidth="1"/>
    <col min="263" max="263" width="6.5546875" bestFit="1" customWidth="1"/>
    <col min="264" max="264" width="10.88671875" bestFit="1" customWidth="1"/>
    <col min="265" max="265" width="6.5546875" bestFit="1" customWidth="1"/>
    <col min="266" max="266" width="9.109375" bestFit="1" customWidth="1"/>
    <col min="267" max="267" width="8.44140625" bestFit="1" customWidth="1"/>
    <col min="268" max="269" width="6.5546875" bestFit="1" customWidth="1"/>
    <col min="270" max="270" width="10.88671875" bestFit="1" customWidth="1"/>
    <col min="271" max="271" width="8.44140625" bestFit="1" customWidth="1"/>
    <col min="272" max="272" width="6.5546875" bestFit="1" customWidth="1"/>
    <col min="273" max="273" width="10.88671875" bestFit="1" customWidth="1"/>
    <col min="274" max="274" width="8.44140625" bestFit="1" customWidth="1"/>
    <col min="275" max="275" width="4.33203125" bestFit="1" customWidth="1"/>
    <col min="276" max="276" width="6.5546875" bestFit="1" customWidth="1"/>
    <col min="277" max="277" width="10.88671875" bestFit="1" customWidth="1"/>
    <col min="278" max="278" width="8.44140625" bestFit="1" customWidth="1"/>
    <col min="279" max="279" width="10.88671875" bestFit="1" customWidth="1"/>
    <col min="280" max="280" width="8.44140625" bestFit="1" customWidth="1"/>
    <col min="281" max="281" width="4.33203125" bestFit="1" customWidth="1"/>
    <col min="282" max="282" width="6.5546875" bestFit="1" customWidth="1"/>
    <col min="283" max="283" width="10.88671875" bestFit="1" customWidth="1"/>
    <col min="284" max="284" width="8.44140625" bestFit="1" customWidth="1"/>
    <col min="285" max="285" width="10.88671875" bestFit="1" customWidth="1"/>
    <col min="286" max="286" width="6.5546875" bestFit="1" customWidth="1"/>
    <col min="287" max="287" width="9.109375" bestFit="1" customWidth="1"/>
    <col min="288" max="288" width="8.44140625" bestFit="1" customWidth="1"/>
    <col min="289" max="289" width="6.5546875" bestFit="1" customWidth="1"/>
    <col min="290" max="290" width="10.88671875" bestFit="1" customWidth="1"/>
    <col min="291" max="291" width="8.44140625" bestFit="1" customWidth="1"/>
    <col min="292" max="292" width="10.88671875" bestFit="1" customWidth="1"/>
    <col min="293" max="293" width="8.44140625" bestFit="1" customWidth="1"/>
    <col min="294" max="294" width="10.88671875" bestFit="1" customWidth="1"/>
    <col min="295" max="295" width="8.44140625" bestFit="1" customWidth="1"/>
    <col min="296" max="296" width="10.88671875" bestFit="1" customWidth="1"/>
    <col min="297" max="297" width="8.44140625" bestFit="1" customWidth="1"/>
    <col min="298" max="298" width="6.5546875" bestFit="1" customWidth="1"/>
    <col min="299" max="299" width="10.88671875" bestFit="1" customWidth="1"/>
    <col min="300" max="302" width="6.5546875" bestFit="1" customWidth="1"/>
    <col min="303" max="303" width="9.109375" bestFit="1" customWidth="1"/>
    <col min="304" max="304" width="8.44140625" bestFit="1" customWidth="1"/>
    <col min="305" max="305" width="10.88671875" bestFit="1" customWidth="1"/>
    <col min="306" max="306" width="8.44140625" bestFit="1" customWidth="1"/>
    <col min="307" max="307" width="6.5546875" bestFit="1" customWidth="1"/>
    <col min="308" max="308" width="10.88671875" bestFit="1" customWidth="1"/>
    <col min="309" max="309" width="8.44140625" bestFit="1" customWidth="1"/>
    <col min="310" max="310" width="10.88671875" bestFit="1" customWidth="1"/>
    <col min="311" max="311" width="8.44140625" bestFit="1" customWidth="1"/>
    <col min="312" max="312" width="10.88671875" bestFit="1" customWidth="1"/>
    <col min="313" max="313" width="8.44140625" bestFit="1" customWidth="1"/>
    <col min="314" max="314" width="10.88671875" bestFit="1" customWidth="1"/>
    <col min="315" max="315" width="8.44140625" bestFit="1" customWidth="1"/>
    <col min="316" max="316" width="6.5546875" bestFit="1" customWidth="1"/>
    <col min="317" max="317" width="10.88671875" bestFit="1" customWidth="1"/>
    <col min="318" max="318" width="6.5546875" bestFit="1" customWidth="1"/>
    <col min="319" max="319" width="9.109375" bestFit="1" customWidth="1"/>
    <col min="320" max="320" width="8.44140625" bestFit="1" customWidth="1"/>
    <col min="321" max="321" width="10.88671875" bestFit="1" customWidth="1"/>
    <col min="322" max="322" width="8.44140625" bestFit="1" customWidth="1"/>
    <col min="323" max="323" width="10.88671875" bestFit="1" customWidth="1"/>
    <col min="324" max="324" width="8.44140625" bestFit="1" customWidth="1"/>
    <col min="325" max="325" width="6.5546875" bestFit="1" customWidth="1"/>
    <col min="326" max="326" width="10.88671875" bestFit="1" customWidth="1"/>
    <col min="327" max="327" width="8.44140625" bestFit="1" customWidth="1"/>
    <col min="328" max="328" width="10.88671875" bestFit="1" customWidth="1"/>
    <col min="329" max="329" width="8.44140625" bestFit="1" customWidth="1"/>
    <col min="330" max="331" width="6.5546875" bestFit="1" customWidth="1"/>
    <col min="332" max="332" width="10.88671875" bestFit="1" customWidth="1"/>
    <col min="333" max="333" width="8.44140625" bestFit="1" customWidth="1"/>
    <col min="334" max="334" width="4.33203125" bestFit="1" customWidth="1"/>
    <col min="335" max="335" width="10.88671875" bestFit="1" customWidth="1"/>
    <col min="336" max="336" width="8.44140625" bestFit="1" customWidth="1"/>
    <col min="337" max="337" width="6.5546875" bestFit="1" customWidth="1"/>
    <col min="338" max="338" width="10.88671875" bestFit="1" customWidth="1"/>
    <col min="339" max="339" width="6.5546875" bestFit="1" customWidth="1"/>
    <col min="340" max="340" width="9.109375" bestFit="1" customWidth="1"/>
    <col min="341" max="341" width="8.44140625" bestFit="1" customWidth="1"/>
    <col min="342" max="344" width="6.5546875" bestFit="1" customWidth="1"/>
    <col min="345" max="345" width="10.88671875" bestFit="1" customWidth="1"/>
    <col min="346" max="346" width="8.44140625" bestFit="1" customWidth="1"/>
    <col min="347" max="349" width="6.5546875" bestFit="1" customWidth="1"/>
    <col min="350" max="350" width="10.88671875" bestFit="1" customWidth="1"/>
    <col min="351" max="351" width="8.44140625" bestFit="1" customWidth="1"/>
    <col min="352" max="352" width="6.5546875" bestFit="1" customWidth="1"/>
    <col min="353" max="353" width="10.88671875" bestFit="1" customWidth="1"/>
    <col min="354" max="354" width="8.44140625" bestFit="1" customWidth="1"/>
    <col min="355" max="355" width="6.5546875" bestFit="1" customWidth="1"/>
    <col min="356" max="356" width="4.33203125" bestFit="1" customWidth="1"/>
    <col min="357" max="357" width="10.88671875" bestFit="1" customWidth="1"/>
    <col min="358" max="358" width="8.44140625" bestFit="1" customWidth="1"/>
    <col min="359" max="359" width="6.5546875" bestFit="1" customWidth="1"/>
    <col min="360" max="360" width="10.88671875" bestFit="1" customWidth="1"/>
    <col min="361" max="361" width="8.44140625" bestFit="1" customWidth="1"/>
    <col min="362" max="362" width="10.88671875" bestFit="1" customWidth="1"/>
    <col min="363" max="363" width="8.44140625" bestFit="1" customWidth="1"/>
    <col min="364" max="365" width="6.5546875" bestFit="1" customWidth="1"/>
    <col min="366" max="366" width="10.88671875" bestFit="1" customWidth="1"/>
    <col min="367" max="367" width="8.44140625" bestFit="1" customWidth="1"/>
    <col min="368" max="368" width="4.33203125" bestFit="1" customWidth="1"/>
    <col min="369" max="369" width="10.88671875" bestFit="1" customWidth="1"/>
    <col min="370" max="370" width="8.44140625" bestFit="1" customWidth="1"/>
    <col min="371" max="371" width="10.88671875" bestFit="1" customWidth="1"/>
    <col min="372" max="372" width="8.44140625" bestFit="1" customWidth="1"/>
    <col min="373" max="373" width="10.88671875" bestFit="1" customWidth="1"/>
    <col min="374" max="374" width="8.44140625" bestFit="1" customWidth="1"/>
    <col min="375" max="375" width="10.88671875" bestFit="1" customWidth="1"/>
    <col min="376" max="376" width="8.44140625" bestFit="1" customWidth="1"/>
    <col min="377" max="377" width="6.5546875" bestFit="1" customWidth="1"/>
    <col min="378" max="378" width="10.88671875" bestFit="1" customWidth="1"/>
    <col min="379" max="379" width="8.44140625" bestFit="1" customWidth="1"/>
    <col min="380" max="380" width="6.5546875" bestFit="1" customWidth="1"/>
    <col min="381" max="381" width="10.88671875" bestFit="1" customWidth="1"/>
    <col min="382" max="382" width="8.44140625" bestFit="1" customWidth="1"/>
    <col min="383" max="383" width="6.5546875" bestFit="1" customWidth="1"/>
    <col min="384" max="384" width="10.88671875" bestFit="1" customWidth="1"/>
    <col min="385" max="385" width="8.44140625" bestFit="1" customWidth="1"/>
    <col min="386" max="386" width="10.88671875" bestFit="1" customWidth="1"/>
    <col min="387" max="387" width="8.44140625" bestFit="1" customWidth="1"/>
    <col min="388" max="388" width="6.5546875" bestFit="1" customWidth="1"/>
    <col min="389" max="389" width="10.88671875" bestFit="1" customWidth="1"/>
    <col min="390" max="390" width="8.44140625" bestFit="1" customWidth="1"/>
    <col min="391" max="391" width="10.88671875" bestFit="1" customWidth="1"/>
    <col min="392" max="392" width="8.44140625" bestFit="1" customWidth="1"/>
    <col min="393" max="393" width="10.88671875" bestFit="1" customWidth="1"/>
    <col min="394" max="394" width="8.44140625" bestFit="1" customWidth="1"/>
    <col min="395" max="395" width="10.88671875" bestFit="1" customWidth="1"/>
    <col min="396" max="396" width="6.5546875" bestFit="1" customWidth="1"/>
    <col min="397" max="397" width="9.109375" bestFit="1" customWidth="1"/>
    <col min="398" max="398" width="8.44140625" bestFit="1" customWidth="1"/>
    <col min="399" max="399" width="10.88671875" bestFit="1" customWidth="1"/>
    <col min="400" max="400" width="8.44140625" bestFit="1" customWidth="1"/>
    <col min="401" max="401" width="6.5546875" bestFit="1" customWidth="1"/>
    <col min="402" max="402" width="10.88671875" bestFit="1" customWidth="1"/>
    <col min="403" max="403" width="8.44140625" bestFit="1" customWidth="1"/>
    <col min="404" max="404" width="10.88671875" bestFit="1" customWidth="1"/>
    <col min="405" max="405" width="8.44140625" bestFit="1" customWidth="1"/>
    <col min="406" max="406" width="6.5546875" bestFit="1" customWidth="1"/>
    <col min="407" max="407" width="10.88671875" bestFit="1" customWidth="1"/>
    <col min="408" max="408" width="8.44140625" bestFit="1" customWidth="1"/>
    <col min="409" max="409" width="6.5546875" bestFit="1" customWidth="1"/>
    <col min="410" max="410" width="10.88671875" bestFit="1" customWidth="1"/>
    <col min="411" max="411" width="8.44140625" bestFit="1" customWidth="1"/>
    <col min="412" max="412" width="4.33203125" bestFit="1" customWidth="1"/>
    <col min="413" max="413" width="10.88671875" bestFit="1" customWidth="1"/>
    <col min="414" max="414" width="8.44140625" bestFit="1" customWidth="1"/>
    <col min="415" max="415" width="10.88671875" bestFit="1" customWidth="1"/>
    <col min="416" max="416" width="8.44140625" bestFit="1" customWidth="1"/>
    <col min="417" max="417" width="4.33203125" bestFit="1" customWidth="1"/>
    <col min="418" max="418" width="10.88671875" bestFit="1" customWidth="1"/>
    <col min="419" max="419" width="8.44140625" bestFit="1" customWidth="1"/>
    <col min="420" max="420" width="10.88671875" bestFit="1" customWidth="1"/>
    <col min="421" max="421" width="8.44140625" bestFit="1" customWidth="1"/>
    <col min="422" max="422" width="6.5546875" bestFit="1" customWidth="1"/>
    <col min="423" max="423" width="10.88671875" bestFit="1" customWidth="1"/>
    <col min="424" max="424" width="8.44140625" bestFit="1" customWidth="1"/>
    <col min="425" max="425" width="10.88671875" bestFit="1" customWidth="1"/>
    <col min="426" max="426" width="8.44140625" bestFit="1" customWidth="1"/>
    <col min="427" max="427" width="6.5546875" bestFit="1" customWidth="1"/>
    <col min="428" max="428" width="4.33203125" bestFit="1" customWidth="1"/>
    <col min="429" max="429" width="10.88671875" bestFit="1" customWidth="1"/>
    <col min="430" max="430" width="8.44140625" bestFit="1" customWidth="1"/>
    <col min="431" max="431" width="10.88671875" bestFit="1" customWidth="1"/>
    <col min="432" max="432" width="8.44140625" bestFit="1" customWidth="1"/>
    <col min="433" max="433" width="10.88671875" bestFit="1" customWidth="1"/>
    <col min="434" max="434" width="8.44140625" bestFit="1" customWidth="1"/>
    <col min="435" max="435" width="10.88671875" bestFit="1" customWidth="1"/>
    <col min="436" max="436" width="8.44140625" bestFit="1" customWidth="1"/>
    <col min="437" max="438" width="6.5546875" bestFit="1" customWidth="1"/>
    <col min="439" max="439" width="10.88671875" bestFit="1" customWidth="1"/>
    <col min="440" max="440" width="8.44140625" bestFit="1" customWidth="1"/>
    <col min="441" max="442" width="6.5546875" bestFit="1" customWidth="1"/>
    <col min="443" max="443" width="10.88671875" bestFit="1" customWidth="1"/>
    <col min="444" max="444" width="8.44140625" bestFit="1" customWidth="1"/>
    <col min="445" max="445" width="6.5546875" bestFit="1" customWidth="1"/>
    <col min="446" max="446" width="10.88671875" bestFit="1" customWidth="1"/>
    <col min="447" max="447" width="8.44140625" bestFit="1" customWidth="1"/>
    <col min="448" max="448" width="6.5546875" bestFit="1" customWidth="1"/>
    <col min="449" max="449" width="10.88671875" bestFit="1" customWidth="1"/>
    <col min="450" max="450" width="6.5546875" bestFit="1" customWidth="1"/>
    <col min="451" max="451" width="4.33203125" bestFit="1" customWidth="1"/>
    <col min="452" max="452" width="9.109375" bestFit="1" customWidth="1"/>
    <col min="453" max="453" width="8.44140625" bestFit="1" customWidth="1"/>
    <col min="454" max="454" width="10.88671875" bestFit="1" customWidth="1"/>
    <col min="455" max="455" width="8.44140625" bestFit="1" customWidth="1"/>
    <col min="456" max="456" width="10.88671875" bestFit="1" customWidth="1"/>
    <col min="457" max="457" width="8.44140625" bestFit="1" customWidth="1"/>
    <col min="458" max="458" width="10.88671875" bestFit="1" customWidth="1"/>
    <col min="459" max="459" width="8.44140625" bestFit="1" customWidth="1"/>
    <col min="460" max="460" width="10.88671875" bestFit="1" customWidth="1"/>
    <col min="461" max="461" width="8.44140625" bestFit="1" customWidth="1"/>
    <col min="462" max="462" width="10.88671875" bestFit="1" customWidth="1"/>
    <col min="463" max="463" width="8.44140625" bestFit="1" customWidth="1"/>
    <col min="464" max="464" width="10.88671875" bestFit="1" customWidth="1"/>
    <col min="465" max="465" width="8.44140625" bestFit="1" customWidth="1"/>
    <col min="466" max="466" width="10.88671875" bestFit="1" customWidth="1"/>
    <col min="467" max="467" width="8.44140625" bestFit="1" customWidth="1"/>
    <col min="468" max="468" width="10.88671875" bestFit="1" customWidth="1"/>
    <col min="469" max="469" width="8.44140625" bestFit="1" customWidth="1"/>
    <col min="470" max="470" width="6.5546875" bestFit="1" customWidth="1"/>
    <col min="471" max="471" width="10.88671875" bestFit="1" customWidth="1"/>
    <col min="472" max="472" width="8.44140625" bestFit="1" customWidth="1"/>
    <col min="473" max="473" width="10.88671875" bestFit="1" customWidth="1"/>
    <col min="474" max="474" width="8.44140625" bestFit="1" customWidth="1"/>
    <col min="475" max="475" width="6.5546875" bestFit="1" customWidth="1"/>
    <col min="476" max="476" width="10.88671875" bestFit="1" customWidth="1"/>
    <col min="477" max="477" width="8.44140625" bestFit="1" customWidth="1"/>
    <col min="478" max="478" width="6.5546875" bestFit="1" customWidth="1"/>
    <col min="479" max="479" width="10.88671875" bestFit="1" customWidth="1"/>
    <col min="480" max="480" width="8.44140625" bestFit="1" customWidth="1"/>
    <col min="481" max="482" width="6.5546875" bestFit="1" customWidth="1"/>
    <col min="483" max="483" width="10.88671875" bestFit="1" customWidth="1"/>
    <col min="484" max="484" width="8.77734375" bestFit="1" customWidth="1"/>
    <col min="485" max="485" width="10.88671875" bestFit="1" customWidth="1"/>
    <col min="486" max="486" width="6.5546875" bestFit="1" customWidth="1"/>
    <col min="487" max="487" width="9.109375" bestFit="1" customWidth="1"/>
    <col min="488" max="488" width="8.44140625" bestFit="1" customWidth="1"/>
    <col min="489" max="489" width="6.5546875" bestFit="1" customWidth="1"/>
    <col min="490" max="490" width="10.88671875" bestFit="1" customWidth="1"/>
    <col min="491" max="491" width="8.44140625" bestFit="1" customWidth="1"/>
    <col min="492" max="492" width="10.88671875" bestFit="1" customWidth="1"/>
    <col min="493" max="493" width="8.44140625" bestFit="1" customWidth="1"/>
    <col min="494" max="494" width="10.88671875" bestFit="1" customWidth="1"/>
    <col min="495" max="495" width="8.44140625" bestFit="1" customWidth="1"/>
    <col min="496" max="496" width="6.5546875" bestFit="1" customWidth="1"/>
    <col min="497" max="497" width="10.88671875" bestFit="1" customWidth="1"/>
    <col min="498" max="498" width="8.44140625" bestFit="1" customWidth="1"/>
    <col min="499" max="499" width="6.5546875" bestFit="1" customWidth="1"/>
    <col min="500" max="500" width="10.88671875" bestFit="1" customWidth="1"/>
    <col min="501" max="501" width="8.44140625" bestFit="1" customWidth="1"/>
    <col min="502" max="502" width="10.88671875" bestFit="1" customWidth="1"/>
    <col min="503" max="503" width="6.5546875" bestFit="1" customWidth="1"/>
    <col min="504" max="504" width="9.109375" bestFit="1" customWidth="1"/>
    <col min="505" max="505" width="8.44140625" bestFit="1" customWidth="1"/>
    <col min="506" max="506" width="10.88671875" bestFit="1" customWidth="1"/>
    <col min="507" max="507" width="9.5546875" bestFit="1" customWidth="1"/>
    <col min="508" max="508" width="12" bestFit="1" customWidth="1"/>
    <col min="509" max="509" width="8.44140625" bestFit="1" customWidth="1"/>
    <col min="510" max="510" width="10.88671875" bestFit="1" customWidth="1"/>
    <col min="511" max="511" width="8.44140625" bestFit="1" customWidth="1"/>
    <col min="512" max="512" width="10.88671875" bestFit="1" customWidth="1"/>
    <col min="513" max="513" width="8.44140625" bestFit="1" customWidth="1"/>
    <col min="514" max="514" width="10.88671875" bestFit="1" customWidth="1"/>
    <col min="515" max="515" width="8.44140625" bestFit="1" customWidth="1"/>
    <col min="516" max="516" width="10.88671875" bestFit="1" customWidth="1"/>
    <col min="517" max="517" width="8.44140625" bestFit="1" customWidth="1"/>
    <col min="518" max="518" width="10.88671875" bestFit="1" customWidth="1"/>
    <col min="519" max="519" width="6.5546875" bestFit="1" customWidth="1"/>
    <col min="520" max="520" width="9.109375" bestFit="1" customWidth="1"/>
    <col min="521" max="521" width="8.44140625" bestFit="1" customWidth="1"/>
    <col min="522" max="522" width="10.88671875" bestFit="1" customWidth="1"/>
    <col min="523" max="523" width="8.44140625" bestFit="1" customWidth="1"/>
    <col min="524" max="524" width="10.88671875" bestFit="1" customWidth="1"/>
    <col min="525" max="525" width="8.44140625" bestFit="1" customWidth="1"/>
    <col min="526" max="526" width="10.88671875" bestFit="1" customWidth="1"/>
    <col min="527" max="527" width="6.5546875" bestFit="1" customWidth="1"/>
    <col min="528" max="528" width="9.109375" bestFit="1" customWidth="1"/>
    <col min="529" max="529" width="8.44140625" bestFit="1" customWidth="1"/>
    <col min="530" max="530" width="10.88671875" bestFit="1" customWidth="1"/>
    <col min="531" max="531" width="8.44140625" bestFit="1" customWidth="1"/>
    <col min="532" max="532" width="10.88671875" bestFit="1" customWidth="1"/>
    <col min="533" max="533" width="8.44140625" bestFit="1" customWidth="1"/>
    <col min="534" max="534" width="6.5546875" bestFit="1" customWidth="1"/>
    <col min="535" max="535" width="10.88671875" bestFit="1" customWidth="1"/>
    <col min="536" max="536" width="8.77734375" bestFit="1" customWidth="1"/>
    <col min="537" max="537" width="6.5546875" bestFit="1" customWidth="1"/>
    <col min="538" max="538" width="10.88671875" bestFit="1" customWidth="1"/>
    <col min="539" max="539" width="8.44140625" bestFit="1" customWidth="1"/>
    <col min="540" max="540" width="10.88671875" bestFit="1" customWidth="1"/>
    <col min="541" max="541" width="9.88671875" bestFit="1" customWidth="1"/>
    <col min="542" max="542" width="12" bestFit="1" customWidth="1"/>
    <col min="543" max="543" width="8.44140625" bestFit="1" customWidth="1"/>
    <col min="544" max="544" width="10.88671875" bestFit="1" customWidth="1"/>
    <col min="545" max="545" width="8.44140625" bestFit="1" customWidth="1"/>
    <col min="546" max="546" width="10.88671875" bestFit="1" customWidth="1"/>
    <col min="547" max="547" width="8.44140625" bestFit="1" customWidth="1"/>
    <col min="548" max="548" width="6.5546875" bestFit="1" customWidth="1"/>
    <col min="549" max="549" width="10.88671875" bestFit="1" customWidth="1"/>
    <col min="550" max="550" width="8.44140625" bestFit="1" customWidth="1"/>
    <col min="551" max="551" width="10.88671875" bestFit="1" customWidth="1"/>
    <col min="552" max="552" width="8.44140625" bestFit="1" customWidth="1"/>
    <col min="553" max="553" width="10.88671875" bestFit="1" customWidth="1"/>
    <col min="554" max="554" width="8.44140625" bestFit="1" customWidth="1"/>
    <col min="555" max="555" width="10.88671875" bestFit="1" customWidth="1"/>
    <col min="556" max="556" width="6.5546875" bestFit="1" customWidth="1"/>
    <col min="557" max="557" width="9.109375" bestFit="1" customWidth="1"/>
    <col min="558" max="558" width="8.44140625" bestFit="1" customWidth="1"/>
    <col min="559" max="559" width="10.88671875" bestFit="1" customWidth="1"/>
    <col min="560" max="560" width="8.44140625" bestFit="1" customWidth="1"/>
    <col min="561" max="561" width="10.88671875" bestFit="1" customWidth="1"/>
    <col min="562" max="562" width="8.44140625" bestFit="1" customWidth="1"/>
    <col min="563" max="563" width="10.88671875" bestFit="1" customWidth="1"/>
    <col min="564" max="564" width="8.44140625" bestFit="1" customWidth="1"/>
    <col min="565" max="565" width="10.88671875" bestFit="1" customWidth="1"/>
    <col min="566" max="566" width="8.44140625" bestFit="1" customWidth="1"/>
    <col min="567" max="567" width="10.88671875" bestFit="1" customWidth="1"/>
    <col min="568" max="568" width="8.44140625" bestFit="1" customWidth="1"/>
    <col min="569" max="569" width="10.88671875" bestFit="1" customWidth="1"/>
    <col min="570" max="570" width="8.44140625" bestFit="1" customWidth="1"/>
    <col min="571" max="571" width="10.88671875" bestFit="1" customWidth="1"/>
    <col min="572" max="572" width="8.44140625" bestFit="1" customWidth="1"/>
    <col min="573" max="573" width="10.88671875" bestFit="1" customWidth="1"/>
    <col min="574" max="574" width="8.44140625" bestFit="1" customWidth="1"/>
    <col min="575" max="575" width="10.88671875" bestFit="1" customWidth="1"/>
    <col min="576" max="576" width="8.44140625" bestFit="1" customWidth="1"/>
    <col min="577" max="577" width="10.88671875" bestFit="1" customWidth="1"/>
    <col min="578" max="578" width="8.44140625" bestFit="1" customWidth="1"/>
    <col min="579" max="579" width="10.88671875" bestFit="1" customWidth="1"/>
    <col min="580" max="580" width="8.44140625" bestFit="1" customWidth="1"/>
    <col min="581" max="581" width="10.88671875" bestFit="1" customWidth="1"/>
    <col min="582" max="582" width="8.44140625" bestFit="1" customWidth="1"/>
    <col min="583" max="583" width="10.88671875" bestFit="1" customWidth="1"/>
    <col min="584" max="584" width="8.44140625" bestFit="1" customWidth="1"/>
    <col min="585" max="585" width="10.88671875" bestFit="1" customWidth="1"/>
    <col min="586" max="586" width="8.44140625" bestFit="1" customWidth="1"/>
    <col min="587" max="587" width="10.88671875" bestFit="1" customWidth="1"/>
    <col min="588" max="588" width="8.44140625" bestFit="1" customWidth="1"/>
    <col min="589" max="589" width="10.88671875" bestFit="1" customWidth="1"/>
    <col min="590" max="590" width="8.44140625" bestFit="1" customWidth="1"/>
    <col min="591" max="591" width="10.88671875" bestFit="1" customWidth="1"/>
    <col min="592" max="592" width="8.44140625" bestFit="1" customWidth="1"/>
    <col min="593" max="593" width="10.88671875" bestFit="1" customWidth="1"/>
    <col min="594" max="594" width="8.44140625" bestFit="1" customWidth="1"/>
    <col min="595" max="595" width="10.88671875" bestFit="1" customWidth="1"/>
    <col min="596" max="596" width="8.44140625" bestFit="1" customWidth="1"/>
    <col min="597" max="597" width="10.88671875" bestFit="1" customWidth="1"/>
    <col min="598" max="598" width="8.44140625" bestFit="1" customWidth="1"/>
    <col min="599" max="599" width="10.88671875" bestFit="1" customWidth="1"/>
    <col min="600" max="600" width="8.44140625" bestFit="1" customWidth="1"/>
    <col min="601" max="601" width="10.88671875" bestFit="1" customWidth="1"/>
    <col min="602" max="602" width="8.44140625" bestFit="1" customWidth="1"/>
    <col min="603" max="603" width="6.5546875" bestFit="1" customWidth="1"/>
    <col min="604" max="604" width="10.88671875" bestFit="1" customWidth="1"/>
    <col min="605" max="605" width="8.44140625" bestFit="1" customWidth="1"/>
    <col min="606" max="606" width="10.88671875" bestFit="1" customWidth="1"/>
    <col min="607" max="607" width="8.44140625" bestFit="1" customWidth="1"/>
    <col min="608" max="608" width="6.5546875" bestFit="1" customWidth="1"/>
    <col min="609" max="609" width="10.88671875" bestFit="1" customWidth="1"/>
    <col min="610" max="610" width="6.5546875" bestFit="1" customWidth="1"/>
    <col min="611" max="611" width="9.109375" bestFit="1" customWidth="1"/>
    <col min="612" max="612" width="8.44140625" bestFit="1" customWidth="1"/>
    <col min="613" max="613" width="10.88671875" bestFit="1" customWidth="1"/>
    <col min="614" max="614" width="8.44140625" bestFit="1" customWidth="1"/>
    <col min="615" max="615" width="10.88671875" bestFit="1" customWidth="1"/>
    <col min="616" max="616" width="8.44140625" bestFit="1" customWidth="1"/>
    <col min="617" max="617" width="10.88671875" bestFit="1" customWidth="1"/>
    <col min="618" max="618" width="8.44140625" bestFit="1" customWidth="1"/>
    <col min="619" max="619" width="6.5546875" bestFit="1" customWidth="1"/>
    <col min="620" max="620" width="10.88671875" bestFit="1" customWidth="1"/>
    <col min="621" max="621" width="8.44140625" bestFit="1" customWidth="1"/>
    <col min="622" max="622" width="10.88671875" bestFit="1" customWidth="1"/>
    <col min="623" max="623" width="11.109375" bestFit="1" customWidth="1"/>
  </cols>
  <sheetData>
    <row r="2" spans="1:10" ht="15.6" x14ac:dyDescent="0.3">
      <c r="A2" s="65" t="s">
        <v>71</v>
      </c>
      <c r="B2" s="61" t="s">
        <v>121</v>
      </c>
      <c r="C2" s="61"/>
      <c r="D2" s="61"/>
      <c r="E2" s="61"/>
      <c r="F2" s="61"/>
      <c r="G2" s="61"/>
      <c r="H2" s="61"/>
      <c r="I2" s="98"/>
      <c r="J2" s="98"/>
    </row>
    <row r="7" spans="1:10" x14ac:dyDescent="0.3">
      <c r="B7" s="24" t="s">
        <v>92</v>
      </c>
      <c r="C7" s="24" t="s">
        <v>109</v>
      </c>
    </row>
    <row r="8" spans="1:10" x14ac:dyDescent="0.3">
      <c r="B8" s="23" t="s">
        <v>94</v>
      </c>
      <c r="C8" s="31">
        <f>SUMIFS('Raw Data - Working'!$Q$2:$Q$376,'Raw Data - Working'!$B$2:$B$376,2023,'Raw Data - Working'!$C$2:$C$376,"May")</f>
        <v>6932.7000000000007</v>
      </c>
    </row>
    <row r="9" spans="1:10" x14ac:dyDescent="0.3">
      <c r="B9" s="23" t="s">
        <v>16</v>
      </c>
      <c r="C9" s="31">
        <f>SUMIFS('Raw Data - Working'!$R$2:$R$376,'Raw Data - Working'!$B$2:$B$376,2023,'Raw Data - Working'!$C$2:$C$376,"May")</f>
        <v>605.1</v>
      </c>
      <c r="D9" s="27"/>
      <c r="E9" s="17"/>
      <c r="F9" s="17"/>
      <c r="G9" s="17"/>
    </row>
    <row r="10" spans="1:10" x14ac:dyDescent="0.3">
      <c r="B10" s="23" t="s">
        <v>95</v>
      </c>
      <c r="C10" s="31">
        <f>SUMIFS('Raw Data - Working'!$V$2:$V$376,'Raw Data - Working'!$B$2:$B$376,2023,'Raw Data - Working'!$C$2:$C$376,"May")</f>
        <v>1651.8000000000002</v>
      </c>
    </row>
    <row r="11" spans="1:10" x14ac:dyDescent="0.3">
      <c r="B11" s="23" t="s">
        <v>96</v>
      </c>
      <c r="C11" s="31">
        <f>SUMIFS('Raw Data - Working'!$Z$2:$Z$376,'Raw Data - Working'!$B$2:$B$376,2023,'Raw Data - Working'!$C$2:$C$376,"May")</f>
        <v>1600.6</v>
      </c>
    </row>
    <row r="12" spans="1:10" x14ac:dyDescent="0.3">
      <c r="B12" s="23" t="s">
        <v>23</v>
      </c>
      <c r="C12" s="31">
        <f>SUMIFS('Raw Data - Working'!$AA$2:$AA$376,'Raw Data - Working'!$B$2:$B$376,2023,'Raw Data - Working'!$C$2:$C$376,"May")</f>
        <v>555.70000000000005</v>
      </c>
    </row>
    <row r="13" spans="1:10" x14ac:dyDescent="0.3">
      <c r="B13" s="23" t="s">
        <v>24</v>
      </c>
      <c r="C13" s="31">
        <f>SUMIFS('Raw Data - Working'!$AB$2:$AB$376,'Raw Data - Working'!$B$2:$B$376,2023,'Raw Data - Working'!$C$2:$C$376,"May")</f>
        <v>494.90000000000003</v>
      </c>
    </row>
    <row r="14" spans="1:10" x14ac:dyDescent="0.3">
      <c r="B14" s="23" t="s">
        <v>25</v>
      </c>
      <c r="C14" s="31">
        <f>SUMIFS('Raw Data - Working'!$AC$2:$AC$376,'Raw Data - Working'!$B$2:$B$376,2023,'Raw Data - Working'!$C$2:$C$376,"May")</f>
        <v>514.20000000000005</v>
      </c>
    </row>
    <row r="15" spans="1:10" x14ac:dyDescent="0.3">
      <c r="B15" s="23" t="s">
        <v>26</v>
      </c>
      <c r="C15" s="31">
        <f>SUMIFS('Raw Data - Working'!$AD$2:$AD$376,'Raw Data - Working'!$B$2:$B$376,2023,'Raw Data - Working'!$C$2:$C$376,"May")</f>
        <v>532.20000000000005</v>
      </c>
    </row>
    <row r="16" spans="1:10" x14ac:dyDescent="0.3">
      <c r="B16" s="23" t="s">
        <v>27</v>
      </c>
      <c r="C16" s="31">
        <f>SUMIFS('Raw Data - Working'!$AE$2:$AE$376,'Raw Data - Working'!$B$2:$B$376,2023,'Raw Data - Working'!$C$2:$C$376,"May")</f>
        <v>555.70000000000005</v>
      </c>
    </row>
    <row r="17" spans="2:10" x14ac:dyDescent="0.3">
      <c r="B17" s="23" t="s">
        <v>28</v>
      </c>
      <c r="C17" s="31">
        <f>SUMIFS('Raw Data - Working'!$AF$2:$AF$376,'Raw Data - Working'!$B$2:$B$376,2023,'Raw Data - Working'!$C$2:$C$376,"May")</f>
        <v>526.79999999999995</v>
      </c>
    </row>
    <row r="20" spans="2:10" ht="15.6" x14ac:dyDescent="0.3">
      <c r="B20" s="32"/>
    </row>
    <row r="24" spans="2:10" ht="15.6" x14ac:dyDescent="0.3">
      <c r="B24" s="33" t="s">
        <v>110</v>
      </c>
      <c r="C24" s="34"/>
      <c r="D24" s="34"/>
      <c r="E24" s="34"/>
      <c r="F24" s="34"/>
      <c r="G24" s="35"/>
      <c r="H24" s="35"/>
      <c r="I24" s="35"/>
      <c r="J24" s="36"/>
    </row>
    <row r="25" spans="2:10" ht="15.6" x14ac:dyDescent="0.3">
      <c r="B25" s="37" t="s">
        <v>164</v>
      </c>
      <c r="C25" s="38"/>
      <c r="D25" s="38"/>
      <c r="E25" s="38"/>
      <c r="F25" s="38"/>
      <c r="G25" s="26"/>
      <c r="H25" s="26"/>
      <c r="I25" s="26"/>
      <c r="J25" s="39"/>
    </row>
    <row r="26" spans="2:10" ht="15.6" x14ac:dyDescent="0.3">
      <c r="B26" s="40" t="s">
        <v>111</v>
      </c>
      <c r="C26" s="41"/>
      <c r="D26" s="41"/>
      <c r="E26" s="41"/>
      <c r="F26" s="42"/>
      <c r="G26" s="42"/>
      <c r="H26" s="42"/>
      <c r="I26" s="42"/>
      <c r="J26" s="43"/>
    </row>
    <row r="29" spans="2:10" s="51" customFormat="1" x14ac:dyDescent="0.3">
      <c r="B29" s="50"/>
      <c r="C29" s="50"/>
    </row>
    <row r="30" spans="2:10" x14ac:dyDescent="0.3">
      <c r="B30" s="26"/>
      <c r="C30" s="26"/>
    </row>
    <row r="33" spans="1:10" ht="15.6" x14ac:dyDescent="0.3">
      <c r="A33" s="65" t="s">
        <v>72</v>
      </c>
      <c r="B33" s="61" t="s">
        <v>122</v>
      </c>
      <c r="C33" s="61"/>
      <c r="D33" s="61"/>
      <c r="E33" s="61"/>
      <c r="F33" s="106"/>
      <c r="G33" s="106"/>
      <c r="H33" s="106"/>
      <c r="I33" s="105"/>
      <c r="J33" s="105"/>
    </row>
    <row r="37" spans="1:10" x14ac:dyDescent="0.3">
      <c r="B37" s="24" t="s">
        <v>1</v>
      </c>
      <c r="C37" s="24" t="s">
        <v>112</v>
      </c>
      <c r="D37" s="24" t="s">
        <v>113</v>
      </c>
      <c r="E37" s="24" t="s">
        <v>108</v>
      </c>
    </row>
    <row r="38" spans="1:10" x14ac:dyDescent="0.3">
      <c r="B38" s="23">
        <v>2017</v>
      </c>
      <c r="C38" s="25">
        <f>SUMIFS('Raw Data - Working'!$AG$2:$AG$376,'Raw Data - Working'!$B$2:$B$376,Analysis!$B38,'Raw Data - Working'!$C$2:$C$376,"April",'Raw Data - Working'!$A$2:$A$376,"Rural+Urban")</f>
        <v>131.1</v>
      </c>
      <c r="D38" s="25">
        <f>SUMIFS('Raw Data - Working'!$AG$2:$AG$376,'Raw Data - Working'!$B$2:$B$376,Analysis!$B38+1,'Raw Data - Working'!$C$2:$C$376,"May",'Raw Data - Working'!$A$2:$A$376,"Rural+Urban")</f>
        <v>137.80000000000001</v>
      </c>
      <c r="E38" s="30">
        <f t="shared" ref="E38:E43" si="0">(D38-C38)/C38</f>
        <v>5.1106025934401354E-2</v>
      </c>
    </row>
    <row r="39" spans="1:10" x14ac:dyDescent="0.3">
      <c r="B39" s="23">
        <v>2018</v>
      </c>
      <c r="C39" s="25">
        <f>SUMIFS('Raw Data - Working'!$AG$2:$AG$376,'Raw Data - Working'!$B$2:$B$376,Analysis!$B39,'Raw Data - Working'!$C$2:$C$376,"April",'Raw Data - Working'!$A$2:$A$376,"Rural+Urban")</f>
        <v>137.1</v>
      </c>
      <c r="D39" s="25">
        <f>SUMIFS('Raw Data - Working'!$AG$2:$AG$376,'Raw Data - Working'!$B$2:$B$376,Analysis!$B39+1,'Raw Data - Working'!$C$2:$C$376,"May",'Raw Data - Working'!$A$2:$A$376,"Rural+Urban")</f>
        <v>142</v>
      </c>
      <c r="E39" s="30">
        <f t="shared" si="0"/>
        <v>3.5740335521517182E-2</v>
      </c>
    </row>
    <row r="40" spans="1:10" x14ac:dyDescent="0.3">
      <c r="B40" s="23">
        <v>2019</v>
      </c>
      <c r="C40" s="25">
        <f>SUMIFS('Raw Data - Working'!$AG$2:$AG$376,'Raw Data - Working'!$B$2:$B$376,Analysis!$B40,'Raw Data - Working'!$C$2:$C$376,"April",'Raw Data - Working'!$A$2:$A$376,"Rural+Urban")</f>
        <v>141.19999999999999</v>
      </c>
      <c r="D40" s="25">
        <f>SUMIFS('Raw Data - Working'!$AG$2:$AG$376,'Raw Data - Working'!$B$2:$B$376,Analysis!$B40+1,'Raw Data - Working'!$C$2:$C$376,"May",'Raw Data - Working'!$A$2:$A$376,"Rural+Urban")</f>
        <v>149.875</v>
      </c>
      <c r="E40" s="30">
        <f t="shared" si="0"/>
        <v>6.1437677053824448E-2</v>
      </c>
    </row>
    <row r="41" spans="1:10" x14ac:dyDescent="0.3">
      <c r="B41" s="23">
        <v>2020</v>
      </c>
      <c r="C41" s="25">
        <f>SUMIFS('Raw Data - Working'!$AG$2:$AG$376,'Raw Data - Working'!$B$2:$B$376,Analysis!$B41,'Raw Data - Working'!$C$2:$C$376,"April",'Raw Data - Working'!$A$2:$A$376,"Rural+Urban")</f>
        <v>147.94999999999999</v>
      </c>
      <c r="D41" s="25">
        <f>SUMIFS('Raw Data - Working'!$AG$2:$AG$376,'Raw Data - Working'!$B$2:$B$376,Analysis!$B41+1,'Raw Data - Working'!$C$2:$C$376,"May",'Raw Data - Working'!$A$2:$A$376,"Rural+Urban")</f>
        <v>160.4</v>
      </c>
      <c r="E41" s="30">
        <f t="shared" si="0"/>
        <v>8.4150050692801751E-2</v>
      </c>
    </row>
    <row r="42" spans="1:10" x14ac:dyDescent="0.3">
      <c r="B42" s="23">
        <v>2021</v>
      </c>
      <c r="C42" s="25">
        <f>SUMIFS('Raw Data - Working'!$AG$2:$AG$376,'Raw Data - Working'!$B$2:$B$376,Analysis!$B42,'Raw Data - Working'!$C$2:$C$376,"April",'Raw Data - Working'!$A$2:$A$376,"Rural+Urban")</f>
        <v>157.80000000000001</v>
      </c>
      <c r="D42" s="25">
        <f>SUMIFS('Raw Data - Working'!$AG$2:$AG$376,'Raw Data - Working'!$B$2:$B$376,Analysis!$B42+1,'Raw Data - Working'!$C$2:$C$376,"May",'Raw Data - Working'!$A$2:$A$376,"Rural+Urban")</f>
        <v>171.7</v>
      </c>
      <c r="E42" s="30">
        <f t="shared" si="0"/>
        <v>8.8086185044359805E-2</v>
      </c>
    </row>
    <row r="43" spans="1:10" x14ac:dyDescent="0.3">
      <c r="B43" s="23">
        <v>2022</v>
      </c>
      <c r="C43" s="25">
        <f>SUMIFS('Raw Data - Working'!$AG$2:$AG$376,'Raw Data - Working'!$B$2:$B$376,Analysis!$B43,'Raw Data - Working'!$C$2:$C$376,"April",'Raw Data - Working'!$A$2:$A$376,"Rural+Urban")</f>
        <v>170.1</v>
      </c>
      <c r="D43" s="25">
        <f>SUMIFS('Raw Data - Working'!$AG$2:$AG$376,'Raw Data - Working'!$B$2:$B$376,Analysis!$B43+1,'Raw Data - Working'!$C$2:$C$376,"May",'Raw Data - Working'!$A$2:$A$376,"Rural+Urban")</f>
        <v>179.1</v>
      </c>
      <c r="E43" s="30">
        <f t="shared" si="0"/>
        <v>5.2910052910052914E-2</v>
      </c>
    </row>
    <row r="44" spans="1:10" x14ac:dyDescent="0.3">
      <c r="B44" s="26"/>
      <c r="C44" s="53"/>
      <c r="D44" s="53"/>
      <c r="E44" s="54"/>
    </row>
    <row r="62" spans="2:12" ht="15.6" x14ac:dyDescent="0.3">
      <c r="B62" s="49" t="s">
        <v>114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2:12" ht="15.6" x14ac:dyDescent="0.3">
      <c r="B63" s="37" t="s">
        <v>165</v>
      </c>
      <c r="C63" s="26"/>
      <c r="D63" s="26"/>
      <c r="E63" s="26"/>
      <c r="F63" s="26"/>
      <c r="G63" s="26"/>
      <c r="H63" s="26"/>
      <c r="I63" s="26"/>
      <c r="J63" s="26"/>
      <c r="K63" s="26"/>
      <c r="L63" s="39"/>
    </row>
    <row r="64" spans="2:12" ht="15.6" x14ac:dyDescent="0.3">
      <c r="B64" s="44" t="s">
        <v>115</v>
      </c>
      <c r="C64" s="26"/>
      <c r="D64" s="26"/>
      <c r="E64" s="26"/>
      <c r="F64" s="26"/>
      <c r="G64" s="26"/>
      <c r="H64" s="26"/>
      <c r="I64" s="26"/>
      <c r="J64" s="26"/>
      <c r="K64" s="26"/>
      <c r="L64" s="39"/>
    </row>
    <row r="65" spans="1:12" ht="15.6" x14ac:dyDescent="0.3">
      <c r="B65" s="45" t="s">
        <v>116</v>
      </c>
      <c r="C65" s="38"/>
      <c r="D65" s="38"/>
      <c r="E65" s="38"/>
      <c r="F65" s="38"/>
      <c r="G65" s="46"/>
      <c r="H65" s="46"/>
      <c r="I65" s="46"/>
      <c r="J65" s="46"/>
      <c r="K65" s="46"/>
      <c r="L65" s="47"/>
    </row>
    <row r="66" spans="1:12" ht="15.6" x14ac:dyDescent="0.3">
      <c r="B66" s="45" t="s">
        <v>117</v>
      </c>
      <c r="C66" s="38"/>
      <c r="D66" s="38"/>
      <c r="E66" s="38"/>
      <c r="F66" s="38"/>
      <c r="G66" s="38"/>
      <c r="H66" s="38"/>
      <c r="I66" s="38"/>
      <c r="J66" s="38"/>
      <c r="K66" s="38"/>
      <c r="L66" s="39"/>
    </row>
    <row r="67" spans="1:12" ht="15.6" x14ac:dyDescent="0.3">
      <c r="B67" s="45" t="s">
        <v>118</v>
      </c>
      <c r="C67" s="38"/>
      <c r="D67" s="38"/>
      <c r="E67" s="38"/>
      <c r="F67" s="38"/>
      <c r="G67" s="38"/>
      <c r="H67" s="38"/>
      <c r="I67" s="38"/>
      <c r="J67" s="38"/>
      <c r="K67" s="38"/>
      <c r="L67" s="39"/>
    </row>
    <row r="68" spans="1:12" ht="15.6" x14ac:dyDescent="0.3">
      <c r="B68" s="48" t="s">
        <v>119</v>
      </c>
      <c r="C68" s="41"/>
      <c r="D68" s="41"/>
      <c r="E68" s="41"/>
      <c r="F68" s="41"/>
      <c r="G68" s="41"/>
      <c r="H68" s="41"/>
      <c r="I68" s="41"/>
      <c r="J68" s="41"/>
      <c r="K68" s="41"/>
      <c r="L68" s="43"/>
    </row>
    <row r="71" spans="1:12" s="52" customFormat="1" x14ac:dyDescent="0.3"/>
    <row r="75" spans="1:12" ht="15.6" x14ac:dyDescent="0.3">
      <c r="A75" s="65" t="s">
        <v>79</v>
      </c>
      <c r="B75" s="61" t="s">
        <v>123</v>
      </c>
      <c r="C75" s="61"/>
      <c r="D75" s="61"/>
      <c r="E75" s="61"/>
      <c r="F75" s="61"/>
      <c r="G75" s="61"/>
      <c r="H75" s="61"/>
      <c r="I75" s="105"/>
      <c r="J75" s="105"/>
    </row>
    <row r="78" spans="1:12" x14ac:dyDescent="0.3">
      <c r="B78" s="24" t="s">
        <v>2</v>
      </c>
      <c r="C78" s="24" t="s">
        <v>97</v>
      </c>
      <c r="D78" s="24" t="s">
        <v>120</v>
      </c>
    </row>
    <row r="79" spans="1:12" x14ac:dyDescent="0.3">
      <c r="B79" s="23" t="s">
        <v>39</v>
      </c>
      <c r="C79" s="23">
        <f>SUMIFS('Raw Data - Working'!$Q$2:$Q$376,'Raw Data - Working'!$B$2:$B$376,2022,'Raw Data - Working'!$C$2:$C$376,Analysis!$B79)</f>
        <v>6797.7000000000007</v>
      </c>
      <c r="D79" s="23"/>
    </row>
    <row r="80" spans="1:12" x14ac:dyDescent="0.3">
      <c r="B80" s="23" t="s">
        <v>40</v>
      </c>
      <c r="C80" s="23">
        <f>SUMIFS('Raw Data - Working'!$Q$2:$Q$376,'Raw Data - Working'!$B$2:$B$376,2022,'Raw Data - Working'!$C$2:$C$376,Analysis!$B80)</f>
        <v>6810.4000000000005</v>
      </c>
      <c r="D80" s="55">
        <f>(C80-C79)/C79</f>
        <v>1.8682789767126846E-3</v>
      </c>
    </row>
    <row r="81" spans="2:4" x14ac:dyDescent="0.3">
      <c r="B81" s="23" t="s">
        <v>41</v>
      </c>
      <c r="C81" s="23">
        <f>SUMIFS('Raw Data - Working'!$Q$2:$Q$376,'Raw Data - Working'!$B$2:$B$376,2022,'Raw Data - Working'!$C$2:$C$376,Analysis!$B81)</f>
        <v>6818.7000000000007</v>
      </c>
      <c r="D81" s="55">
        <f t="shared" ref="D81:D90" si="1">(C81-C80)/C80</f>
        <v>1.2187243040056651E-3</v>
      </c>
    </row>
    <row r="82" spans="2:4" x14ac:dyDescent="0.3">
      <c r="B82" s="23" t="s">
        <v>42</v>
      </c>
      <c r="C82" s="23">
        <f>SUMIFS('Raw Data - Working'!$Q$2:$Q$376,'Raw Data - Working'!$B$2:$B$376,2022,'Raw Data - Working'!$C$2:$C$376,Analysis!$B82)</f>
        <v>6855.1</v>
      </c>
      <c r="D82" s="55">
        <f t="shared" si="1"/>
        <v>5.3382609588337416E-3</v>
      </c>
    </row>
    <row r="83" spans="2:4" x14ac:dyDescent="0.3">
      <c r="B83" s="23" t="s">
        <v>43</v>
      </c>
      <c r="C83" s="23">
        <f>SUMIFS('Raw Data - Working'!$Q$2:$Q$376,'Raw Data - Working'!$B$2:$B$376,2022,'Raw Data - Working'!$C$2:$C$376,Analysis!$B83)</f>
        <v>6904.1</v>
      </c>
      <c r="D83" s="55">
        <f t="shared" si="1"/>
        <v>7.1479628305932807E-3</v>
      </c>
    </row>
    <row r="84" spans="2:4" x14ac:dyDescent="0.3">
      <c r="B84" s="23" t="s">
        <v>45</v>
      </c>
      <c r="C84" s="23">
        <f>SUMIFS('Raw Data - Working'!$Q$2:$Q$376,'Raw Data - Working'!$B$2:$B$376,2022,'Raw Data - Working'!$C$2:$C$376,Analysis!$B84)</f>
        <v>6898.9000000000005</v>
      </c>
      <c r="D84" s="55">
        <f t="shared" si="1"/>
        <v>-7.5317564925186746E-4</v>
      </c>
    </row>
    <row r="85" spans="2:4" x14ac:dyDescent="0.3">
      <c r="B85" s="23" t="s">
        <v>46</v>
      </c>
      <c r="C85" s="23">
        <f>SUMIFS('Raw Data - Working'!$Q$2:$Q$376,'Raw Data - Working'!$B$2:$B$376,2022,'Raw Data - Working'!$C$2:$C$376,Analysis!$B85)</f>
        <v>6856.2999999999993</v>
      </c>
      <c r="D85" s="55">
        <f t="shared" si="1"/>
        <v>-6.1748974474193381E-3</v>
      </c>
    </row>
    <row r="86" spans="2:4" x14ac:dyDescent="0.3">
      <c r="B86" s="23" t="s">
        <v>31</v>
      </c>
      <c r="C86" s="23">
        <f>SUMIFS('Raw Data - Working'!$Q$2:$Q$376,'Raw Data - Working'!$B$2:$B$376,2023,'Raw Data - Working'!$C$2:$C$376,Analysis!$B86)</f>
        <v>6886.1</v>
      </c>
      <c r="D86" s="55">
        <f t="shared" si="1"/>
        <v>4.3463675743478395E-3</v>
      </c>
    </row>
    <row r="87" spans="2:4" x14ac:dyDescent="0.3">
      <c r="B87" s="23" t="s">
        <v>35</v>
      </c>
      <c r="C87" s="23">
        <f>SUMIFS('Raw Data - Working'!$Q$2:$Q$376,'Raw Data - Working'!$B$2:$B$376,2023,'Raw Data - Working'!$C$2:$C$376,Analysis!$B87)</f>
        <v>6848</v>
      </c>
      <c r="D87" s="55">
        <f t="shared" si="1"/>
        <v>-5.5328850873499315E-3</v>
      </c>
    </row>
    <row r="88" spans="2:4" x14ac:dyDescent="0.3">
      <c r="B88" s="23" t="s">
        <v>36</v>
      </c>
      <c r="C88" s="23">
        <f>SUMIFS('Raw Data - Working'!$Q$2:$Q$376,'Raw Data - Working'!$B$2:$B$376,2023,'Raw Data - Working'!$C$2:$C$376,Analysis!$B88)</f>
        <v>6848.4000000000005</v>
      </c>
      <c r="D88" s="55">
        <f t="shared" si="1"/>
        <v>5.8411214953350713E-5</v>
      </c>
    </row>
    <row r="89" spans="2:4" x14ac:dyDescent="0.3">
      <c r="B89" s="23" t="s">
        <v>37</v>
      </c>
      <c r="C89" s="23">
        <f>SUMIFS('Raw Data - Working'!$Q$2:$Q$376,'Raw Data - Working'!$B$2:$B$376,2023,'Raw Data - Working'!$C$2:$C$376,Analysis!$B89)</f>
        <v>6881.5</v>
      </c>
      <c r="D89" s="55">
        <f t="shared" si="1"/>
        <v>4.8332457216283299E-3</v>
      </c>
    </row>
    <row r="90" spans="2:4" x14ac:dyDescent="0.3">
      <c r="B90" s="23" t="s">
        <v>38</v>
      </c>
      <c r="C90" s="23">
        <f>SUMIFS('Raw Data - Working'!$Q$2:$Q$376,'Raw Data - Working'!$B$2:$B$376,2023,'Raw Data - Working'!$C$2:$C$376,Analysis!$B90)</f>
        <v>6932.7000000000007</v>
      </c>
      <c r="D90" s="55">
        <f t="shared" si="1"/>
        <v>7.4402383201337971E-3</v>
      </c>
    </row>
    <row r="111" spans="2:9" ht="15.6" x14ac:dyDescent="0.3">
      <c r="B111" s="49" t="s">
        <v>114</v>
      </c>
      <c r="C111" s="57"/>
      <c r="D111" s="57"/>
      <c r="E111" s="57"/>
      <c r="F111" s="57"/>
      <c r="G111" s="57"/>
      <c r="H111" s="57"/>
      <c r="I111" s="58"/>
    </row>
    <row r="112" spans="2:9" ht="15.6" x14ac:dyDescent="0.3">
      <c r="B112" s="37" t="s">
        <v>166</v>
      </c>
      <c r="C112" s="38"/>
      <c r="D112" s="38"/>
      <c r="E112" s="26"/>
      <c r="F112" s="26"/>
      <c r="G112" s="26"/>
      <c r="H112" s="26"/>
      <c r="I112" s="39"/>
    </row>
    <row r="113" spans="1:17" ht="15.6" x14ac:dyDescent="0.3">
      <c r="B113" s="40" t="s">
        <v>167</v>
      </c>
      <c r="C113" s="41"/>
      <c r="D113" s="41"/>
      <c r="E113" s="42"/>
      <c r="F113" s="42"/>
      <c r="G113" s="42"/>
      <c r="H113" s="42"/>
      <c r="I113" s="43"/>
    </row>
    <row r="116" spans="1:17" s="52" customFormat="1" x14ac:dyDescent="0.3"/>
    <row r="120" spans="1:17" ht="15.6" x14ac:dyDescent="0.3">
      <c r="A120" s="65" t="s">
        <v>124</v>
      </c>
      <c r="B120" s="61" t="s">
        <v>168</v>
      </c>
      <c r="C120" s="61"/>
      <c r="D120" s="61"/>
      <c r="E120" s="61"/>
      <c r="F120" s="61"/>
      <c r="G120" s="61"/>
      <c r="H120" s="61"/>
      <c r="I120" s="61"/>
      <c r="J120" s="61"/>
      <c r="K120" s="99"/>
    </row>
    <row r="124" spans="1:17" x14ac:dyDescent="0.3">
      <c r="B124" s="24" t="s">
        <v>98</v>
      </c>
      <c r="C124" s="24" t="s">
        <v>3</v>
      </c>
      <c r="D124" s="24" t="s">
        <v>4</v>
      </c>
      <c r="E124" s="24" t="s">
        <v>5</v>
      </c>
      <c r="F124" s="24" t="s">
        <v>6</v>
      </c>
      <c r="G124" s="24" t="s">
        <v>7</v>
      </c>
      <c r="H124" s="24" t="s">
        <v>8</v>
      </c>
      <c r="I124" s="24" t="s">
        <v>9</v>
      </c>
      <c r="J124" s="24" t="s">
        <v>10</v>
      </c>
      <c r="K124" s="24" t="s">
        <v>11</v>
      </c>
      <c r="L124" s="24" t="s">
        <v>12</v>
      </c>
      <c r="M124" s="24" t="s">
        <v>13</v>
      </c>
      <c r="N124" s="24" t="s">
        <v>14</v>
      </c>
      <c r="O124" s="24" t="s">
        <v>15</v>
      </c>
      <c r="P124" s="24" t="s">
        <v>125</v>
      </c>
      <c r="Q124" s="56"/>
    </row>
    <row r="125" spans="1:17" x14ac:dyDescent="0.3">
      <c r="B125" s="29" t="s">
        <v>39</v>
      </c>
      <c r="C125" s="23">
        <f>SUMIFS('Raw Data - Working'!D$2:D$376,'Raw Data - Working'!$B$2:$B$376,2022,'Raw Data - Working'!$C$2:$C$376,Analysis!$B125)</f>
        <v>466.3</v>
      </c>
      <c r="D125" s="23">
        <f>SUMIFS('Raw Data - Working'!E$2:E$376,'Raw Data - Working'!$B$2:$B$376,2022,'Raw Data - Working'!$C$2:$C$376,Analysis!$B125)</f>
        <v>660</v>
      </c>
      <c r="E125" s="23">
        <f>SUMIFS('Raw Data - Working'!F$2:F$376,'Raw Data - Working'!$B$2:$B$376,2022,'Raw Data - Working'!$C$2:$C$376,Analysis!$B125)</f>
        <v>513.20000000000005</v>
      </c>
      <c r="F125" s="23">
        <f>SUMIFS('Raw Data - Working'!G$2:G$376,'Raw Data - Working'!$B$2:$B$376,2022,'Raw Data - Working'!$C$2:$C$376,Analysis!$B125)</f>
        <v>497.6</v>
      </c>
      <c r="G125" s="23">
        <f>SUMIFS('Raw Data - Working'!H$2:H$376,'Raw Data - Working'!$B$2:$B$376,2022,'Raw Data - Working'!$C$2:$C$376,Analysis!$B125)</f>
        <v>597.6</v>
      </c>
      <c r="H125" s="23">
        <f>SUMIFS('Raw Data - Working'!I$2:I$376,'Raw Data - Working'!$B$2:$B$376,2022,'Raw Data - Working'!$C$2:$C$376,Analysis!$B125)</f>
        <v>509.59999999999997</v>
      </c>
      <c r="I125" s="23">
        <f>SUMIFS('Raw Data - Working'!J$2:J$376,'Raw Data - Working'!$B$2:$B$376,2022,'Raw Data - Working'!$C$2:$C$376,Analysis!$B125)</f>
        <v>561.1</v>
      </c>
      <c r="J125" s="23">
        <f>SUMIFS('Raw Data - Working'!K$2:K$376,'Raw Data - Working'!$B$2:$B$376,2022,'Raw Data - Working'!$C$2:$C$376,Analysis!$B125)</f>
        <v>492.5</v>
      </c>
      <c r="K125" s="23">
        <f>SUMIFS('Raw Data - Working'!L$2:L$376,'Raw Data - Working'!$B$2:$B$376,2022,'Raw Data - Working'!$C$2:$C$376,Analysis!$B125)</f>
        <v>360.4</v>
      </c>
      <c r="L125" s="23">
        <f>SUMIFS('Raw Data - Working'!M$2:M$376,'Raw Data - Working'!$B$2:$B$376,2022,'Raw Data - Working'!$C$2:$C$376,Analysis!$B125)</f>
        <v>559.5</v>
      </c>
      <c r="M125" s="23">
        <f>SUMIFS('Raw Data - Working'!N$2:N$376,'Raw Data - Working'!$B$2:$B$376,2022,'Raw Data - Working'!$C$2:$C$376,Analysis!$B125)</f>
        <v>501.19999999999993</v>
      </c>
      <c r="N125" s="23">
        <f>SUMIFS('Raw Data - Working'!O$2:O$376,'Raw Data - Working'!$B$2:$B$376,2022,'Raw Data - Working'!$C$2:$C$376,Analysis!$B125)</f>
        <v>552.1</v>
      </c>
      <c r="O125" s="23">
        <f>SUMIFS('Raw Data - Working'!P$2:P$376,'Raw Data - Working'!$B$2:$B$376,2022,'Raw Data - Working'!$C$2:$C$376,Analysis!$B125)</f>
        <v>526.6</v>
      </c>
      <c r="P125" s="23">
        <f>SUMIFS('Raw Data - Working'!Q$2:Q$376,'Raw Data - Working'!$B$2:$B$376,2022,'Raw Data - Working'!$C$2:$C$376,Analysis!$B125)</f>
        <v>6797.7000000000007</v>
      </c>
      <c r="Q125" s="26"/>
    </row>
    <row r="126" spans="1:17" x14ac:dyDescent="0.3">
      <c r="B126" s="29" t="s">
        <v>40</v>
      </c>
      <c r="C126" s="23">
        <f>SUMIFS('Raw Data - Working'!D$2:D$376,'Raw Data - Working'!$B$2:$B$376,2022,'Raw Data - Working'!$C$2:$C$376,Analysis!$B126)</f>
        <v>471</v>
      </c>
      <c r="D126" s="23">
        <f>SUMIFS('Raw Data - Working'!E$2:E$376,'Raw Data - Working'!$B$2:$B$376,2022,'Raw Data - Working'!$C$2:$C$376,Analysis!$B126)</f>
        <v>640.9</v>
      </c>
      <c r="E126" s="23">
        <f>SUMIFS('Raw Data - Working'!F$2:F$376,'Raw Data - Working'!$B$2:$B$376,2022,'Raw Data - Working'!$C$2:$C$376,Analysis!$B126)</f>
        <v>526.09999999999991</v>
      </c>
      <c r="F126" s="23">
        <f>SUMIFS('Raw Data - Working'!G$2:G$376,'Raw Data - Working'!$B$2:$B$376,2022,'Raw Data - Working'!$C$2:$C$376,Analysis!$B126)</f>
        <v>500</v>
      </c>
      <c r="G126" s="23">
        <f>SUMIFS('Raw Data - Working'!H$2:H$376,'Raw Data - Working'!$B$2:$B$376,2022,'Raw Data - Working'!$C$2:$C$376,Analysis!$B126)</f>
        <v>582.79999999999995</v>
      </c>
      <c r="H126" s="23">
        <f>SUMIFS('Raw Data - Working'!I$2:I$376,'Raw Data - Working'!$B$2:$B$376,2022,'Raw Data - Working'!$C$2:$C$376,Analysis!$B126)</f>
        <v>523.29999999999995</v>
      </c>
      <c r="I126" s="23">
        <f>SUMIFS('Raw Data - Working'!J$2:J$376,'Raw Data - Working'!$B$2:$B$376,2022,'Raw Data - Working'!$C$2:$C$376,Analysis!$B126)</f>
        <v>559.20000000000005</v>
      </c>
      <c r="J126" s="23">
        <f>SUMIFS('Raw Data - Working'!K$2:K$376,'Raw Data - Working'!$B$2:$B$376,2022,'Raw Data - Working'!$C$2:$C$376,Analysis!$B126)</f>
        <v>492.7</v>
      </c>
      <c r="K126" s="23">
        <f>SUMIFS('Raw Data - Working'!L$2:L$376,'Raw Data - Working'!$B$2:$B$376,2022,'Raw Data - Working'!$C$2:$C$376,Analysis!$B126)</f>
        <v>360.7</v>
      </c>
      <c r="L126" s="23">
        <f>SUMIFS('Raw Data - Working'!M$2:M$376,'Raw Data - Working'!$B$2:$B$376,2022,'Raw Data - Working'!$C$2:$C$376,Analysis!$B126)</f>
        <v>568.1</v>
      </c>
      <c r="M126" s="23">
        <f>SUMIFS('Raw Data - Working'!N$2:N$376,'Raw Data - Working'!$B$2:$B$376,2022,'Raw Data - Working'!$C$2:$C$376,Analysis!$B126)</f>
        <v>502.70000000000005</v>
      </c>
      <c r="N126" s="23">
        <f>SUMIFS('Raw Data - Working'!O$2:O$376,'Raw Data - Working'!$B$2:$B$376,2022,'Raw Data - Working'!$C$2:$C$376,Analysis!$B126)</f>
        <v>556</v>
      </c>
      <c r="O126" s="23">
        <f>SUMIFS('Raw Data - Working'!P$2:P$376,'Raw Data - Working'!$B$2:$B$376,2022,'Raw Data - Working'!$C$2:$C$376,Analysis!$B126)</f>
        <v>526.9</v>
      </c>
      <c r="P126" s="23">
        <f>SUMIFS('Raw Data - Working'!Q$2:Q$376,'Raw Data - Working'!$B$2:$B$376,2022,'Raw Data - Working'!$C$2:$C$376,Analysis!$B126)</f>
        <v>6810.4000000000005</v>
      </c>
      <c r="Q126" s="26"/>
    </row>
    <row r="127" spans="1:17" x14ac:dyDescent="0.3">
      <c r="B127" s="29" t="s">
        <v>41</v>
      </c>
      <c r="C127" s="23">
        <f>SUMIFS('Raw Data - Working'!D$2:D$376,'Raw Data - Working'!$B$2:$B$376,2022,'Raw Data - Working'!$C$2:$C$376,Analysis!$B127)</f>
        <v>481.90000000000003</v>
      </c>
      <c r="D127" s="23">
        <f>SUMIFS('Raw Data - Working'!E$2:E$376,'Raw Data - Working'!$B$2:$B$376,2022,'Raw Data - Working'!$C$2:$C$376,Analysis!$B127)</f>
        <v>621.5</v>
      </c>
      <c r="E127" s="23">
        <f>SUMIFS('Raw Data - Working'!F$2:F$376,'Raw Data - Working'!$B$2:$B$376,2022,'Raw Data - Working'!$C$2:$C$376,Analysis!$B127)</f>
        <v>508.09999999999997</v>
      </c>
      <c r="F127" s="23">
        <f>SUMIFS('Raw Data - Working'!G$2:G$376,'Raw Data - Working'!$B$2:$B$376,2022,'Raw Data - Working'!$C$2:$C$376,Analysis!$B127)</f>
        <v>504.4</v>
      </c>
      <c r="G127" s="23">
        <f>SUMIFS('Raw Data - Working'!H$2:H$376,'Raw Data - Working'!$B$2:$B$376,2022,'Raw Data - Working'!$C$2:$C$376,Analysis!$B127)</f>
        <v>573</v>
      </c>
      <c r="H127" s="23">
        <f>SUMIFS('Raw Data - Working'!I$2:I$376,'Raw Data - Working'!$B$2:$B$376,2022,'Raw Data - Working'!$C$2:$C$376,Analysis!$B127)</f>
        <v>519.19999999999993</v>
      </c>
      <c r="I127" s="23">
        <f>SUMIFS('Raw Data - Working'!J$2:J$376,'Raw Data - Working'!$B$2:$B$376,2022,'Raw Data - Working'!$C$2:$C$376,Analysis!$B127)</f>
        <v>572.9</v>
      </c>
      <c r="J127" s="23">
        <f>SUMIFS('Raw Data - Working'!K$2:K$376,'Raw Data - Working'!$B$2:$B$376,2022,'Raw Data - Working'!$C$2:$C$376,Analysis!$B127)</f>
        <v>501.59999999999997</v>
      </c>
      <c r="K127" s="23">
        <f>SUMIFS('Raw Data - Working'!L$2:L$376,'Raw Data - Working'!$B$2:$B$376,2022,'Raw Data - Working'!$C$2:$C$376,Analysis!$B127)</f>
        <v>363.3</v>
      </c>
      <c r="L127" s="23">
        <f>SUMIFS('Raw Data - Working'!M$2:M$376,'Raw Data - Working'!$B$2:$B$376,2022,'Raw Data - Working'!$C$2:$C$376,Analysis!$B127)</f>
        <v>578.9</v>
      </c>
      <c r="M127" s="23">
        <f>SUMIFS('Raw Data - Working'!N$2:N$376,'Raw Data - Working'!$B$2:$B$376,2022,'Raw Data - Working'!$C$2:$C$376,Analysis!$B127)</f>
        <v>504.1</v>
      </c>
      <c r="N127" s="23">
        <f>SUMIFS('Raw Data - Working'!O$2:O$376,'Raw Data - Working'!$B$2:$B$376,2022,'Raw Data - Working'!$C$2:$C$376,Analysis!$B127)</f>
        <v>559.20000000000005</v>
      </c>
      <c r="O127" s="23">
        <f>SUMIFS('Raw Data - Working'!P$2:P$376,'Raw Data - Working'!$B$2:$B$376,2022,'Raw Data - Working'!$C$2:$C$376,Analysis!$B127)</f>
        <v>530.6</v>
      </c>
      <c r="P127" s="23">
        <f>SUMIFS('Raw Data - Working'!Q$2:Q$376,'Raw Data - Working'!$B$2:$B$376,2022,'Raw Data - Working'!$C$2:$C$376,Analysis!$B127)</f>
        <v>6818.7000000000007</v>
      </c>
      <c r="Q127" s="26"/>
    </row>
    <row r="128" spans="1:17" x14ac:dyDescent="0.3">
      <c r="B128" s="29" t="s">
        <v>42</v>
      </c>
      <c r="C128" s="23">
        <f>SUMIFS('Raw Data - Working'!D$2:D$376,'Raw Data - Working'!$B$2:$B$376,2022,'Raw Data - Working'!$C$2:$C$376,Analysis!$B128)</f>
        <v>491.3</v>
      </c>
      <c r="D128" s="23">
        <f>SUMIFS('Raw Data - Working'!E$2:E$376,'Raw Data - Working'!$B$2:$B$376,2022,'Raw Data - Working'!$C$2:$C$376,Analysis!$B128)</f>
        <v>629.59999999999991</v>
      </c>
      <c r="E128" s="23">
        <f>SUMIFS('Raw Data - Working'!F$2:F$376,'Raw Data - Working'!$B$2:$B$376,2022,'Raw Data - Working'!$C$2:$C$376,Analysis!$B128)</f>
        <v>509.59999999999997</v>
      </c>
      <c r="F128" s="23">
        <f>SUMIFS('Raw Data - Working'!G$2:G$376,'Raw Data - Working'!$B$2:$B$376,2022,'Raw Data - Working'!$C$2:$C$376,Analysis!$B128)</f>
        <v>509.3</v>
      </c>
      <c r="G128" s="23">
        <f>SUMIFS('Raw Data - Working'!H$2:H$376,'Raw Data - Working'!$B$2:$B$376,2022,'Raw Data - Working'!$C$2:$C$376,Analysis!$B128)</f>
        <v>562.09999999999991</v>
      </c>
      <c r="H128" s="23">
        <f>SUMIFS('Raw Data - Working'!I$2:I$376,'Raw Data - Working'!$B$2:$B$376,2022,'Raw Data - Working'!$C$2:$C$376,Analysis!$B128)</f>
        <v>497.3</v>
      </c>
      <c r="I128" s="23">
        <f>SUMIFS('Raw Data - Working'!J$2:J$376,'Raw Data - Working'!$B$2:$B$376,2022,'Raw Data - Working'!$C$2:$C$376,Analysis!$B128)</f>
        <v>589.5</v>
      </c>
      <c r="J128" s="23">
        <f>SUMIFS('Raw Data - Working'!K$2:K$376,'Raw Data - Working'!$B$2:$B$376,2022,'Raw Data - Working'!$C$2:$C$376,Analysis!$B128)</f>
        <v>507.29999999999995</v>
      </c>
      <c r="K128" s="23">
        <f>SUMIFS('Raw Data - Working'!L$2:L$376,'Raw Data - Working'!$B$2:$B$376,2022,'Raw Data - Working'!$C$2:$C$376,Analysis!$B128)</f>
        <v>365.5</v>
      </c>
      <c r="L128" s="23">
        <f>SUMIFS('Raw Data - Working'!M$2:M$376,'Raw Data - Working'!$B$2:$B$376,2022,'Raw Data - Working'!$C$2:$C$376,Analysis!$B128)</f>
        <v>590</v>
      </c>
      <c r="M128" s="23">
        <f>SUMIFS('Raw Data - Working'!N$2:N$376,'Raw Data - Working'!$B$2:$B$376,2022,'Raw Data - Working'!$C$2:$C$376,Analysis!$B128)</f>
        <v>505.9</v>
      </c>
      <c r="N128" s="23">
        <f>SUMIFS('Raw Data - Working'!O$2:O$376,'Raw Data - Working'!$B$2:$B$376,2022,'Raw Data - Working'!$C$2:$C$376,Analysis!$B128)</f>
        <v>562.6</v>
      </c>
      <c r="O128" s="23">
        <f>SUMIFS('Raw Data - Working'!P$2:P$376,'Raw Data - Working'!$B$2:$B$376,2022,'Raw Data - Working'!$C$2:$C$376,Analysis!$B128)</f>
        <v>535.1</v>
      </c>
      <c r="P128" s="23">
        <f>SUMIFS('Raw Data - Working'!Q$2:Q$376,'Raw Data - Working'!$B$2:$B$376,2022,'Raw Data - Working'!$C$2:$C$376,Analysis!$B128)</f>
        <v>6855.1</v>
      </c>
      <c r="Q128" s="26"/>
    </row>
    <row r="129" spans="2:17" x14ac:dyDescent="0.3">
      <c r="B129" s="29" t="s">
        <v>43</v>
      </c>
      <c r="C129" s="23">
        <f>SUMIFS('Raw Data - Working'!D$2:D$376,'Raw Data - Working'!$B$2:$B$376,2022,'Raw Data - Working'!$C$2:$C$376,Analysis!$B129)</f>
        <v>496.3</v>
      </c>
      <c r="D129" s="23">
        <f>SUMIFS('Raw Data - Working'!E$2:E$376,'Raw Data - Working'!$B$2:$B$376,2022,'Raw Data - Working'!$C$2:$C$376,Analysis!$B129)</f>
        <v>634.6</v>
      </c>
      <c r="E129" s="23">
        <f>SUMIFS('Raw Data - Working'!F$2:F$376,'Raw Data - Working'!$B$2:$B$376,2022,'Raw Data - Working'!$C$2:$C$376,Analysis!$B129)</f>
        <v>513.1</v>
      </c>
      <c r="F129" s="23">
        <f>SUMIFS('Raw Data - Working'!G$2:G$376,'Raw Data - Working'!$B$2:$B$376,2022,'Raw Data - Working'!$C$2:$C$376,Analysis!$B129)</f>
        <v>512.79999999999995</v>
      </c>
      <c r="G129" s="23">
        <f>SUMIFS('Raw Data - Working'!H$2:H$376,'Raw Data - Working'!$B$2:$B$376,2022,'Raw Data - Working'!$C$2:$C$376,Analysis!$B129)</f>
        <v>555.79999999999995</v>
      </c>
      <c r="H129" s="23">
        <f>SUMIFS('Raw Data - Working'!I$2:I$376,'Raw Data - Working'!$B$2:$B$376,2022,'Raw Data - Working'!$C$2:$C$376,Analysis!$B129)</f>
        <v>491.7</v>
      </c>
      <c r="I129" s="23">
        <f>SUMIFS('Raw Data - Working'!J$2:J$376,'Raw Data - Working'!$B$2:$B$376,2022,'Raw Data - Working'!$C$2:$C$376,Analysis!$B129)</f>
        <v>613.09999999999991</v>
      </c>
      <c r="J129" s="23">
        <f>SUMIFS('Raw Data - Working'!K$2:K$376,'Raw Data - Working'!$B$2:$B$376,2022,'Raw Data - Working'!$C$2:$C$376,Analysis!$B129)</f>
        <v>509.40000000000003</v>
      </c>
      <c r="K129" s="23">
        <f>SUMIFS('Raw Data - Working'!L$2:L$376,'Raw Data - Working'!$B$2:$B$376,2022,'Raw Data - Working'!$C$2:$C$376,Analysis!$B129)</f>
        <v>366.4</v>
      </c>
      <c r="L129" s="23">
        <f>SUMIFS('Raw Data - Working'!M$2:M$376,'Raw Data - Working'!$B$2:$B$376,2022,'Raw Data - Working'!$C$2:$C$376,Analysis!$B129)</f>
        <v>597.9</v>
      </c>
      <c r="M129" s="23">
        <f>SUMIFS('Raw Data - Working'!N$2:N$376,'Raw Data - Working'!$B$2:$B$376,2022,'Raw Data - Working'!$C$2:$C$376,Analysis!$B129)</f>
        <v>507.29999999999995</v>
      </c>
      <c r="N129" s="23">
        <f>SUMIFS('Raw Data - Working'!O$2:O$376,'Raw Data - Working'!$B$2:$B$376,2022,'Raw Data - Working'!$C$2:$C$376,Analysis!$B129)</f>
        <v>565.40000000000009</v>
      </c>
      <c r="O129" s="23">
        <f>SUMIFS('Raw Data - Working'!P$2:P$376,'Raw Data - Working'!$B$2:$B$376,2022,'Raw Data - Working'!$C$2:$C$376,Analysis!$B129)</f>
        <v>540.30000000000007</v>
      </c>
      <c r="P129" s="23">
        <f>SUMIFS('Raw Data - Working'!Q$2:Q$376,'Raw Data - Working'!$B$2:$B$376,2022,'Raw Data - Working'!$C$2:$C$376,Analysis!$B129)</f>
        <v>6904.1</v>
      </c>
      <c r="Q129" s="26"/>
    </row>
    <row r="130" spans="2:17" x14ac:dyDescent="0.3">
      <c r="B130" s="29" t="s">
        <v>45</v>
      </c>
      <c r="C130" s="23">
        <f>SUMIFS('Raw Data - Working'!D$2:D$376,'Raw Data - Working'!$B$2:$B$376,2022,'Raw Data - Working'!$C$2:$C$376,Analysis!$B130)</f>
        <v>502.70000000000005</v>
      </c>
      <c r="D130" s="23">
        <f>SUMIFS('Raw Data - Working'!E$2:E$376,'Raw Data - Working'!$B$2:$B$376,2022,'Raw Data - Working'!$C$2:$C$376,Analysis!$B130)</f>
        <v>630</v>
      </c>
      <c r="E130" s="23">
        <f>SUMIFS('Raw Data - Working'!F$2:F$376,'Raw Data - Working'!$B$2:$B$376,2022,'Raw Data - Working'!$C$2:$C$376,Analysis!$B130)</f>
        <v>544.79999999999995</v>
      </c>
      <c r="F130" s="23">
        <f>SUMIFS('Raw Data - Working'!G$2:G$376,'Raw Data - Working'!$B$2:$B$376,2022,'Raw Data - Working'!$C$2:$C$376,Analysis!$B130)</f>
        <v>516.90000000000009</v>
      </c>
      <c r="G130" s="23">
        <f>SUMIFS('Raw Data - Working'!H$2:H$376,'Raw Data - Working'!$B$2:$B$376,2022,'Raw Data - Working'!$C$2:$C$376,Analysis!$B130)</f>
        <v>562.9</v>
      </c>
      <c r="H130" s="23">
        <f>SUMIFS('Raw Data - Working'!I$2:I$376,'Raw Data - Working'!$B$2:$B$376,2022,'Raw Data - Working'!$C$2:$C$376,Analysis!$B130)</f>
        <v>482.4</v>
      </c>
      <c r="I130" s="23">
        <f>SUMIFS('Raw Data - Working'!J$2:J$376,'Raw Data - Working'!$B$2:$B$376,2022,'Raw Data - Working'!$C$2:$C$376,Analysis!$B130)</f>
        <v>560.20000000000005</v>
      </c>
      <c r="J130" s="23">
        <f>SUMIFS('Raw Data - Working'!K$2:K$376,'Raw Data - Working'!$B$2:$B$376,2022,'Raw Data - Working'!$C$2:$C$376,Analysis!$B130)</f>
        <v>511.7</v>
      </c>
      <c r="K130" s="23">
        <f>SUMIFS('Raw Data - Working'!L$2:L$376,'Raw Data - Working'!$B$2:$B$376,2022,'Raw Data - Working'!$C$2:$C$376,Analysis!$B130)</f>
        <v>367</v>
      </c>
      <c r="L130" s="23">
        <f>SUMIFS('Raw Data - Working'!M$2:M$376,'Raw Data - Working'!$B$2:$B$376,2022,'Raw Data - Working'!$C$2:$C$376,Analysis!$B130)</f>
        <v>606.40000000000009</v>
      </c>
      <c r="M130" s="23">
        <f>SUMIFS('Raw Data - Working'!N$2:N$376,'Raw Data - Working'!$B$2:$B$376,2022,'Raw Data - Working'!$C$2:$C$376,Analysis!$B130)</f>
        <v>508.9</v>
      </c>
      <c r="N130" s="23">
        <f>SUMIFS('Raw Data - Working'!O$2:O$376,'Raw Data - Working'!$B$2:$B$376,2022,'Raw Data - Working'!$C$2:$C$376,Analysis!$B130)</f>
        <v>568.79999999999995</v>
      </c>
      <c r="O130" s="23">
        <f>SUMIFS('Raw Data - Working'!P$2:P$376,'Raw Data - Working'!$B$2:$B$376,2022,'Raw Data - Working'!$C$2:$C$376,Analysis!$B130)</f>
        <v>536.20000000000005</v>
      </c>
      <c r="P130" s="23">
        <f>SUMIFS('Raw Data - Working'!Q$2:Q$376,'Raw Data - Working'!$B$2:$B$376,2022,'Raw Data - Working'!$C$2:$C$376,Analysis!$B130)</f>
        <v>6898.9000000000005</v>
      </c>
      <c r="Q130" s="26"/>
    </row>
    <row r="131" spans="2:17" x14ac:dyDescent="0.3">
      <c r="B131" s="29" t="s">
        <v>46</v>
      </c>
      <c r="C131" s="23">
        <f>SUMIFS('Raw Data - Working'!D$2:D$376,'Raw Data - Working'!$B$2:$B$376,2022,'Raw Data - Working'!$C$2:$C$376,Analysis!$B131)</f>
        <v>508.2</v>
      </c>
      <c r="D131" s="23">
        <f>SUMIFS('Raw Data - Working'!E$2:E$376,'Raw Data - Working'!$B$2:$B$376,2022,'Raw Data - Working'!$C$2:$C$376,Analysis!$B131)</f>
        <v>628.79999999999995</v>
      </c>
      <c r="E131" s="23">
        <f>SUMIFS('Raw Data - Working'!F$2:F$376,'Raw Data - Working'!$B$2:$B$376,2022,'Raw Data - Working'!$C$2:$C$376,Analysis!$B131)</f>
        <v>571.20000000000005</v>
      </c>
      <c r="F131" s="23">
        <f>SUMIFS('Raw Data - Working'!G$2:G$376,'Raw Data - Working'!$B$2:$B$376,2022,'Raw Data - Working'!$C$2:$C$376,Analysis!$B131)</f>
        <v>520.9</v>
      </c>
      <c r="G131" s="23">
        <f>SUMIFS('Raw Data - Working'!H$2:H$376,'Raw Data - Working'!$B$2:$B$376,2022,'Raw Data - Working'!$C$2:$C$376,Analysis!$B131)</f>
        <v>561.5</v>
      </c>
      <c r="H131" s="23">
        <f>SUMIFS('Raw Data - Working'!I$2:I$376,'Raw Data - Working'!$B$2:$B$376,2022,'Raw Data - Working'!$C$2:$C$376,Analysis!$B131)</f>
        <v>474.2</v>
      </c>
      <c r="I131" s="23">
        <f>SUMIFS('Raw Data - Working'!J$2:J$376,'Raw Data - Working'!$B$2:$B$376,2022,'Raw Data - Working'!$C$2:$C$376,Analysis!$B131)</f>
        <v>488.79999999999995</v>
      </c>
      <c r="J131" s="23">
        <f>SUMIFS('Raw Data - Working'!K$2:K$376,'Raw Data - Working'!$B$2:$B$376,2022,'Raw Data - Working'!$C$2:$C$376,Analysis!$B131)</f>
        <v>512.6</v>
      </c>
      <c r="K131" s="23">
        <f>SUMIFS('Raw Data - Working'!L$2:L$376,'Raw Data - Working'!$B$2:$B$376,2022,'Raw Data - Working'!$C$2:$C$376,Analysis!$B131)</f>
        <v>366.1</v>
      </c>
      <c r="L131" s="23">
        <f>SUMIFS('Raw Data - Working'!M$2:M$376,'Raw Data - Working'!$B$2:$B$376,2022,'Raw Data - Working'!$C$2:$C$376,Analysis!$B131)</f>
        <v>613.20000000000005</v>
      </c>
      <c r="M131" s="23">
        <f>SUMIFS('Raw Data - Working'!N$2:N$376,'Raw Data - Working'!$B$2:$B$376,2022,'Raw Data - Working'!$C$2:$C$376,Analysis!$B131)</f>
        <v>510.6</v>
      </c>
      <c r="N131" s="23">
        <f>SUMIFS('Raw Data - Working'!O$2:O$376,'Raw Data - Working'!$B$2:$B$376,2022,'Raw Data - Working'!$C$2:$C$376,Analysis!$B131)</f>
        <v>571.29999999999995</v>
      </c>
      <c r="O131" s="23">
        <f>SUMIFS('Raw Data - Working'!P$2:P$376,'Raw Data - Working'!$B$2:$B$376,2022,'Raw Data - Working'!$C$2:$C$376,Analysis!$B131)</f>
        <v>528.9</v>
      </c>
      <c r="P131" s="23">
        <f>SUMIFS('Raw Data - Working'!Q$2:Q$376,'Raw Data - Working'!$B$2:$B$376,2022,'Raw Data - Working'!$C$2:$C$376,Analysis!$B131)</f>
        <v>6856.2999999999993</v>
      </c>
      <c r="Q131" s="26"/>
    </row>
    <row r="132" spans="2:17" x14ac:dyDescent="0.3">
      <c r="B132" s="29" t="s">
        <v>31</v>
      </c>
      <c r="C132" s="23">
        <f>SUMIFS('Raw Data - Working'!D$2:D$376,'Raw Data - Working'!$B$2:$B$376,2023,'Raw Data - Working'!$C$2:$C$376,Analysis!$B132)</f>
        <v>521.1</v>
      </c>
      <c r="D132" s="23">
        <f>SUMIFS('Raw Data - Working'!E$2:E$376,'Raw Data - Working'!$B$2:$B$376,2023,'Raw Data - Working'!$C$2:$C$376,Analysis!$B132)</f>
        <v>634.20000000000005</v>
      </c>
      <c r="E132" s="23">
        <f>SUMIFS('Raw Data - Working'!F$2:F$376,'Raw Data - Working'!$B$2:$B$376,2023,'Raw Data - Working'!$C$2:$C$376,Analysis!$B132)</f>
        <v>584.4</v>
      </c>
      <c r="F132" s="23">
        <f>SUMIFS('Raw Data - Working'!G$2:G$376,'Raw Data - Working'!$B$2:$B$376,2023,'Raw Data - Working'!$C$2:$C$376,Analysis!$B132)</f>
        <v>524.1</v>
      </c>
      <c r="G132" s="23">
        <f>SUMIFS('Raw Data - Working'!H$2:H$376,'Raw Data - Working'!$B$2:$B$376,2023,'Raw Data - Working'!$C$2:$C$376,Analysis!$B132)</f>
        <v>557.79999999999995</v>
      </c>
      <c r="H132" s="23">
        <f>SUMIFS('Raw Data - Working'!I$2:I$376,'Raw Data - Working'!$B$2:$B$376,2023,'Raw Data - Working'!$C$2:$C$376,Analysis!$B132)</f>
        <v>475.1</v>
      </c>
      <c r="I132" s="23">
        <f>SUMIFS('Raw Data - Working'!J$2:J$376,'Raw Data - Working'!$B$2:$B$376,2023,'Raw Data - Working'!$C$2:$C$376,Analysis!$B132)</f>
        <v>472.1</v>
      </c>
      <c r="J132" s="23">
        <f>SUMIFS('Raw Data - Working'!K$2:K$376,'Raw Data - Working'!$B$2:$B$376,2023,'Raw Data - Working'!$C$2:$C$376,Analysis!$B132)</f>
        <v>512.79999999999995</v>
      </c>
      <c r="K132" s="23">
        <f>SUMIFS('Raw Data - Working'!L$2:L$376,'Raw Data - Working'!$B$2:$B$376,2023,'Raw Data - Working'!$C$2:$C$376,Analysis!$B132)</f>
        <v>364.1</v>
      </c>
      <c r="L132" s="23">
        <f>SUMIFS('Raw Data - Working'!M$2:M$376,'Raw Data - Working'!$B$2:$B$376,2023,'Raw Data - Working'!$C$2:$C$376,Analysis!$B132)</f>
        <v>623.20000000000005</v>
      </c>
      <c r="M132" s="23">
        <f>SUMIFS('Raw Data - Working'!N$2:N$376,'Raw Data - Working'!$B$2:$B$376,2023,'Raw Data - Working'!$C$2:$C$376,Analysis!$B132)</f>
        <v>512</v>
      </c>
      <c r="N132" s="23">
        <f>SUMIFS('Raw Data - Working'!O$2:O$376,'Raw Data - Working'!$B$2:$B$376,2023,'Raw Data - Working'!$C$2:$C$376,Analysis!$B132)</f>
        <v>574</v>
      </c>
      <c r="O132" s="23">
        <f>SUMIFS('Raw Data - Working'!P$2:P$376,'Raw Data - Working'!$B$2:$B$376,2023,'Raw Data - Working'!$C$2:$C$376,Analysis!$B132)</f>
        <v>531.20000000000005</v>
      </c>
      <c r="P132" s="23">
        <f>SUMIFS('Raw Data - Working'!Q$2:Q$376,'Raw Data - Working'!$B$2:$B$376,2023,'Raw Data - Working'!$C$2:$C$376,Analysis!$B132)</f>
        <v>6886.1</v>
      </c>
      <c r="Q132" s="26"/>
    </row>
    <row r="133" spans="2:17" x14ac:dyDescent="0.3">
      <c r="B133" s="29" t="s">
        <v>35</v>
      </c>
      <c r="C133" s="23">
        <f>SUMIFS('Raw Data - Working'!D$2:D$376,'Raw Data - Working'!$B$2:$B$376,2023,'Raw Data - Working'!$C$2:$C$376,Analysis!$B133)</f>
        <v>523.29999999999995</v>
      </c>
      <c r="D133" s="23">
        <f>SUMIFS('Raw Data - Working'!E$2:E$376,'Raw Data - Working'!$B$2:$B$376,2023,'Raw Data - Working'!$C$2:$C$376,Analysis!$B133)</f>
        <v>625.09999999999991</v>
      </c>
      <c r="E133" s="23">
        <f>SUMIFS('Raw Data - Working'!F$2:F$376,'Raw Data - Working'!$B$2:$B$376,2023,'Raw Data - Working'!$C$2:$C$376,Analysis!$B133)</f>
        <v>526.29999999999995</v>
      </c>
      <c r="F133" s="23">
        <f>SUMIFS('Raw Data - Working'!G$2:G$376,'Raw Data - Working'!$B$2:$B$376,2023,'Raw Data - Working'!$C$2:$C$376,Analysis!$B133)</f>
        <v>532.20000000000005</v>
      </c>
      <c r="G133" s="23">
        <f>SUMIFS('Raw Data - Working'!H$2:H$376,'Raw Data - Working'!$B$2:$B$376,2023,'Raw Data - Working'!$C$2:$C$376,Analysis!$B133)</f>
        <v>534.90000000000009</v>
      </c>
      <c r="H133" s="23">
        <f>SUMIFS('Raw Data - Working'!I$2:I$376,'Raw Data - Working'!$B$2:$B$376,2023,'Raw Data - Working'!$C$2:$C$376,Analysis!$B133)</f>
        <v>508.79999999999995</v>
      </c>
      <c r="I133" s="23">
        <f>SUMIFS('Raw Data - Working'!J$2:J$376,'Raw Data - Working'!$B$2:$B$376,2023,'Raw Data - Working'!$C$2:$C$376,Analysis!$B133)</f>
        <v>469.40000000000003</v>
      </c>
      <c r="J133" s="23">
        <f>SUMIFS('Raw Data - Working'!K$2:K$376,'Raw Data - Working'!$B$2:$B$376,2023,'Raw Data - Working'!$C$2:$C$376,Analysis!$B133)</f>
        <v>513.6</v>
      </c>
      <c r="K133" s="23">
        <f>SUMIFS('Raw Data - Working'!L$2:L$376,'Raw Data - Working'!$B$2:$B$376,2023,'Raw Data - Working'!$C$2:$C$376,Analysis!$B133)</f>
        <v>361</v>
      </c>
      <c r="L133" s="23">
        <f>SUMIFS('Raw Data - Working'!M$2:M$376,'Raw Data - Working'!$B$2:$B$376,2023,'Raw Data - Working'!$C$2:$C$376,Analysis!$B133)</f>
        <v>626.59999999999991</v>
      </c>
      <c r="M133" s="23">
        <f>SUMIFS('Raw Data - Working'!N$2:N$376,'Raw Data - Working'!$B$2:$B$376,2023,'Raw Data - Working'!$C$2:$C$376,Analysis!$B133)</f>
        <v>514.79999999999995</v>
      </c>
      <c r="N133" s="23">
        <f>SUMIFS('Raw Data - Working'!O$2:O$376,'Raw Data - Working'!$B$2:$B$376,2023,'Raw Data - Working'!$C$2:$C$376,Analysis!$B133)</f>
        <v>579.5</v>
      </c>
      <c r="O133" s="23">
        <f>SUMIFS('Raw Data - Working'!P$2:P$376,'Raw Data - Working'!$B$2:$B$376,2023,'Raw Data - Working'!$C$2:$C$376,Analysis!$B133)</f>
        <v>532.5</v>
      </c>
      <c r="P133" s="23">
        <f>SUMIFS('Raw Data - Working'!Q$2:Q$376,'Raw Data - Working'!$B$2:$B$376,2023,'Raw Data - Working'!$C$2:$C$376,Analysis!$B133)</f>
        <v>6848</v>
      </c>
      <c r="Q133" s="26"/>
    </row>
    <row r="134" spans="2:17" x14ac:dyDescent="0.3">
      <c r="B134" s="29" t="s">
        <v>36</v>
      </c>
      <c r="C134" s="23">
        <f>SUMIFS('Raw Data - Working'!D$2:D$376,'Raw Data - Working'!$B$2:$B$376,2023,'Raw Data - Working'!$C$2:$C$376,Analysis!$B134)</f>
        <v>523.4</v>
      </c>
      <c r="D134" s="23">
        <f>SUMIFS('Raw Data - Working'!E$2:E$376,'Raw Data - Working'!$B$2:$B$376,2023,'Raw Data - Working'!$C$2:$C$376,Analysis!$B134)</f>
        <v>625.09999999999991</v>
      </c>
      <c r="E134" s="23">
        <f>SUMIFS('Raw Data - Working'!F$2:F$376,'Raw Data - Working'!$B$2:$B$376,2023,'Raw Data - Working'!$C$2:$C$376,Analysis!$B134)</f>
        <v>526.29999999999995</v>
      </c>
      <c r="F134" s="23">
        <f>SUMIFS('Raw Data - Working'!G$2:G$376,'Raw Data - Working'!$B$2:$B$376,2023,'Raw Data - Working'!$C$2:$C$376,Analysis!$B134)</f>
        <v>532.20000000000005</v>
      </c>
      <c r="G134" s="23">
        <f>SUMIFS('Raw Data - Working'!H$2:H$376,'Raw Data - Working'!$B$2:$B$376,2023,'Raw Data - Working'!$C$2:$C$376,Analysis!$B134)</f>
        <v>534.70000000000005</v>
      </c>
      <c r="H134" s="23">
        <f>SUMIFS('Raw Data - Working'!I$2:I$376,'Raw Data - Working'!$B$2:$B$376,2023,'Raw Data - Working'!$C$2:$C$376,Analysis!$B134)</f>
        <v>508.79999999999995</v>
      </c>
      <c r="I134" s="23">
        <f>SUMIFS('Raw Data - Working'!J$2:J$376,'Raw Data - Working'!$B$2:$B$376,2023,'Raw Data - Working'!$C$2:$C$376,Analysis!$B134)</f>
        <v>469.6</v>
      </c>
      <c r="J134" s="23">
        <f>SUMIFS('Raw Data - Working'!K$2:K$376,'Raw Data - Working'!$B$2:$B$376,2023,'Raw Data - Working'!$C$2:$C$376,Analysis!$B134)</f>
        <v>513.79999999999995</v>
      </c>
      <c r="K134" s="23">
        <f>SUMIFS('Raw Data - Working'!L$2:L$376,'Raw Data - Working'!$B$2:$B$376,2023,'Raw Data - Working'!$C$2:$C$376,Analysis!$B134)</f>
        <v>361</v>
      </c>
      <c r="L134" s="23">
        <f>SUMIFS('Raw Data - Working'!M$2:M$376,'Raw Data - Working'!$B$2:$B$376,2023,'Raw Data - Working'!$C$2:$C$376,Analysis!$B134)</f>
        <v>626.59999999999991</v>
      </c>
      <c r="M134" s="23">
        <f>SUMIFS('Raw Data - Working'!N$2:N$376,'Raw Data - Working'!$B$2:$B$376,2023,'Raw Data - Working'!$C$2:$C$376,Analysis!$B134)</f>
        <v>514.79999999999995</v>
      </c>
      <c r="N134" s="23">
        <f>SUMIFS('Raw Data - Working'!O$2:O$376,'Raw Data - Working'!$B$2:$B$376,2023,'Raw Data - Working'!$C$2:$C$376,Analysis!$B134)</f>
        <v>579.5</v>
      </c>
      <c r="O134" s="23">
        <f>SUMIFS('Raw Data - Working'!P$2:P$376,'Raw Data - Working'!$B$2:$B$376,2023,'Raw Data - Working'!$C$2:$C$376,Analysis!$B134)</f>
        <v>532.6</v>
      </c>
      <c r="P134" s="23">
        <f>SUMIFS('Raw Data - Working'!Q$2:Q$376,'Raw Data - Working'!$B$2:$B$376,2023,'Raw Data - Working'!$C$2:$C$376,Analysis!$B134)</f>
        <v>6848.4000000000005</v>
      </c>
      <c r="Q134" s="26"/>
    </row>
    <row r="135" spans="2:17" x14ac:dyDescent="0.3">
      <c r="B135" s="29" t="s">
        <v>37</v>
      </c>
      <c r="C135" s="23">
        <f>SUMIFS('Raw Data - Working'!D$2:D$376,'Raw Data - Working'!$B$2:$B$376,2023,'Raw Data - Working'!$C$2:$C$376,Analysis!$B135)</f>
        <v>521.90000000000009</v>
      </c>
      <c r="D135" s="23">
        <f>SUMIFS('Raw Data - Working'!E$2:E$376,'Raw Data - Working'!$B$2:$B$376,2023,'Raw Data - Working'!$C$2:$C$376,Analysis!$B135)</f>
        <v>629.90000000000009</v>
      </c>
      <c r="E135" s="23">
        <f>SUMIFS('Raw Data - Working'!F$2:F$376,'Raw Data - Working'!$B$2:$B$376,2023,'Raw Data - Working'!$C$2:$C$376,Analysis!$B135)</f>
        <v>509.9</v>
      </c>
      <c r="F135" s="23">
        <f>SUMIFS('Raw Data - Working'!G$2:G$376,'Raw Data - Working'!$B$2:$B$376,2023,'Raw Data - Working'!$C$2:$C$376,Analysis!$B135)</f>
        <v>535.4</v>
      </c>
      <c r="G135" s="23">
        <f>SUMIFS('Raw Data - Working'!H$2:H$376,'Raw Data - Working'!$B$2:$B$376,2023,'Raw Data - Working'!$C$2:$C$376,Analysis!$B135)</f>
        <v>522.1</v>
      </c>
      <c r="H135" s="23">
        <f>SUMIFS('Raw Data - Working'!I$2:I$376,'Raw Data - Working'!$B$2:$B$376,2023,'Raw Data - Working'!$C$2:$C$376,Analysis!$B135)</f>
        <v>529.20000000000005</v>
      </c>
      <c r="I135" s="23">
        <f>SUMIFS('Raw Data - Working'!J$2:J$376,'Raw Data - Working'!$B$2:$B$376,2023,'Raw Data - Working'!$C$2:$C$376,Analysis!$B135)</f>
        <v>478.1</v>
      </c>
      <c r="J135" s="23">
        <f>SUMIFS('Raw Data - Working'!K$2:K$376,'Raw Data - Working'!$B$2:$B$376,2023,'Raw Data - Working'!$C$2:$C$376,Analysis!$B135)</f>
        <v>520.9</v>
      </c>
      <c r="K135" s="23">
        <f>SUMIFS('Raw Data - Working'!L$2:L$376,'Raw Data - Working'!$B$2:$B$376,2023,'Raw Data - Working'!$C$2:$C$376,Analysis!$B135)</f>
        <v>364.8</v>
      </c>
      <c r="L135" s="23">
        <f>SUMIFS('Raw Data - Working'!M$2:M$376,'Raw Data - Working'!$B$2:$B$376,2023,'Raw Data - Working'!$C$2:$C$376,Analysis!$B135)</f>
        <v>636.20000000000005</v>
      </c>
      <c r="M135" s="23">
        <f>SUMIFS('Raw Data - Working'!N$2:N$376,'Raw Data - Working'!$B$2:$B$376,2023,'Raw Data - Working'!$C$2:$C$376,Analysis!$B135)</f>
        <v>516.6</v>
      </c>
      <c r="N135" s="23">
        <f>SUMIFS('Raw Data - Working'!O$2:O$376,'Raw Data - Working'!$B$2:$B$376,2023,'Raw Data - Working'!$C$2:$C$376,Analysis!$B135)</f>
        <v>581</v>
      </c>
      <c r="O135" s="23">
        <f>SUMIFS('Raw Data - Working'!P$2:P$376,'Raw Data - Working'!$B$2:$B$376,2023,'Raw Data - Working'!$C$2:$C$376,Analysis!$B135)</f>
        <v>535.5</v>
      </c>
      <c r="P135" s="23">
        <f>SUMIFS('Raw Data - Working'!Q$2:Q$376,'Raw Data - Working'!$B$2:$B$376,2023,'Raw Data - Working'!$C$2:$C$376,Analysis!$B135)</f>
        <v>6881.5</v>
      </c>
      <c r="Q135" s="26"/>
    </row>
    <row r="136" spans="2:17" x14ac:dyDescent="0.3">
      <c r="B136" s="29" t="s">
        <v>38</v>
      </c>
      <c r="C136" s="23">
        <f>SUMIFS('Raw Data - Working'!D$2:D$376,'Raw Data - Working'!$B$2:$B$376,2023,'Raw Data - Working'!$C$2:$C$376,Analysis!$B136)</f>
        <v>521.59999999999991</v>
      </c>
      <c r="D136" s="23">
        <f>SUMIFS('Raw Data - Working'!E$2:E$376,'Raw Data - Working'!$B$2:$B$376,2023,'Raw Data - Working'!$C$2:$C$376,Analysis!$B136)</f>
        <v>645.20000000000005</v>
      </c>
      <c r="E136" s="23">
        <f>SUMIFS('Raw Data - Working'!F$2:F$376,'Raw Data - Working'!$B$2:$B$376,2023,'Raw Data - Working'!$C$2:$C$376,Analysis!$B136)</f>
        <v>520.9</v>
      </c>
      <c r="F136" s="23">
        <f>SUMIFS('Raw Data - Working'!G$2:G$376,'Raw Data - Working'!$B$2:$B$376,2023,'Raw Data - Working'!$C$2:$C$376,Analysis!$B136)</f>
        <v>538.5</v>
      </c>
      <c r="G136" s="23">
        <f>SUMIFS('Raw Data - Working'!H$2:H$376,'Raw Data - Working'!$B$2:$B$376,2023,'Raw Data - Working'!$C$2:$C$376,Analysis!$B136)</f>
        <v>507.70000000000005</v>
      </c>
      <c r="H136" s="23">
        <f>SUMIFS('Raw Data - Working'!I$2:I$376,'Raw Data - Working'!$B$2:$B$376,2023,'Raw Data - Working'!$C$2:$C$376,Analysis!$B136)</f>
        <v>517</v>
      </c>
      <c r="I136" s="23">
        <f>SUMIFS('Raw Data - Working'!J$2:J$376,'Raw Data - Working'!$B$2:$B$376,2023,'Raw Data - Working'!$C$2:$C$376,Analysis!$B136)</f>
        <v>494.7</v>
      </c>
      <c r="J136" s="23">
        <f>SUMIFS('Raw Data - Working'!K$2:K$376,'Raw Data - Working'!$B$2:$B$376,2023,'Raw Data - Working'!$C$2:$C$376,Analysis!$B136)</f>
        <v>527.4</v>
      </c>
      <c r="K136" s="23">
        <f>SUMIFS('Raw Data - Working'!L$2:L$376,'Raw Data - Working'!$B$2:$B$376,2023,'Raw Data - Working'!$C$2:$C$376,Analysis!$B136)</f>
        <v>368.8</v>
      </c>
      <c r="L136" s="23">
        <f>SUMIFS('Raw Data - Working'!M$2:M$376,'Raw Data - Working'!$B$2:$B$376,2023,'Raw Data - Working'!$C$2:$C$376,Analysis!$B136)</f>
        <v>650.9</v>
      </c>
      <c r="M136" s="23">
        <f>SUMIFS('Raw Data - Working'!N$2:N$376,'Raw Data - Working'!$B$2:$B$376,2023,'Raw Data - Working'!$C$2:$C$376,Analysis!$B136)</f>
        <v>518</v>
      </c>
      <c r="N136" s="23">
        <f>SUMIFS('Raw Data - Working'!O$2:O$376,'Raw Data - Working'!$B$2:$B$376,2023,'Raw Data - Working'!$C$2:$C$376,Analysis!$B136)</f>
        <v>583</v>
      </c>
      <c r="O136" s="23">
        <f>SUMIFS('Raw Data - Working'!P$2:P$376,'Raw Data - Working'!$B$2:$B$376,2023,'Raw Data - Working'!$C$2:$C$376,Analysis!$B136)</f>
        <v>539</v>
      </c>
      <c r="P136" s="23">
        <f>SUMIFS('Raw Data - Working'!Q$2:Q$376,'Raw Data - Working'!$B$2:$B$376,2023,'Raw Data - Working'!$C$2:$C$376,Analysis!$B136)</f>
        <v>6932.7000000000007</v>
      </c>
      <c r="Q136" s="26"/>
    </row>
    <row r="137" spans="2:17" x14ac:dyDescent="0.3">
      <c r="B137" s="59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</row>
    <row r="138" spans="2:17" x14ac:dyDescent="0.3">
      <c r="B138" s="59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spans="2:17" x14ac:dyDescent="0.3">
      <c r="B139" s="24" t="s">
        <v>145</v>
      </c>
      <c r="C139" s="24" t="s">
        <v>93</v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</row>
    <row r="140" spans="2:17" x14ac:dyDescent="0.3">
      <c r="B140" s="23" t="s">
        <v>3</v>
      </c>
      <c r="C140" s="75">
        <v>0.11859318035599377</v>
      </c>
    </row>
    <row r="141" spans="2:17" x14ac:dyDescent="0.3">
      <c r="B141" s="23" t="s">
        <v>4</v>
      </c>
      <c r="C141" s="75">
        <v>-2.2424242424242357E-2</v>
      </c>
    </row>
    <row r="142" spans="2:17" x14ac:dyDescent="0.3">
      <c r="B142" s="23" t="s">
        <v>5</v>
      </c>
      <c r="C142" s="75">
        <v>1.5003897116133926E-2</v>
      </c>
    </row>
    <row r="143" spans="2:17" x14ac:dyDescent="0.3">
      <c r="B143" s="23" t="s">
        <v>6</v>
      </c>
      <c r="C143" s="75">
        <v>8.2194533762057834E-2</v>
      </c>
    </row>
    <row r="144" spans="2:17" x14ac:dyDescent="0.3">
      <c r="B144" s="23" t="s">
        <v>7</v>
      </c>
      <c r="C144" s="75">
        <v>-0.15043507362784467</v>
      </c>
    </row>
    <row r="145" spans="2:3" x14ac:dyDescent="0.3">
      <c r="B145" s="23" t="s">
        <v>8</v>
      </c>
      <c r="C145" s="75">
        <v>1.4521193092621731E-2</v>
      </c>
    </row>
    <row r="146" spans="2:3" x14ac:dyDescent="0.3">
      <c r="B146" s="23" t="s">
        <v>9</v>
      </c>
      <c r="C146" s="75">
        <v>-0.11833897700944579</v>
      </c>
    </row>
    <row r="147" spans="2:3" x14ac:dyDescent="0.3">
      <c r="B147" s="23" t="s">
        <v>10</v>
      </c>
      <c r="C147" s="75">
        <v>7.0862944162436506E-2</v>
      </c>
    </row>
    <row r="148" spans="2:3" x14ac:dyDescent="0.3">
      <c r="B148" s="23" t="s">
        <v>11</v>
      </c>
      <c r="C148" s="75">
        <v>2.3307436182020073E-2</v>
      </c>
    </row>
    <row r="149" spans="2:3" x14ac:dyDescent="0.3">
      <c r="B149" s="23" t="s">
        <v>12</v>
      </c>
      <c r="C149" s="75">
        <v>0.16336014298480783</v>
      </c>
    </row>
    <row r="150" spans="2:3" x14ac:dyDescent="0.3">
      <c r="B150" s="23" t="s">
        <v>13</v>
      </c>
      <c r="C150" s="75">
        <v>3.3519553072625836E-2</v>
      </c>
    </row>
    <row r="151" spans="2:3" x14ac:dyDescent="0.3">
      <c r="B151" s="23" t="s">
        <v>14</v>
      </c>
      <c r="C151" s="75">
        <v>5.5968121717080196E-2</v>
      </c>
    </row>
    <row r="152" spans="2:3" x14ac:dyDescent="0.3">
      <c r="B152" s="23" t="s">
        <v>15</v>
      </c>
      <c r="C152" s="75">
        <v>2.3547284466388107E-2</v>
      </c>
    </row>
    <row r="173" spans="2:13" x14ac:dyDescent="0.3">
      <c r="C173" s="74"/>
    </row>
    <row r="176" spans="2:13" ht="15.6" x14ac:dyDescent="0.3">
      <c r="B176" s="49" t="s">
        <v>114</v>
      </c>
      <c r="C176" s="57"/>
      <c r="D176" s="57"/>
      <c r="E176" s="57"/>
      <c r="F176" s="57"/>
      <c r="G176" s="58"/>
      <c r="H176" s="77"/>
      <c r="I176" s="77"/>
      <c r="J176" s="77"/>
      <c r="K176" s="77"/>
      <c r="L176" s="77"/>
      <c r="M176" s="77"/>
    </row>
    <row r="177" spans="1:13" ht="15.6" x14ac:dyDescent="0.3">
      <c r="B177" s="37" t="s">
        <v>169</v>
      </c>
      <c r="C177" s="38"/>
      <c r="D177" s="38"/>
      <c r="E177" s="38"/>
      <c r="F177" s="38"/>
      <c r="G177" s="39"/>
      <c r="H177" s="26"/>
      <c r="I177" s="26"/>
      <c r="J177" s="26"/>
      <c r="K177" s="26"/>
      <c r="L177" s="26"/>
      <c r="M177" s="26"/>
    </row>
    <row r="178" spans="1:13" ht="15.6" x14ac:dyDescent="0.3">
      <c r="B178" s="37" t="s">
        <v>170</v>
      </c>
      <c r="C178" s="38"/>
      <c r="D178" s="26"/>
      <c r="E178" s="26"/>
      <c r="F178" s="26"/>
      <c r="G178" s="39"/>
      <c r="H178" s="26"/>
      <c r="I178" s="26"/>
      <c r="J178" s="26"/>
      <c r="K178" s="26"/>
      <c r="L178" s="26"/>
      <c r="M178" s="26"/>
    </row>
    <row r="179" spans="1:13" ht="15.6" x14ac:dyDescent="0.3">
      <c r="B179" s="45" t="s">
        <v>146</v>
      </c>
      <c r="C179" s="38"/>
      <c r="D179" s="38"/>
      <c r="E179" s="26"/>
      <c r="F179" s="26"/>
      <c r="G179" s="39"/>
    </row>
    <row r="180" spans="1:13" ht="15.6" x14ac:dyDescent="0.3">
      <c r="B180" s="48" t="s">
        <v>147</v>
      </c>
      <c r="C180" s="41"/>
      <c r="D180" s="41"/>
      <c r="E180" s="42"/>
      <c r="F180" s="42"/>
      <c r="G180" s="43"/>
    </row>
    <row r="181" spans="1:13" ht="15.6" x14ac:dyDescent="0.3">
      <c r="B181" s="71"/>
      <c r="C181" s="38"/>
      <c r="D181" s="38"/>
      <c r="E181" s="26"/>
      <c r="F181" s="26"/>
      <c r="G181" s="26"/>
    </row>
    <row r="182" spans="1:13" ht="15.6" x14ac:dyDescent="0.3">
      <c r="B182" s="71"/>
      <c r="C182" s="38"/>
      <c r="D182" s="38"/>
      <c r="E182" s="26"/>
      <c r="F182" s="26"/>
      <c r="G182" s="26"/>
    </row>
    <row r="184" spans="1:13" s="52" customFormat="1" x14ac:dyDescent="0.3"/>
    <row r="188" spans="1:13" ht="15.6" x14ac:dyDescent="0.3">
      <c r="A188" s="65" t="s">
        <v>126</v>
      </c>
      <c r="B188" s="61" t="s">
        <v>127</v>
      </c>
      <c r="C188" s="61"/>
      <c r="D188" s="61"/>
      <c r="E188" s="61"/>
      <c r="F188" s="61"/>
      <c r="G188" s="61"/>
      <c r="H188" s="61"/>
      <c r="I188" s="61"/>
      <c r="J188" s="61"/>
      <c r="K188" s="99"/>
      <c r="L188" s="99"/>
      <c r="M188" s="99"/>
    </row>
    <row r="194" spans="2:8" x14ac:dyDescent="0.3">
      <c r="B194" s="24" t="s">
        <v>99</v>
      </c>
      <c r="C194" s="60" t="s">
        <v>94</v>
      </c>
      <c r="D194" s="60" t="s">
        <v>101</v>
      </c>
      <c r="E194" s="60" t="s">
        <v>96</v>
      </c>
      <c r="F194" s="60" t="s">
        <v>102</v>
      </c>
      <c r="G194" s="60" t="s">
        <v>100</v>
      </c>
      <c r="H194" s="60" t="s">
        <v>103</v>
      </c>
    </row>
    <row r="195" spans="2:8" x14ac:dyDescent="0.3">
      <c r="B195" s="23" t="s">
        <v>31</v>
      </c>
      <c r="C195" s="23">
        <f>SUMIFS('Raw Data - Working'!$Q$2:$Q$376,'Raw Data - Working'!$B$2:$B$376,2020,'Raw Data - Working'!$C$2:$C$376,Analysis!$B195)</f>
        <v>5824.4</v>
      </c>
      <c r="D195" s="23"/>
      <c r="E195" s="23">
        <f>SUMIFS('Raw Data - Working'!$Z$2:$Z$376,'Raw Data - Working'!$B$2:$B$376,2020,'Raw Data - Working'!$C$2:$C$376,Analysis!$B195)</f>
        <v>1329.8</v>
      </c>
      <c r="F195" s="23"/>
      <c r="G195" s="23">
        <f>SUMIFS('Raw Data - Working'!$AA$2:$AA$376,'Raw Data - Working'!$B$2:$B$376,2020,'Raw Data - Working'!$C$2:$C$376,Analysis!$B195)</f>
        <v>450.7</v>
      </c>
      <c r="H195" s="23"/>
    </row>
    <row r="196" spans="2:8" x14ac:dyDescent="0.3">
      <c r="B196" s="23" t="s">
        <v>35</v>
      </c>
      <c r="C196" s="23">
        <f>SUMIFS('Raw Data - Working'!$Q$2:$Q$376,'Raw Data - Working'!$B$2:$B$376,2020,'Raw Data - Working'!$C$2:$C$376,Analysis!$B196)</f>
        <v>5738</v>
      </c>
      <c r="D196" s="30">
        <f>(C196-C195)/C195</f>
        <v>-1.4834146006455539E-2</v>
      </c>
      <c r="E196" s="23">
        <f>SUMIFS('Raw Data - Working'!$Z$2:$Z$376,'Raw Data - Working'!$B$2:$B$376,2020,'Raw Data - Working'!$C$2:$C$376,Analysis!$B196)</f>
        <v>1341.4</v>
      </c>
      <c r="F196" s="30">
        <f>(E196-E195)/E195</f>
        <v>8.7231162580840259E-3</v>
      </c>
      <c r="G196" s="23">
        <f>SUMIFS('Raw Data - Working'!$AA$2:$AA$376,'Raw Data - Working'!$B$2:$B$376,2020,'Raw Data - Working'!$C$2:$C$376,Analysis!$B196)</f>
        <v>452.3</v>
      </c>
      <c r="H196" s="30">
        <f>(G196-G195)/G195</f>
        <v>3.5500332815620651E-3</v>
      </c>
    </row>
    <row r="197" spans="2:8" x14ac:dyDescent="0.3">
      <c r="B197" s="23" t="s">
        <v>36</v>
      </c>
      <c r="C197" s="23">
        <f>SUMIFS('Raw Data - Working'!$Q$2:$Q$376,'Raw Data - Working'!$B$2:$B$376,2020,'Raw Data - Working'!$C$2:$C$376,Analysis!$B197)</f>
        <v>5688.5</v>
      </c>
      <c r="D197" s="30">
        <f>(C197-C196)/C196</f>
        <v>-8.6266991983269432E-3</v>
      </c>
      <c r="E197" s="23">
        <f>SUMIFS('Raw Data - Working'!$Z$2:$Z$376,'Raw Data - Working'!$B$2:$B$376,2020,'Raw Data - Working'!$C$2:$C$376,Analysis!$B197)</f>
        <v>1345.8999999999999</v>
      </c>
      <c r="F197" s="30">
        <f>(E197-E196)/E196</f>
        <v>3.3547040405544747E-3</v>
      </c>
      <c r="G197" s="23">
        <f>SUMIFS('Raw Data - Working'!$AA$2:$AA$376,'Raw Data - Working'!$B$2:$B$376,2020,'Raw Data - Working'!$C$2:$C$376,Analysis!$B197)</f>
        <v>454</v>
      </c>
      <c r="H197" s="30">
        <f>(G197-G196)/G196</f>
        <v>3.7585673225734879E-3</v>
      </c>
    </row>
    <row r="198" spans="2:8" x14ac:dyDescent="0.3">
      <c r="B198" s="23" t="s">
        <v>37</v>
      </c>
      <c r="C198" s="23">
        <f>SUMIFS('Raw Data - Working'!$Q$2:$Q$376,'Raw Data - Working'!$B$2:$B$376,2020,'Raw Data - Working'!$C$2:$C$376,Analysis!$B198)</f>
        <v>5854</v>
      </c>
      <c r="D198" s="30">
        <f>(C198-C197)/C197</f>
        <v>2.9093785708007382E-2</v>
      </c>
      <c r="E198" s="23">
        <f>SUMIFS('Raw Data - Working'!$Z$2:$Z$376,'Raw Data - Working'!$B$2:$B$376,2020,'Raw Data - Working'!$C$2:$C$376,Analysis!$B198)</f>
        <v>1328.6</v>
      </c>
      <c r="F198" s="30">
        <f>(E198-E197)/E197</f>
        <v>-1.2853852440745937E-2</v>
      </c>
      <c r="G198" s="23">
        <f>SUMIFS('Raw Data - Working'!$AA$2:$AA$376,'Raw Data - Working'!$B$2:$B$376,2020,'Raw Data - Working'!$C$2:$C$376,Analysis!$B198)</f>
        <v>449.8</v>
      </c>
      <c r="H198" s="30">
        <f>(G198-G197)/G197</f>
        <v>-9.2511013215858789E-3</v>
      </c>
    </row>
    <row r="199" spans="2:8" x14ac:dyDescent="0.3">
      <c r="B199" s="23" t="s">
        <v>38</v>
      </c>
      <c r="C199" s="23">
        <f>SUMIFS('Raw Data - Working'!$Q$2:$Q$376,'Raw Data - Working'!$B$2:$B$376,2020,'Raw Data - Working'!$C$2:$C$376,Analysis!$B199)</f>
        <v>5883.4000000000005</v>
      </c>
      <c r="D199" s="30">
        <f>(C199-C198)/C198</f>
        <v>5.0222070379228809E-3</v>
      </c>
      <c r="E199" s="23">
        <f>SUMIFS('Raw Data - Working'!$Z$2:$Z$376,'Raw Data - Working'!$B$2:$B$376,2020,'Raw Data - Working'!$C$2:$C$376,Analysis!$B199)</f>
        <v>1327.5499999999997</v>
      </c>
      <c r="F199" s="30">
        <f>(E199-E198)/E198</f>
        <v>-7.903055848262697E-4</v>
      </c>
      <c r="G199" s="23">
        <f>SUMIFS('Raw Data - Working'!$AA$2:$AA$376,'Raw Data - Working'!$B$2:$B$376,2020,'Raw Data - Working'!$C$2:$C$376,Analysis!$B199)</f>
        <v>455.25</v>
      </c>
      <c r="H199" s="30">
        <f>(G199-G198)/G198</f>
        <v>1.2116496220542438E-2</v>
      </c>
    </row>
    <row r="219" spans="2:13" ht="15.6" x14ac:dyDescent="0.3">
      <c r="B219" s="49" t="s">
        <v>114</v>
      </c>
      <c r="C219" s="57"/>
      <c r="D219" s="57"/>
      <c r="E219" s="57"/>
      <c r="F219" s="57"/>
      <c r="G219" s="57"/>
      <c r="H219" s="57"/>
      <c r="I219" s="57"/>
      <c r="J219" s="57"/>
      <c r="K219" s="35"/>
      <c r="L219" s="35"/>
      <c r="M219" s="36"/>
    </row>
    <row r="220" spans="2:13" ht="15.6" x14ac:dyDescent="0.3">
      <c r="B220" s="45" t="s">
        <v>128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9"/>
    </row>
    <row r="221" spans="2:13" ht="15.6" x14ac:dyDescent="0.3">
      <c r="B221" s="45" t="s">
        <v>129</v>
      </c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9"/>
    </row>
    <row r="222" spans="2:13" ht="15.6" x14ac:dyDescent="0.3">
      <c r="B222" s="48" t="s">
        <v>130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3"/>
    </row>
    <row r="226" spans="2:13" x14ac:dyDescent="0.3">
      <c r="B226" s="24" t="s">
        <v>99</v>
      </c>
      <c r="C226" s="24" t="s">
        <v>104</v>
      </c>
      <c r="D226" s="24" t="s">
        <v>93</v>
      </c>
    </row>
    <row r="227" spans="2:13" x14ac:dyDescent="0.3">
      <c r="B227" s="23" t="s">
        <v>31</v>
      </c>
      <c r="C227" s="23">
        <f>SUMIFS('Raw Data - Working'!$AG$2:$AG$376,'Raw Data - Working'!B2:B376,2020,'Raw Data - Working'!$C$2:$C$376,Analysis!$B227)</f>
        <v>450.3</v>
      </c>
      <c r="D227" s="23"/>
    </row>
    <row r="228" spans="2:13" x14ac:dyDescent="0.3">
      <c r="B228" s="23" t="s">
        <v>35</v>
      </c>
      <c r="C228" s="23">
        <f>SUMIFS('Raw Data - Working'!$AG$2:$AG$376,'Raw Data - Working'!B3:B377,2020,'Raw Data - Working'!$C$2:$C$376,Analysis!$B228)</f>
        <v>447.20000000000005</v>
      </c>
      <c r="D228" s="30">
        <f>(C228-C227)/C227</f>
        <v>-6.8842993559848232E-3</v>
      </c>
    </row>
    <row r="229" spans="2:13" x14ac:dyDescent="0.3">
      <c r="B229" s="23" t="s">
        <v>36</v>
      </c>
      <c r="C229" s="23">
        <f>SUMIFS('Raw Data - Working'!$AG$2:$AG$376,'Raw Data - Working'!B4:B378,2020,'Raw Data - Working'!$C$2:$C$376,Analysis!$B229)</f>
        <v>445.70000000000005</v>
      </c>
      <c r="D229" s="30">
        <f>(C229-C228)/C228</f>
        <v>-3.3542039355992843E-3</v>
      </c>
    </row>
    <row r="230" spans="2:13" x14ac:dyDescent="0.3">
      <c r="B230" s="23" t="s">
        <v>37</v>
      </c>
      <c r="C230" s="23">
        <f>SUMIFS('Raw Data - Working'!$AG$2:$AG$376,'Raw Data - Working'!B5:B379,2020,'Raw Data - Working'!$C$2:$C$376,Analysis!$B230)</f>
        <v>444.17499999999995</v>
      </c>
      <c r="D230" s="30">
        <f>(C230-C229)/C229</f>
        <v>-3.4215840251292143E-3</v>
      </c>
    </row>
    <row r="231" spans="2:13" x14ac:dyDescent="0.3">
      <c r="B231" s="23" t="s">
        <v>38</v>
      </c>
      <c r="C231" s="23">
        <f>SUMIFS('Raw Data - Working'!$AG$2:$AG$376,'Raw Data - Working'!B6:B380,2020,'Raw Data - Working'!$C$2:$C$376,Analysis!$B231)</f>
        <v>449.73749999999995</v>
      </c>
      <c r="D231" s="30">
        <f>(C231-C230)/C230</f>
        <v>1.2523217200427761E-2</v>
      </c>
    </row>
    <row r="239" spans="2:13" ht="15.6" x14ac:dyDescent="0.3">
      <c r="B239" s="49" t="s">
        <v>114</v>
      </c>
      <c r="C239" s="57"/>
      <c r="D239" s="57"/>
      <c r="E239" s="57"/>
      <c r="F239" s="57"/>
      <c r="G239" s="57"/>
      <c r="H239" s="57"/>
      <c r="I239" s="58"/>
      <c r="J239" s="62"/>
      <c r="K239" s="62"/>
      <c r="L239" s="62"/>
      <c r="M239" s="62"/>
    </row>
    <row r="240" spans="2:13" ht="15.6" x14ac:dyDescent="0.3">
      <c r="B240" s="40" t="s">
        <v>131</v>
      </c>
      <c r="C240" s="41"/>
      <c r="D240" s="41"/>
      <c r="E240" s="41"/>
      <c r="F240" s="41"/>
      <c r="G240" s="41"/>
      <c r="H240" s="41"/>
      <c r="I240" s="43"/>
    </row>
    <row r="245" spans="2:5" x14ac:dyDescent="0.3">
      <c r="B245" s="24" t="s">
        <v>1</v>
      </c>
      <c r="C245" s="24" t="s">
        <v>106</v>
      </c>
      <c r="D245" s="24" t="s">
        <v>107</v>
      </c>
      <c r="E245" s="24" t="s">
        <v>108</v>
      </c>
    </row>
    <row r="246" spans="2:5" x14ac:dyDescent="0.3">
      <c r="B246" s="107">
        <v>2017</v>
      </c>
      <c r="C246" s="23">
        <f>SUMIFS('Raw Data - Working'!$AG$2:$AG$376,'Raw Data - Working'!$B$2:$B$376,Analysis!$B246,'Raw Data - Working'!$C$2:$C$376,"January")</f>
        <v>390.5</v>
      </c>
      <c r="D246" s="23">
        <f>SUMIFS('Raw Data - Working'!$AG$2:$AG$376,'Raw Data - Working'!$B$2:$B$376,Analysis!$B246+1,'Raw Data - Working'!$C$2:$C$376,"February")</f>
        <v>408.9</v>
      </c>
      <c r="E246" s="30">
        <f>(D246-C246)/C246</f>
        <v>4.7119078104993536E-2</v>
      </c>
    </row>
    <row r="247" spans="2:5" x14ac:dyDescent="0.3">
      <c r="B247" s="23">
        <v>2018</v>
      </c>
      <c r="C247" s="23">
        <f>SUMIFS('Raw Data - Working'!$AG$2:$AG$376,'Raw Data - Working'!$B$2:$B$376,Analysis!$B247,'Raw Data - Working'!$C$2:$C$376,"January")</f>
        <v>410.29999999999995</v>
      </c>
      <c r="D247" s="23">
        <f>SUMIFS('Raw Data - Working'!$AG$2:$AG$376,'Raw Data - Working'!$B$2:$B$376,Analysis!$B247+1,'Raw Data - Working'!$C$2:$C$376,"February")</f>
        <v>419.5</v>
      </c>
      <c r="E247" s="30">
        <f t="shared" ref="E247:E251" si="2">(D247-C247)/C247</f>
        <v>2.2422617596880443E-2</v>
      </c>
    </row>
    <row r="248" spans="2:5" x14ac:dyDescent="0.3">
      <c r="B248" s="23">
        <v>2019</v>
      </c>
      <c r="C248" s="23">
        <f>SUMIFS('Raw Data - Working'!$AG$2:$AG$376,'Raw Data - Working'!$B$2:$B$376,Analysis!$B248,'Raw Data - Working'!$C$2:$C$376,"January")</f>
        <v>418.6</v>
      </c>
      <c r="D248" s="23">
        <f>SUMIFS('Raw Data - Working'!$AG$2:$AG$376,'Raw Data - Working'!$B$2:$B$376,Analysis!$B248+1,'Raw Data - Working'!$C$2:$C$376,"February")</f>
        <v>447.20000000000005</v>
      </c>
      <c r="E248" s="30">
        <f t="shared" si="2"/>
        <v>6.8322981366459673E-2</v>
      </c>
    </row>
    <row r="249" spans="2:5" x14ac:dyDescent="0.3">
      <c r="B249" s="23">
        <v>2020</v>
      </c>
      <c r="C249" s="23">
        <f>SUMIFS('Raw Data - Working'!$AG$2:$AG$376,'Raw Data - Working'!$B$2:$B$376,Analysis!$B249,'Raw Data - Working'!$C$2:$C$376,"January")</f>
        <v>450.3</v>
      </c>
      <c r="D249" s="23">
        <f>SUMIFS('Raw Data - Working'!$AG$2:$AG$376,'Raw Data - Working'!$B$2:$B$376,Analysis!$B249+1,'Raw Data - Working'!$C$2:$C$376,"February")</f>
        <v>469.79999999999995</v>
      </c>
      <c r="E249" s="30">
        <f t="shared" si="2"/>
        <v>4.3304463690872624E-2</v>
      </c>
    </row>
    <row r="250" spans="2:5" x14ac:dyDescent="0.3">
      <c r="B250" s="23">
        <v>2021</v>
      </c>
      <c r="C250" s="23">
        <f>SUMIFS('Raw Data - Working'!$AG$2:$AG$376,'Raw Data - Working'!$B$2:$B$376,Analysis!$B250,'Raw Data - Working'!$C$2:$C$376,"January")</f>
        <v>471.8</v>
      </c>
      <c r="D250" s="23">
        <f>SUMIFS('Raw Data - Working'!$AG$2:$AG$376,'Raw Data - Working'!$B$2:$B$376,Analysis!$B250+1,'Raw Data - Working'!$C$2:$C$376,"February")</f>
        <v>498.29999999999995</v>
      </c>
      <c r="E250" s="30">
        <f t="shared" si="2"/>
        <v>5.6167867740567916E-2</v>
      </c>
    </row>
    <row r="251" spans="2:5" x14ac:dyDescent="0.3">
      <c r="B251" s="23">
        <v>2022</v>
      </c>
      <c r="C251" s="23">
        <f>SUMIFS('Raw Data - Working'!$AG$2:$AG$376,'Raw Data - Working'!$B$2:$B$376,Analysis!$B251,'Raw Data - Working'!$C$2:$C$376,"January")</f>
        <v>497.09999999999997</v>
      </c>
      <c r="D251" s="23">
        <f>SUMIFS('Raw Data - Working'!$AG$2:$AG$376,'Raw Data - Working'!$B$2:$B$376,Analysis!$B251+1,'Raw Data - Working'!$C$2:$C$376,"February")</f>
        <v>531.5</v>
      </c>
      <c r="E251" s="30">
        <f t="shared" si="2"/>
        <v>6.9201367934017377E-2</v>
      </c>
    </row>
    <row r="252" spans="2:5" x14ac:dyDescent="0.3">
      <c r="B252" s="23">
        <v>2023</v>
      </c>
      <c r="C252" s="23">
        <f>SUMIFS('Raw Data - Working'!$AG$2:$AG$376,'Raw Data - Working'!$B$2:$B$376,Analysis!$B252,'Raw Data - Working'!$C$2:$C$376,"January")</f>
        <v>529.20000000000005</v>
      </c>
      <c r="D252" s="23"/>
      <c r="E252" s="75"/>
    </row>
    <row r="261" spans="1:10" ht="15.6" x14ac:dyDescent="0.3">
      <c r="B261" s="49" t="s">
        <v>114</v>
      </c>
      <c r="C261" s="35"/>
      <c r="D261" s="35"/>
      <c r="E261" s="35"/>
      <c r="F261" s="35"/>
      <c r="G261" s="35"/>
      <c r="H261" s="35"/>
      <c r="I261" s="35"/>
      <c r="J261" s="36"/>
    </row>
    <row r="262" spans="1:10" ht="15.6" x14ac:dyDescent="0.3">
      <c r="B262" s="40" t="s">
        <v>177</v>
      </c>
      <c r="C262" s="41"/>
      <c r="D262" s="41"/>
      <c r="E262" s="41"/>
      <c r="F262" s="41"/>
      <c r="G262" s="41"/>
      <c r="H262" s="41"/>
      <c r="I262" s="41"/>
      <c r="J262" s="43"/>
    </row>
    <row r="268" spans="1:10" s="52" customFormat="1" x14ac:dyDescent="0.3"/>
    <row r="272" spans="1:10" ht="15.6" x14ac:dyDescent="0.3">
      <c r="A272" s="65" t="s">
        <v>132</v>
      </c>
      <c r="B272" s="61" t="s">
        <v>158</v>
      </c>
      <c r="C272" s="61"/>
      <c r="D272" s="61"/>
      <c r="E272" s="61"/>
      <c r="F272" s="61"/>
      <c r="G272" s="61"/>
      <c r="H272" s="61"/>
      <c r="I272" s="61"/>
      <c r="J272" s="61"/>
    </row>
    <row r="276" spans="2:4" x14ac:dyDescent="0.3">
      <c r="B276" s="79" t="s">
        <v>2</v>
      </c>
      <c r="C276" s="80" t="s">
        <v>152</v>
      </c>
      <c r="D276" s="79" t="s">
        <v>148</v>
      </c>
    </row>
    <row r="277" spans="2:4" x14ac:dyDescent="0.3">
      <c r="B277" s="81">
        <v>44287</v>
      </c>
      <c r="C277" s="82">
        <v>63309.498622749867</v>
      </c>
      <c r="D277" s="83">
        <v>63.4</v>
      </c>
    </row>
    <row r="278" spans="2:4" x14ac:dyDescent="0.3">
      <c r="B278" s="81">
        <v>44317</v>
      </c>
      <c r="C278" s="82">
        <v>60800.383481587211</v>
      </c>
      <c r="D278" s="83">
        <v>66.95</v>
      </c>
    </row>
    <row r="279" spans="2:4" x14ac:dyDescent="0.3">
      <c r="B279" s="81">
        <v>44348</v>
      </c>
      <c r="C279" s="82">
        <v>61073.298999169296</v>
      </c>
      <c r="D279" s="83">
        <v>71.98</v>
      </c>
    </row>
    <row r="280" spans="2:4" x14ac:dyDescent="0.3">
      <c r="B280" s="81">
        <v>44378</v>
      </c>
      <c r="C280" s="82">
        <v>59460.950438057756</v>
      </c>
      <c r="D280" s="83">
        <v>73.540000000000006</v>
      </c>
    </row>
    <row r="281" spans="2:4" x14ac:dyDescent="0.3">
      <c r="B281" s="81">
        <v>44409</v>
      </c>
      <c r="C281" s="82">
        <v>67310.659830633638</v>
      </c>
      <c r="D281" s="83">
        <v>70.34</v>
      </c>
    </row>
    <row r="282" spans="2:4" x14ac:dyDescent="0.3">
      <c r="B282" s="81">
        <v>44440</v>
      </c>
      <c r="C282" s="82">
        <v>69109.876194440018</v>
      </c>
      <c r="D282" s="83">
        <v>73.13</v>
      </c>
    </row>
    <row r="283" spans="2:4" x14ac:dyDescent="0.3">
      <c r="B283" s="81">
        <v>44470</v>
      </c>
      <c r="C283" s="82">
        <v>72054.19693085934</v>
      </c>
      <c r="D283" s="83">
        <v>82.11</v>
      </c>
    </row>
    <row r="284" spans="2:4" x14ac:dyDescent="0.3">
      <c r="B284" s="81">
        <v>44501</v>
      </c>
      <c r="C284" s="82">
        <v>79009.388695268004</v>
      </c>
      <c r="D284" s="83">
        <v>80.64</v>
      </c>
    </row>
    <row r="285" spans="2:4" x14ac:dyDescent="0.3">
      <c r="B285" s="81">
        <v>44531</v>
      </c>
      <c r="C285" s="82">
        <v>81771.141778992853</v>
      </c>
      <c r="D285" s="83">
        <v>73.3</v>
      </c>
    </row>
    <row r="286" spans="2:4" x14ac:dyDescent="0.3">
      <c r="B286" s="81">
        <v>44562</v>
      </c>
      <c r="C286" s="82">
        <v>86692.515382787504</v>
      </c>
      <c r="D286" s="83">
        <v>84.67</v>
      </c>
    </row>
    <row r="287" spans="2:4" x14ac:dyDescent="0.3">
      <c r="B287" s="81">
        <v>44593</v>
      </c>
      <c r="C287" s="82">
        <v>87441.416368947481</v>
      </c>
      <c r="D287" s="83">
        <v>94.07</v>
      </c>
    </row>
    <row r="288" spans="2:4" x14ac:dyDescent="0.3">
      <c r="B288" s="81">
        <v>44621</v>
      </c>
      <c r="C288" s="82">
        <v>113228.86524779514</v>
      </c>
      <c r="D288" s="83">
        <v>112.87</v>
      </c>
    </row>
    <row r="289" spans="2:4" x14ac:dyDescent="0.3">
      <c r="B289" s="81">
        <v>44652</v>
      </c>
      <c r="C289" s="82">
        <v>128800.06584155018</v>
      </c>
      <c r="D289" s="83">
        <v>103.07</v>
      </c>
    </row>
    <row r="290" spans="2:4" x14ac:dyDescent="0.3">
      <c r="B290" s="81">
        <v>44682</v>
      </c>
      <c r="C290" s="82">
        <v>119633.62181054099</v>
      </c>
      <c r="D290" s="83">
        <v>109.51</v>
      </c>
    </row>
    <row r="291" spans="2:4" x14ac:dyDescent="0.3">
      <c r="B291" s="81">
        <v>44713</v>
      </c>
      <c r="C291" s="82">
        <v>121897.63969956485</v>
      </c>
      <c r="D291" s="83">
        <v>116.01</v>
      </c>
    </row>
    <row r="292" spans="2:4" x14ac:dyDescent="0.3">
      <c r="B292" s="81">
        <v>44743</v>
      </c>
      <c r="C292" s="82">
        <v>128755.46490262874</v>
      </c>
      <c r="D292" s="83">
        <v>105.49</v>
      </c>
    </row>
    <row r="293" spans="2:4" x14ac:dyDescent="0.3">
      <c r="B293" s="81">
        <v>44774</v>
      </c>
      <c r="C293" s="82">
        <v>104567.31614182114</v>
      </c>
      <c r="D293" s="83">
        <v>97.4</v>
      </c>
    </row>
    <row r="294" spans="2:4" x14ac:dyDescent="0.3">
      <c r="B294" s="81">
        <v>44805</v>
      </c>
      <c r="C294" s="82">
        <v>95157.741525290738</v>
      </c>
      <c r="D294" s="83">
        <v>90.71</v>
      </c>
    </row>
    <row r="295" spans="2:4" x14ac:dyDescent="0.3">
      <c r="B295" s="81">
        <v>44835</v>
      </c>
      <c r="C295" s="82">
        <v>99194.385511237808</v>
      </c>
      <c r="D295" s="83">
        <v>91.7</v>
      </c>
    </row>
    <row r="296" spans="2:4" x14ac:dyDescent="0.3">
      <c r="B296" s="81">
        <v>44866</v>
      </c>
      <c r="C296" s="82">
        <v>100258.75918442282</v>
      </c>
      <c r="D296" s="83">
        <v>87.55</v>
      </c>
    </row>
    <row r="297" spans="2:4" x14ac:dyDescent="0.3">
      <c r="B297" s="81">
        <v>44896</v>
      </c>
      <c r="C297" s="82">
        <v>94253.237400611397</v>
      </c>
      <c r="D297" s="83">
        <v>78.09</v>
      </c>
    </row>
    <row r="298" spans="2:4" x14ac:dyDescent="0.3">
      <c r="B298" s="81">
        <v>44927</v>
      </c>
      <c r="C298" s="82">
        <v>92441.854830099124</v>
      </c>
      <c r="D298" s="83">
        <v>78.52</v>
      </c>
    </row>
    <row r="299" spans="2:4" x14ac:dyDescent="0.3">
      <c r="B299" s="81">
        <v>44958</v>
      </c>
      <c r="C299" s="82">
        <v>85798.258921224522</v>
      </c>
      <c r="D299" s="83">
        <v>82</v>
      </c>
    </row>
    <row r="300" spans="2:4" x14ac:dyDescent="0.3">
      <c r="B300" s="81">
        <v>44986</v>
      </c>
      <c r="C300" s="82">
        <v>89613.478577777831</v>
      </c>
      <c r="D300" s="83">
        <v>78.5</v>
      </c>
    </row>
    <row r="302" spans="2:4" x14ac:dyDescent="0.3">
      <c r="B302" s="76" t="s">
        <v>153</v>
      </c>
      <c r="C302" s="76"/>
      <c r="D302" s="76"/>
    </row>
    <row r="303" spans="2:4" x14ac:dyDescent="0.3">
      <c r="B303" s="76" t="s">
        <v>150</v>
      </c>
      <c r="C303" s="84"/>
      <c r="D303" s="76"/>
    </row>
    <row r="304" spans="2:4" x14ac:dyDescent="0.3">
      <c r="B304" s="84" t="s">
        <v>151</v>
      </c>
    </row>
    <row r="307" spans="1:14" ht="15.6" x14ac:dyDescent="0.3">
      <c r="B307" s="49" t="s">
        <v>114</v>
      </c>
      <c r="C307" s="35"/>
      <c r="D307" s="35"/>
      <c r="E307" s="35"/>
      <c r="F307" s="35"/>
      <c r="G307" s="35"/>
      <c r="H307" s="35"/>
      <c r="I307" s="36"/>
    </row>
    <row r="308" spans="1:14" ht="15.6" x14ac:dyDescent="0.3">
      <c r="B308" s="37" t="s">
        <v>159</v>
      </c>
      <c r="C308" s="38"/>
      <c r="D308" s="38"/>
      <c r="E308" s="38"/>
      <c r="F308" s="38"/>
      <c r="G308" s="38"/>
      <c r="H308" s="38"/>
      <c r="I308" s="39"/>
    </row>
    <row r="309" spans="1:14" ht="15.6" x14ac:dyDescent="0.3">
      <c r="B309" s="37" t="s">
        <v>174</v>
      </c>
      <c r="C309" s="38"/>
      <c r="D309" s="38"/>
      <c r="E309" s="38"/>
      <c r="F309" s="38"/>
      <c r="G309" s="38"/>
      <c r="H309" s="38"/>
      <c r="I309" s="39"/>
    </row>
    <row r="310" spans="1:14" ht="15.6" x14ac:dyDescent="0.3">
      <c r="B310" s="40" t="s">
        <v>160</v>
      </c>
      <c r="C310" s="41"/>
      <c r="D310" s="41"/>
      <c r="E310" s="41"/>
      <c r="F310" s="41"/>
      <c r="G310" s="41"/>
      <c r="H310" s="41"/>
      <c r="I310" s="43"/>
    </row>
    <row r="311" spans="1:14" ht="15.6" x14ac:dyDescent="0.3">
      <c r="B311" s="38"/>
      <c r="C311" s="38"/>
      <c r="D311" s="38"/>
      <c r="E311" s="38"/>
      <c r="F311" s="38"/>
      <c r="G311" s="38"/>
      <c r="H311" s="38"/>
      <c r="I311" s="26"/>
    </row>
    <row r="312" spans="1:14" ht="15.6" x14ac:dyDescent="0.3">
      <c r="B312" s="38"/>
      <c r="C312" s="38"/>
      <c r="D312" s="38"/>
      <c r="E312" s="38"/>
      <c r="F312" s="38"/>
      <c r="G312" s="38"/>
      <c r="H312" s="38"/>
      <c r="I312" s="26"/>
    </row>
    <row r="313" spans="1:14" s="52" customFormat="1" ht="15.6" x14ac:dyDescent="0.3">
      <c r="B313" s="96"/>
      <c r="C313" s="96"/>
      <c r="D313" s="96"/>
      <c r="E313" s="96"/>
      <c r="F313" s="96"/>
      <c r="G313" s="96"/>
      <c r="H313" s="96"/>
      <c r="I313" s="97"/>
    </row>
    <row r="314" spans="1:14" ht="15.6" x14ac:dyDescent="0.3">
      <c r="B314" s="38"/>
      <c r="C314" s="38"/>
      <c r="D314" s="38"/>
      <c r="E314" s="38"/>
      <c r="F314" s="38"/>
      <c r="G314" s="38"/>
      <c r="H314" s="38"/>
      <c r="I314" s="26"/>
    </row>
    <row r="317" spans="1:14" ht="15.6" x14ac:dyDescent="0.3">
      <c r="A317" s="65" t="s">
        <v>162</v>
      </c>
      <c r="B317" s="104" t="s">
        <v>161</v>
      </c>
      <c r="C317" s="98"/>
      <c r="D317" s="98"/>
      <c r="E317" s="98"/>
      <c r="F317" s="98"/>
      <c r="G317" s="98"/>
      <c r="H317" s="98"/>
      <c r="I317" s="98"/>
      <c r="J317" s="98"/>
      <c r="K317" s="100"/>
      <c r="L317" s="100"/>
      <c r="M317" s="100"/>
      <c r="N317" s="100"/>
    </row>
    <row r="322" spans="2:12" x14ac:dyDescent="0.3">
      <c r="B322" s="87" t="s">
        <v>152</v>
      </c>
      <c r="C322" s="86" t="s">
        <v>94</v>
      </c>
      <c r="D322" s="86" t="s">
        <v>154</v>
      </c>
      <c r="E322" s="86" t="s">
        <v>95</v>
      </c>
      <c r="F322" s="86" t="s">
        <v>96</v>
      </c>
      <c r="G322" s="86" t="s">
        <v>23</v>
      </c>
      <c r="H322" s="80" t="s">
        <v>24</v>
      </c>
      <c r="I322" s="80" t="s">
        <v>25</v>
      </c>
      <c r="J322" s="80" t="s">
        <v>26</v>
      </c>
      <c r="K322" s="80" t="s">
        <v>27</v>
      </c>
      <c r="L322" s="80" t="s">
        <v>28</v>
      </c>
    </row>
    <row r="323" spans="2:12" x14ac:dyDescent="0.3">
      <c r="B323" s="82">
        <v>63309.498622749867</v>
      </c>
      <c r="C323" s="63">
        <v>2064.1</v>
      </c>
      <c r="D323" s="63">
        <v>188.8</v>
      </c>
      <c r="E323" s="63">
        <v>464.6</v>
      </c>
      <c r="F323" s="63">
        <v>468.8</v>
      </c>
      <c r="G323" s="63">
        <v>162.30000000000001</v>
      </c>
      <c r="H323" s="23">
        <v>146.6</v>
      </c>
      <c r="I323" s="23">
        <v>153.19999999999999</v>
      </c>
      <c r="J323" s="23">
        <v>160.30000000000001</v>
      </c>
      <c r="K323" s="23">
        <v>155.4</v>
      </c>
      <c r="L323" s="23">
        <v>154.4</v>
      </c>
    </row>
    <row r="324" spans="2:12" x14ac:dyDescent="0.3">
      <c r="B324" s="82">
        <v>60800.383481587211</v>
      </c>
      <c r="C324" s="63">
        <v>2105.7000000000003</v>
      </c>
      <c r="D324" s="63">
        <v>191.9</v>
      </c>
      <c r="E324" s="63">
        <v>474.29999999999995</v>
      </c>
      <c r="F324" s="63">
        <v>475.7</v>
      </c>
      <c r="G324" s="63">
        <v>165.8</v>
      </c>
      <c r="H324" s="23">
        <v>148.9</v>
      </c>
      <c r="I324" s="23">
        <v>155.80000000000001</v>
      </c>
      <c r="J324" s="23">
        <v>161.19999999999999</v>
      </c>
      <c r="K324" s="23">
        <v>158.6</v>
      </c>
      <c r="L324" s="23">
        <v>156.80000000000001</v>
      </c>
    </row>
    <row r="325" spans="2:12" x14ac:dyDescent="0.3">
      <c r="B325" s="82">
        <v>61073.298999169296</v>
      </c>
      <c r="C325" s="63">
        <v>2133.9</v>
      </c>
      <c r="D325" s="63">
        <v>190.8</v>
      </c>
      <c r="E325" s="63">
        <v>474.7</v>
      </c>
      <c r="F325" s="63">
        <v>475.1</v>
      </c>
      <c r="G325" s="63">
        <v>166.3</v>
      </c>
      <c r="H325" s="23">
        <v>150.69999999999999</v>
      </c>
      <c r="I325" s="23">
        <v>154.9</v>
      </c>
      <c r="J325" s="23">
        <v>161.69999999999999</v>
      </c>
      <c r="K325" s="23">
        <v>158.80000000000001</v>
      </c>
      <c r="L325" s="23">
        <v>157.6</v>
      </c>
    </row>
    <row r="326" spans="2:12" x14ac:dyDescent="0.3">
      <c r="B326" s="82">
        <v>59460.950438057756</v>
      </c>
      <c r="C326" s="63">
        <v>2147</v>
      </c>
      <c r="D326" s="63">
        <v>191.2</v>
      </c>
      <c r="E326" s="63">
        <v>477.29999999999995</v>
      </c>
      <c r="F326" s="63">
        <v>478</v>
      </c>
      <c r="G326" s="63">
        <v>167</v>
      </c>
      <c r="H326" s="23">
        <v>153.1</v>
      </c>
      <c r="I326" s="23">
        <v>155.30000000000001</v>
      </c>
      <c r="J326" s="23">
        <v>163.19999999999999</v>
      </c>
      <c r="K326" s="23">
        <v>160.1</v>
      </c>
      <c r="L326" s="23">
        <v>159</v>
      </c>
    </row>
    <row r="327" spans="2:12" x14ac:dyDescent="0.3">
      <c r="B327" s="82">
        <v>67310.659830633638</v>
      </c>
      <c r="C327" s="63">
        <v>2142</v>
      </c>
      <c r="D327" s="63">
        <v>192.1</v>
      </c>
      <c r="E327" s="63">
        <v>483</v>
      </c>
      <c r="F327" s="63">
        <v>482.2</v>
      </c>
      <c r="G327" s="63">
        <v>168.4</v>
      </c>
      <c r="H327" s="23">
        <v>154</v>
      </c>
      <c r="I327" s="23">
        <v>157.6</v>
      </c>
      <c r="J327" s="23">
        <v>163.80000000000001</v>
      </c>
      <c r="K327" s="23">
        <v>160</v>
      </c>
      <c r="L327" s="23">
        <v>160</v>
      </c>
    </row>
    <row r="328" spans="2:12" x14ac:dyDescent="0.3">
      <c r="B328" s="82">
        <v>69109.876194440018</v>
      </c>
      <c r="C328" s="63">
        <v>2142</v>
      </c>
      <c r="D328" s="63">
        <v>192.1</v>
      </c>
      <c r="E328" s="63">
        <v>483.2</v>
      </c>
      <c r="F328" s="63">
        <v>482.2</v>
      </c>
      <c r="G328" s="63">
        <v>168.4</v>
      </c>
      <c r="H328" s="23">
        <v>154</v>
      </c>
      <c r="I328" s="23">
        <v>157.69999999999999</v>
      </c>
      <c r="J328" s="23">
        <v>163.69999999999999</v>
      </c>
      <c r="K328" s="23">
        <v>160</v>
      </c>
      <c r="L328" s="23">
        <v>160</v>
      </c>
    </row>
    <row r="329" spans="2:12" x14ac:dyDescent="0.3">
      <c r="B329" s="82">
        <v>72054.19693085934</v>
      </c>
      <c r="C329" s="63">
        <v>2175.5</v>
      </c>
      <c r="D329" s="63">
        <v>192.7</v>
      </c>
      <c r="E329" s="63">
        <v>486.3</v>
      </c>
      <c r="F329" s="63">
        <v>486.19999999999993</v>
      </c>
      <c r="G329" s="63">
        <v>169.1</v>
      </c>
      <c r="H329" s="23">
        <v>155.69999999999999</v>
      </c>
      <c r="I329" s="23">
        <v>158.6</v>
      </c>
      <c r="J329" s="23">
        <v>163.9</v>
      </c>
      <c r="K329" s="23">
        <v>160.80000000000001</v>
      </c>
      <c r="L329" s="23">
        <v>161</v>
      </c>
    </row>
    <row r="330" spans="2:12" x14ac:dyDescent="0.3">
      <c r="B330" s="82">
        <v>79009.388695268004</v>
      </c>
      <c r="C330" s="63">
        <v>2194.1</v>
      </c>
      <c r="D330" s="63">
        <v>192.9</v>
      </c>
      <c r="E330" s="63">
        <v>490.40000000000003</v>
      </c>
      <c r="F330" s="63">
        <v>487.40000000000003</v>
      </c>
      <c r="G330" s="63">
        <v>169.9</v>
      </c>
      <c r="H330" s="23">
        <v>154.80000000000001</v>
      </c>
      <c r="I330" s="23">
        <v>159.80000000000001</v>
      </c>
      <c r="J330" s="23">
        <v>164.3</v>
      </c>
      <c r="K330" s="23">
        <v>162.19999999999999</v>
      </c>
      <c r="L330" s="23">
        <v>161.4</v>
      </c>
    </row>
    <row r="331" spans="2:12" x14ac:dyDescent="0.3">
      <c r="B331" s="82">
        <v>81771.141778992853</v>
      </c>
      <c r="C331" s="63">
        <v>2180.9</v>
      </c>
      <c r="D331" s="63">
        <v>192.4</v>
      </c>
      <c r="E331" s="63">
        <v>494.2</v>
      </c>
      <c r="F331" s="63">
        <v>487.7</v>
      </c>
      <c r="G331" s="63">
        <v>170.6</v>
      </c>
      <c r="H331" s="23">
        <v>155.69999999999999</v>
      </c>
      <c r="I331" s="23">
        <v>160.6</v>
      </c>
      <c r="J331" s="23">
        <v>164.4</v>
      </c>
      <c r="K331" s="23">
        <v>162.6</v>
      </c>
      <c r="L331" s="23">
        <v>162</v>
      </c>
    </row>
    <row r="332" spans="2:12" x14ac:dyDescent="0.3">
      <c r="B332" s="82">
        <v>86692.515382787504</v>
      </c>
      <c r="C332" s="63">
        <v>2164.1999999999998</v>
      </c>
      <c r="D332" s="63">
        <v>192.2</v>
      </c>
      <c r="E332" s="63">
        <v>499.1</v>
      </c>
      <c r="F332" s="63">
        <v>489.79999999999995</v>
      </c>
      <c r="G332" s="63">
        <v>171.4</v>
      </c>
      <c r="H332" s="23">
        <v>156.5</v>
      </c>
      <c r="I332" s="23">
        <v>161.19999999999999</v>
      </c>
      <c r="J332" s="23">
        <v>164.7</v>
      </c>
      <c r="K332" s="23">
        <v>163</v>
      </c>
      <c r="L332" s="23">
        <v>162.69999999999999</v>
      </c>
    </row>
    <row r="333" spans="2:12" x14ac:dyDescent="0.3">
      <c r="B333" s="82">
        <v>87441.416368947481</v>
      </c>
      <c r="C333" s="63">
        <v>2161.2000000000003</v>
      </c>
      <c r="D333" s="63">
        <v>192.8</v>
      </c>
      <c r="E333" s="63">
        <v>502.80000000000007</v>
      </c>
      <c r="F333" s="63">
        <v>493</v>
      </c>
      <c r="G333" s="63">
        <v>172.2</v>
      </c>
      <c r="H333" s="23">
        <v>156.9</v>
      </c>
      <c r="I333" s="23">
        <v>162.1</v>
      </c>
      <c r="J333" s="23">
        <v>165.4</v>
      </c>
      <c r="K333" s="23">
        <v>164.4</v>
      </c>
      <c r="L333" s="23">
        <v>163.5</v>
      </c>
    </row>
    <row r="334" spans="2:12" x14ac:dyDescent="0.3">
      <c r="B334" s="82">
        <v>113228.86524779514</v>
      </c>
      <c r="C334" s="63">
        <v>2184.2000000000003</v>
      </c>
      <c r="D334" s="63">
        <v>193.7</v>
      </c>
      <c r="E334" s="63">
        <v>507.79999999999995</v>
      </c>
      <c r="F334" s="63">
        <v>495.3</v>
      </c>
      <c r="G334" s="63">
        <v>173</v>
      </c>
      <c r="H334" s="23">
        <v>157.9</v>
      </c>
      <c r="I334" s="23">
        <v>163.30000000000001</v>
      </c>
      <c r="J334" s="23">
        <v>166</v>
      </c>
      <c r="K334" s="23">
        <v>167.2</v>
      </c>
      <c r="L334" s="23">
        <v>164.6</v>
      </c>
    </row>
    <row r="335" spans="2:12" x14ac:dyDescent="0.3">
      <c r="B335" s="82">
        <v>128800.06584155018</v>
      </c>
      <c r="C335" s="63">
        <v>2214.3000000000002</v>
      </c>
      <c r="D335" s="63">
        <v>193.9</v>
      </c>
      <c r="E335" s="63">
        <v>513.20000000000005</v>
      </c>
      <c r="F335" s="63">
        <v>503.2</v>
      </c>
      <c r="G335" s="63">
        <v>174</v>
      </c>
      <c r="H335" s="23">
        <v>162.6</v>
      </c>
      <c r="I335" s="23">
        <v>164.4</v>
      </c>
      <c r="J335" s="23">
        <v>166.9</v>
      </c>
      <c r="K335" s="23">
        <v>168.8</v>
      </c>
      <c r="L335" s="23">
        <v>166.8</v>
      </c>
    </row>
    <row r="336" spans="2:12" x14ac:dyDescent="0.3">
      <c r="B336" s="82">
        <v>119633.62181054099</v>
      </c>
      <c r="C336" s="63">
        <v>2238.9000000000005</v>
      </c>
      <c r="D336" s="63">
        <v>194.1</v>
      </c>
      <c r="E336" s="63">
        <v>518.6</v>
      </c>
      <c r="F336" s="63">
        <v>507.3</v>
      </c>
      <c r="G336" s="63">
        <v>174.8</v>
      </c>
      <c r="H336" s="23">
        <v>163</v>
      </c>
      <c r="I336" s="23">
        <v>165.1</v>
      </c>
      <c r="J336" s="23">
        <v>167.9</v>
      </c>
      <c r="K336" s="23">
        <v>168.4</v>
      </c>
      <c r="L336" s="23">
        <v>167.5</v>
      </c>
    </row>
    <row r="337" spans="2:12" x14ac:dyDescent="0.3">
      <c r="B337" s="82">
        <v>121897.63969956485</v>
      </c>
      <c r="C337" s="63">
        <v>2261.9</v>
      </c>
      <c r="D337" s="63">
        <v>194.3</v>
      </c>
      <c r="E337" s="63">
        <v>523</v>
      </c>
      <c r="F337" s="63">
        <v>509.20000000000005</v>
      </c>
      <c r="G337" s="63">
        <v>175.4</v>
      </c>
      <c r="H337" s="23">
        <v>161.1</v>
      </c>
      <c r="I337" s="23">
        <v>165.8</v>
      </c>
      <c r="J337" s="23">
        <v>169</v>
      </c>
      <c r="K337" s="23">
        <v>169.4</v>
      </c>
      <c r="L337" s="23">
        <v>167.5</v>
      </c>
    </row>
    <row r="338" spans="2:12" x14ac:dyDescent="0.3">
      <c r="B338" s="82">
        <v>128755.46490262874</v>
      </c>
      <c r="C338" s="63">
        <v>2266.3000000000002</v>
      </c>
      <c r="D338" s="63">
        <v>194.6</v>
      </c>
      <c r="E338" s="63">
        <v>526.90000000000009</v>
      </c>
      <c r="F338" s="63">
        <v>514.79999999999995</v>
      </c>
      <c r="G338" s="63">
        <v>176.1</v>
      </c>
      <c r="H338" s="23">
        <v>161.6</v>
      </c>
      <c r="I338" s="23">
        <v>166.3</v>
      </c>
      <c r="J338" s="23">
        <v>171.4</v>
      </c>
      <c r="K338" s="23">
        <v>169.7</v>
      </c>
      <c r="L338" s="23">
        <v>168.4</v>
      </c>
    </row>
    <row r="339" spans="2:12" x14ac:dyDescent="0.3">
      <c r="B339" s="82">
        <v>104567.31614182114</v>
      </c>
      <c r="C339" s="63">
        <v>2269.2000000000003</v>
      </c>
      <c r="D339" s="63">
        <v>195</v>
      </c>
      <c r="E339" s="63">
        <v>530.70000000000005</v>
      </c>
      <c r="F339" s="63">
        <v>516.29999999999995</v>
      </c>
      <c r="G339" s="63">
        <v>176.8</v>
      </c>
      <c r="H339" s="23">
        <v>161.9</v>
      </c>
      <c r="I339" s="23">
        <v>166.9</v>
      </c>
      <c r="J339" s="23">
        <v>172.3</v>
      </c>
      <c r="K339" s="23">
        <v>171.2</v>
      </c>
      <c r="L339" s="23">
        <v>169.1</v>
      </c>
    </row>
    <row r="340" spans="2:12" x14ac:dyDescent="0.3">
      <c r="B340" s="82">
        <v>95157.741525290738</v>
      </c>
      <c r="C340" s="63">
        <v>2280.9</v>
      </c>
      <c r="D340" s="63">
        <v>195.9</v>
      </c>
      <c r="E340" s="63">
        <v>535.1</v>
      </c>
      <c r="F340" s="63">
        <v>518.5</v>
      </c>
      <c r="G340" s="63">
        <v>177.8</v>
      </c>
      <c r="H340" s="23">
        <v>162.30000000000001</v>
      </c>
      <c r="I340" s="23">
        <v>167.6</v>
      </c>
      <c r="J340" s="23">
        <v>173.1</v>
      </c>
      <c r="K340" s="23">
        <v>170.9</v>
      </c>
      <c r="L340" s="23">
        <v>169.7</v>
      </c>
    </row>
    <row r="341" spans="2:12" x14ac:dyDescent="0.3">
      <c r="B341" s="82">
        <v>99194.385511237808</v>
      </c>
      <c r="C341" s="63">
        <v>2297.3000000000002</v>
      </c>
      <c r="D341" s="63">
        <v>196.3</v>
      </c>
      <c r="E341" s="63">
        <v>538.20000000000005</v>
      </c>
      <c r="F341" s="63">
        <v>522.1</v>
      </c>
      <c r="G341" s="63">
        <v>178.7</v>
      </c>
      <c r="H341" s="23">
        <v>162.9</v>
      </c>
      <c r="I341" s="23">
        <v>168.2</v>
      </c>
      <c r="J341" s="23">
        <v>173.4</v>
      </c>
      <c r="K341" s="23">
        <v>172.1</v>
      </c>
      <c r="L341" s="23">
        <v>170.5</v>
      </c>
    </row>
    <row r="342" spans="2:12" x14ac:dyDescent="0.3">
      <c r="B342" s="82">
        <v>100258.75918442282</v>
      </c>
      <c r="C342" s="63">
        <v>2296.8000000000002</v>
      </c>
      <c r="D342" s="63">
        <v>196.9</v>
      </c>
      <c r="E342" s="63">
        <v>541.4</v>
      </c>
      <c r="F342" s="63">
        <v>524.5</v>
      </c>
      <c r="G342" s="63">
        <v>179.8</v>
      </c>
      <c r="H342" s="23">
        <v>163</v>
      </c>
      <c r="I342" s="23">
        <v>168.5</v>
      </c>
      <c r="J342" s="23">
        <v>173.7</v>
      </c>
      <c r="K342" s="23">
        <v>173.6</v>
      </c>
      <c r="L342" s="23">
        <v>171.1</v>
      </c>
    </row>
    <row r="343" spans="2:12" x14ac:dyDescent="0.3">
      <c r="B343" s="82">
        <v>94253.237400611397</v>
      </c>
      <c r="C343" s="63">
        <v>2283.4</v>
      </c>
      <c r="D343" s="63">
        <v>197.3</v>
      </c>
      <c r="E343" s="63">
        <v>544</v>
      </c>
      <c r="F343" s="63">
        <v>524.79999999999995</v>
      </c>
      <c r="G343" s="63">
        <v>181.1</v>
      </c>
      <c r="H343" s="23">
        <v>163.4</v>
      </c>
      <c r="I343" s="23">
        <v>168.9</v>
      </c>
      <c r="J343" s="23">
        <v>174.1</v>
      </c>
      <c r="K343" s="23">
        <v>175.8</v>
      </c>
      <c r="L343" s="23">
        <v>172</v>
      </c>
    </row>
    <row r="344" spans="2:12" x14ac:dyDescent="0.3">
      <c r="B344" s="82">
        <v>92441.854830099124</v>
      </c>
      <c r="C344" s="63">
        <v>2292.6999999999998</v>
      </c>
      <c r="D344" s="63">
        <v>198.2</v>
      </c>
      <c r="E344" s="63">
        <v>546.29999999999995</v>
      </c>
      <c r="F344" s="63">
        <v>527</v>
      </c>
      <c r="G344" s="63">
        <v>182.3</v>
      </c>
      <c r="H344" s="23">
        <v>163.6</v>
      </c>
      <c r="I344" s="23">
        <v>169.5</v>
      </c>
      <c r="J344" s="23">
        <v>174.3</v>
      </c>
      <c r="K344" s="23">
        <v>178.6</v>
      </c>
      <c r="L344" s="23">
        <v>172.8</v>
      </c>
    </row>
    <row r="345" spans="2:12" x14ac:dyDescent="0.3">
      <c r="B345" s="82">
        <v>85798.258921224522</v>
      </c>
      <c r="C345" s="63">
        <v>2279.1</v>
      </c>
      <c r="D345" s="63">
        <v>199.5</v>
      </c>
      <c r="E345" s="63">
        <v>550</v>
      </c>
      <c r="F345" s="63">
        <v>529.79999999999995</v>
      </c>
      <c r="G345" s="63">
        <v>184.4</v>
      </c>
      <c r="H345" s="23">
        <v>164.2</v>
      </c>
      <c r="I345" s="23">
        <v>170.3</v>
      </c>
      <c r="J345" s="23">
        <v>175</v>
      </c>
      <c r="K345" s="23">
        <v>181</v>
      </c>
      <c r="L345" s="23">
        <v>174.1</v>
      </c>
    </row>
    <row r="346" spans="2:12" x14ac:dyDescent="0.3">
      <c r="B346" s="82">
        <v>89613.478577777831</v>
      </c>
      <c r="C346" s="63">
        <v>2279.1999999999998</v>
      </c>
      <c r="D346" s="63">
        <v>199.5</v>
      </c>
      <c r="E346" s="63">
        <v>549.9</v>
      </c>
      <c r="F346" s="63">
        <v>529.59999999999991</v>
      </c>
      <c r="G346" s="63">
        <v>184.4</v>
      </c>
      <c r="H346" s="23">
        <v>164.2</v>
      </c>
      <c r="I346" s="23">
        <v>170.3</v>
      </c>
      <c r="J346" s="23">
        <v>175</v>
      </c>
      <c r="K346" s="23">
        <v>181</v>
      </c>
      <c r="L346" s="23">
        <v>174.1</v>
      </c>
    </row>
    <row r="347" spans="2:12" x14ac:dyDescent="0.3">
      <c r="B347" s="89"/>
      <c r="C347" s="90"/>
      <c r="D347" s="90"/>
      <c r="E347" s="90"/>
      <c r="F347" s="90"/>
      <c r="G347" s="90"/>
      <c r="H347" s="26"/>
      <c r="I347" s="26"/>
      <c r="J347" s="26"/>
      <c r="K347" s="26"/>
      <c r="L347" s="26"/>
    </row>
    <row r="348" spans="2:12" x14ac:dyDescent="0.3">
      <c r="B348" s="89"/>
      <c r="C348" s="90"/>
      <c r="D348" s="90"/>
      <c r="E348" s="90"/>
      <c r="F348" s="90"/>
      <c r="G348" s="90"/>
      <c r="H348" s="26"/>
      <c r="I348" s="26"/>
      <c r="J348" s="26"/>
      <c r="K348" s="26"/>
      <c r="L348" s="26"/>
    </row>
    <row r="350" spans="2:12" x14ac:dyDescent="0.3">
      <c r="B350" s="24" t="s">
        <v>92</v>
      </c>
      <c r="C350" s="88" t="s">
        <v>94</v>
      </c>
      <c r="D350" s="88" t="s">
        <v>176</v>
      </c>
      <c r="E350" s="88" t="s">
        <v>95</v>
      </c>
      <c r="F350" s="88" t="s">
        <v>96</v>
      </c>
      <c r="G350" s="88" t="s">
        <v>23</v>
      </c>
      <c r="H350" s="88" t="s">
        <v>24</v>
      </c>
      <c r="I350" s="88" t="s">
        <v>25</v>
      </c>
      <c r="J350" s="88" t="s">
        <v>26</v>
      </c>
      <c r="K350" s="88" t="s">
        <v>27</v>
      </c>
      <c r="L350" s="88" t="s">
        <v>28</v>
      </c>
    </row>
    <row r="351" spans="2:12" x14ac:dyDescent="0.3">
      <c r="B351" s="24" t="s">
        <v>155</v>
      </c>
      <c r="C351" s="82">
        <f>CORREL($B$322:$B$346,C322:C346)</f>
        <v>0.65895598234403829</v>
      </c>
      <c r="D351" s="82">
        <f>CORREL($B$322:$B$346,D322:D346)</f>
        <v>0.4515910164602811</v>
      </c>
      <c r="E351" s="82">
        <f t="shared" ref="E351:L351" si="3">CORREL($B$322:$B$346,E322:E346)</f>
        <v>0.63713011505962325</v>
      </c>
      <c r="F351" s="82">
        <f t="shared" si="3"/>
        <v>0.62374021179899442</v>
      </c>
      <c r="G351" s="82">
        <f t="shared" si="3"/>
        <v>0.56022594412506066</v>
      </c>
      <c r="H351" s="82">
        <f t="shared" si="3"/>
        <v>0.74967897819550744</v>
      </c>
      <c r="I351" s="82">
        <f t="shared" si="3"/>
        <v>0.68895126190039002</v>
      </c>
      <c r="J351" s="82">
        <f t="shared" si="3"/>
        <v>0.55198237154365881</v>
      </c>
      <c r="K351" s="82">
        <f t="shared" si="3"/>
        <v>0.55335886940322387</v>
      </c>
      <c r="L351" s="82">
        <f t="shared" si="3"/>
        <v>0.63709069524946726</v>
      </c>
    </row>
    <row r="352" spans="2:12" x14ac:dyDescent="0.3">
      <c r="B352" s="24" t="s">
        <v>156</v>
      </c>
      <c r="C352" s="88" t="str">
        <f>IF(C351&gt;0.7,"Strong",IF(C351&gt;0.6,"Moderate","Weak"))</f>
        <v>Moderate</v>
      </c>
      <c r="D352" s="88" t="str">
        <f t="shared" ref="D352:L352" si="4">IF(D351&gt;0.7,"Strong",IF(D351&gt;0.6,"Moderate","Weak"))</f>
        <v>Weak</v>
      </c>
      <c r="E352" s="88" t="str">
        <f t="shared" si="4"/>
        <v>Moderate</v>
      </c>
      <c r="F352" s="88" t="str">
        <f t="shared" si="4"/>
        <v>Moderate</v>
      </c>
      <c r="G352" s="88" t="str">
        <f t="shared" si="4"/>
        <v>Weak</v>
      </c>
      <c r="H352" s="88" t="str">
        <f t="shared" si="4"/>
        <v>Strong</v>
      </c>
      <c r="I352" s="88" t="str">
        <f t="shared" si="4"/>
        <v>Moderate</v>
      </c>
      <c r="J352" s="88" t="str">
        <f t="shared" si="4"/>
        <v>Weak</v>
      </c>
      <c r="K352" s="88" t="str">
        <f t="shared" si="4"/>
        <v>Weak</v>
      </c>
      <c r="L352" s="88" t="str">
        <f t="shared" si="4"/>
        <v>Moderate</v>
      </c>
    </row>
    <row r="373" spans="1:13" ht="18" x14ac:dyDescent="0.35">
      <c r="B373" s="101" t="s">
        <v>114</v>
      </c>
      <c r="C373" s="102"/>
      <c r="D373" s="102"/>
      <c r="E373" s="102"/>
      <c r="F373" s="102"/>
      <c r="G373" s="102"/>
      <c r="H373" s="102"/>
      <c r="I373" s="102"/>
      <c r="J373" s="102"/>
      <c r="K373" s="103"/>
    </row>
    <row r="374" spans="1:13" ht="18" x14ac:dyDescent="0.35">
      <c r="B374" s="45" t="s">
        <v>171</v>
      </c>
      <c r="C374" s="38"/>
      <c r="D374" s="38"/>
      <c r="E374" s="38"/>
      <c r="F374" s="38"/>
      <c r="G374" s="38"/>
      <c r="H374" s="38"/>
      <c r="I374" s="38"/>
      <c r="J374" s="38"/>
      <c r="K374" s="91"/>
    </row>
    <row r="375" spans="1:13" ht="18" x14ac:dyDescent="0.35">
      <c r="B375" s="45" t="s">
        <v>172</v>
      </c>
      <c r="C375" s="38"/>
      <c r="D375" s="38"/>
      <c r="E375" s="38"/>
      <c r="F375" s="38"/>
      <c r="G375" s="38"/>
      <c r="H375" s="38"/>
      <c r="I375" s="38"/>
      <c r="J375" s="38"/>
      <c r="K375" s="91"/>
    </row>
    <row r="376" spans="1:13" ht="18" x14ac:dyDescent="0.35">
      <c r="B376" s="37" t="s">
        <v>157</v>
      </c>
      <c r="C376" s="38"/>
      <c r="D376" s="38"/>
      <c r="E376" s="38"/>
      <c r="F376" s="38"/>
      <c r="G376" s="38"/>
      <c r="H376" s="38"/>
      <c r="I376" s="38"/>
      <c r="J376" s="38"/>
      <c r="K376" s="91"/>
    </row>
    <row r="377" spans="1:13" ht="18" x14ac:dyDescent="0.35">
      <c r="B377" s="48" t="s">
        <v>173</v>
      </c>
      <c r="C377" s="41"/>
      <c r="D377" s="41"/>
      <c r="E377" s="41"/>
      <c r="F377" s="41"/>
      <c r="G377" s="41"/>
      <c r="H377" s="41"/>
      <c r="I377" s="41"/>
      <c r="J377" s="41"/>
      <c r="K377" s="92"/>
    </row>
    <row r="380" spans="1:13" s="52" customFormat="1" x14ac:dyDescent="0.3"/>
    <row r="384" spans="1:13" ht="15.6" x14ac:dyDescent="0.3">
      <c r="A384" s="65" t="s">
        <v>132</v>
      </c>
      <c r="B384" s="61" t="s">
        <v>175</v>
      </c>
      <c r="C384" s="61"/>
      <c r="D384" s="61"/>
      <c r="E384" s="61"/>
      <c r="F384" s="61"/>
      <c r="G384" s="61"/>
      <c r="H384" s="61"/>
      <c r="I384" s="61"/>
      <c r="J384" s="61"/>
      <c r="K384" s="99"/>
      <c r="L384" s="99"/>
      <c r="M384" s="99"/>
    </row>
    <row r="389" spans="4:7" x14ac:dyDescent="0.3">
      <c r="D389" s="24" t="s">
        <v>105</v>
      </c>
      <c r="E389" s="24" t="s">
        <v>106</v>
      </c>
      <c r="F389" s="24" t="s">
        <v>107</v>
      </c>
      <c r="G389" s="24" t="s">
        <v>108</v>
      </c>
    </row>
    <row r="390" spans="4:7" x14ac:dyDescent="0.3">
      <c r="D390" s="23">
        <v>2013</v>
      </c>
      <c r="E390" s="23">
        <f>SUMIFS('Raw Data - Working'!$AG$2:$AG$376,'Raw Data - Working'!$B$2:$B$376,$D390,'Raw Data - Working'!$C$2:$C$376,"January")</f>
        <v>313.7</v>
      </c>
      <c r="F390" s="23">
        <f>SUMIFS('Raw Data - Working'!$AG$2:$AG$376,'Raw Data - Working'!$B$2:$B$376,$D390+1,'Raw Data - Working'!$C$2:$C$376,"February")</f>
        <v>340.7</v>
      </c>
      <c r="G390" s="30">
        <f>(F390-E390)/E390</f>
        <v>8.6069493146318135E-2</v>
      </c>
    </row>
    <row r="391" spans="4:7" x14ac:dyDescent="0.3">
      <c r="D391" s="23">
        <v>2014</v>
      </c>
      <c r="E391" s="23">
        <f>SUMIFS('Raw Data - Working'!$AG$2:$AG$376,'Raw Data - Working'!$B$2:$B$376,$D391,'Raw Data - Working'!$C$2:$C$376,"January")</f>
        <v>340.70000000000005</v>
      </c>
      <c r="F391" s="23">
        <f>SUMIFS('Raw Data - Working'!$AG$2:$AG$376,'Raw Data - Working'!$B$2:$B$376,$D391+1,'Raw Data - Working'!$C$2:$C$376,"February")</f>
        <v>359</v>
      </c>
      <c r="G391" s="30">
        <f t="shared" ref="G391:G399" si="5">(F391-E391)/E391</f>
        <v>5.3712943938949084E-2</v>
      </c>
    </row>
    <row r="392" spans="4:7" x14ac:dyDescent="0.3">
      <c r="D392" s="23">
        <v>2015</v>
      </c>
      <c r="E392" s="23">
        <f>SUMIFS('Raw Data - Working'!$AG$2:$AG$376,'Raw Data - Working'!$B$2:$B$376,$D392,'Raw Data - Working'!$C$2:$C$376,"January")</f>
        <v>358.3</v>
      </c>
      <c r="F392" s="23">
        <f>SUMIFS('Raw Data - Working'!$AG$2:$AG$376,'Raw Data - Working'!$B$2:$B$376,$D392+1,'Raw Data - Working'!$C$2:$C$376,"February")</f>
        <v>377.7</v>
      </c>
      <c r="G392" s="30">
        <f t="shared" si="5"/>
        <v>5.4144571588054635E-2</v>
      </c>
    </row>
    <row r="393" spans="4:7" x14ac:dyDescent="0.3">
      <c r="D393" s="23">
        <v>2016</v>
      </c>
      <c r="E393" s="23">
        <f>SUMIFS('Raw Data - Working'!$AG$2:$AG$376,'Raw Data - Working'!$B$2:$B$376,$D393,'Raw Data - Working'!$C$2:$C$376,"January")</f>
        <v>378.6</v>
      </c>
      <c r="F393" s="23">
        <f>SUMIFS('Raw Data - Working'!$AG$2:$AG$376,'Raw Data - Working'!$B$2:$B$376,$D393+1,'Raw Data - Working'!$C$2:$C$376,"February")</f>
        <v>391.4</v>
      </c>
      <c r="G393" s="30">
        <f t="shared" si="5"/>
        <v>3.3808769149498027E-2</v>
      </c>
    </row>
    <row r="394" spans="4:7" x14ac:dyDescent="0.3">
      <c r="D394" s="23">
        <v>2017</v>
      </c>
      <c r="E394" s="23">
        <f>SUMIFS('Raw Data - Working'!$AG$2:$AG$376,'Raw Data - Working'!$B$2:$B$376,$D394,'Raw Data - Working'!$C$2:$C$376,"January")</f>
        <v>390.5</v>
      </c>
      <c r="F394" s="23">
        <f>SUMIFS('Raw Data - Working'!$AG$2:$AG$376,'Raw Data - Working'!$B$2:$B$376,$D394+1,'Raw Data - Working'!$C$2:$C$376,"February")</f>
        <v>408.9</v>
      </c>
      <c r="G394" s="30">
        <f t="shared" si="5"/>
        <v>4.7119078104993536E-2</v>
      </c>
    </row>
    <row r="395" spans="4:7" x14ac:dyDescent="0.3">
      <c r="D395" s="23">
        <v>2018</v>
      </c>
      <c r="E395" s="23">
        <f>SUMIFS('Raw Data - Working'!$AG$2:$AG$376,'Raw Data - Working'!$B$2:$B$376,$D395,'Raw Data - Working'!$C$2:$C$376,"January")</f>
        <v>410.29999999999995</v>
      </c>
      <c r="F395" s="23">
        <f>SUMIFS('Raw Data - Working'!$AG$2:$AG$376,'Raw Data - Working'!$B$2:$B$376,$D395+1,'Raw Data - Working'!$C$2:$C$376,"February")</f>
        <v>419.5</v>
      </c>
      <c r="G395" s="30">
        <f t="shared" si="5"/>
        <v>2.2422617596880443E-2</v>
      </c>
    </row>
    <row r="396" spans="4:7" x14ac:dyDescent="0.3">
      <c r="D396" s="23">
        <v>2019</v>
      </c>
      <c r="E396" s="23">
        <f>SUMIFS('Raw Data - Working'!$AG$2:$AG$376,'Raw Data - Working'!$B$2:$B$376,$D396,'Raw Data - Working'!$C$2:$C$376,"January")</f>
        <v>418.6</v>
      </c>
      <c r="F396" s="23">
        <f>SUMIFS('Raw Data - Working'!$AG$2:$AG$376,'Raw Data - Working'!$B$2:$B$376,$D396+1,'Raw Data - Working'!$C$2:$C$376,"February")</f>
        <v>447.20000000000005</v>
      </c>
      <c r="G396" s="30">
        <f t="shared" si="5"/>
        <v>6.8322981366459673E-2</v>
      </c>
    </row>
    <row r="397" spans="4:7" x14ac:dyDescent="0.3">
      <c r="D397" s="23">
        <v>2020</v>
      </c>
      <c r="E397" s="23">
        <f>SUMIFS('Raw Data - Working'!$AG$2:$AG$376,'Raw Data - Working'!$B$2:$B$376,$D397,'Raw Data - Working'!$C$2:$C$376,"January")</f>
        <v>450.3</v>
      </c>
      <c r="F397" s="23">
        <f>SUMIFS('Raw Data - Working'!$AG$2:$AG$376,'Raw Data - Working'!$B$2:$B$376,$D397+1,'Raw Data - Working'!$C$2:$C$376,"February")</f>
        <v>469.79999999999995</v>
      </c>
      <c r="G397" s="30">
        <f t="shared" si="5"/>
        <v>4.3304463690872624E-2</v>
      </c>
    </row>
    <row r="398" spans="4:7" x14ac:dyDescent="0.3">
      <c r="D398" s="23">
        <v>2021</v>
      </c>
      <c r="E398" s="23">
        <f>SUMIFS('Raw Data - Working'!$AG$2:$AG$376,'Raw Data - Working'!$B$2:$B$376,$D398,'Raw Data - Working'!$C$2:$C$376,"January")</f>
        <v>471.8</v>
      </c>
      <c r="F398" s="23">
        <f>SUMIFS('Raw Data - Working'!$AG$2:$AG$376,'Raw Data - Working'!$B$2:$B$376,$D398+1,'Raw Data - Working'!$C$2:$C$376,"February")</f>
        <v>498.29999999999995</v>
      </c>
      <c r="G398" s="30">
        <f t="shared" si="5"/>
        <v>5.6167867740567916E-2</v>
      </c>
    </row>
    <row r="399" spans="4:7" x14ac:dyDescent="0.3">
      <c r="D399" s="23">
        <v>2022</v>
      </c>
      <c r="E399" s="23">
        <f>SUMIFS('Raw Data - Working'!$AG$2:$AG$376,'Raw Data - Working'!$B$2:$B$376,$D399,'Raw Data - Working'!$C$2:$C$376,"January")</f>
        <v>497.09999999999997</v>
      </c>
      <c r="F399" s="23">
        <f>SUMIFS('Raw Data - Working'!$AG$2:$AG$376,'Raw Data - Working'!$B$2:$B$376,$D399+1,'Raw Data - Working'!$C$2:$C$376,"February")</f>
        <v>531.5</v>
      </c>
      <c r="G399" s="30">
        <f t="shared" si="5"/>
        <v>6.9201367934017377E-2</v>
      </c>
    </row>
    <row r="400" spans="4:7" x14ac:dyDescent="0.3">
      <c r="D400" s="64">
        <v>2023</v>
      </c>
      <c r="E400" s="23">
        <f>SUMIFS('Raw Data - Working'!$AG$2:$AG$376,'Raw Data - Working'!$B$2:$B$376,$D400,'Raw Data - Working'!$C$2:$C$376,"January")</f>
        <v>529.20000000000005</v>
      </c>
      <c r="F400" s="63" t="s">
        <v>48</v>
      </c>
      <c r="G400" s="63" t="s">
        <v>48</v>
      </c>
    </row>
    <row r="422" spans="2:16" x14ac:dyDescent="0.3">
      <c r="B422" s="93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</row>
    <row r="423" spans="2:16" ht="15.6" x14ac:dyDescent="0.3">
      <c r="B423" s="94" t="s">
        <v>140</v>
      </c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26"/>
      <c r="O423" s="26"/>
      <c r="P423" s="26"/>
    </row>
    <row r="424" spans="2:16" ht="15.6" x14ac:dyDescent="0.3">
      <c r="B424" s="95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26"/>
      <c r="O424" s="26"/>
      <c r="P424" s="26"/>
    </row>
    <row r="425" spans="2:16" ht="15.6" x14ac:dyDescent="0.3">
      <c r="B425" s="94" t="s">
        <v>141</v>
      </c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26"/>
      <c r="O425" s="26"/>
      <c r="P425" s="26"/>
    </row>
    <row r="426" spans="2:16" ht="15.6" x14ac:dyDescent="0.3">
      <c r="B426" s="95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26"/>
      <c r="O426" s="26"/>
      <c r="P426" s="26"/>
    </row>
    <row r="427" spans="2:16" ht="15.6" x14ac:dyDescent="0.3">
      <c r="B427" s="94" t="s">
        <v>142</v>
      </c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26"/>
      <c r="O427" s="26"/>
      <c r="P427" s="26"/>
    </row>
    <row r="428" spans="2:16" ht="15.6" x14ac:dyDescent="0.3">
      <c r="B428" s="95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26"/>
      <c r="O428" s="26"/>
      <c r="P428" s="26"/>
    </row>
    <row r="429" spans="2:16" ht="15.6" x14ac:dyDescent="0.3">
      <c r="B429" s="94" t="s">
        <v>143</v>
      </c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26"/>
      <c r="O429" s="26"/>
      <c r="P429" s="26"/>
    </row>
    <row r="431" spans="2:16" ht="15.6" x14ac:dyDescent="0.3">
      <c r="B431" s="67" t="s">
        <v>139</v>
      </c>
      <c r="C431" s="68"/>
      <c r="D431" s="68"/>
      <c r="E431" s="68"/>
      <c r="F431" s="68"/>
      <c r="G431" s="68"/>
      <c r="H431" s="68"/>
      <c r="I431" s="68"/>
      <c r="J431" s="68"/>
      <c r="K431" s="69"/>
      <c r="L431" s="70"/>
      <c r="M431" s="70"/>
      <c r="N431" s="70"/>
      <c r="O431" s="70"/>
      <c r="P431" s="70"/>
    </row>
    <row r="432" spans="2:16" ht="15.6" x14ac:dyDescent="0.3">
      <c r="B432" s="45" t="s">
        <v>163</v>
      </c>
      <c r="C432" s="71"/>
      <c r="D432" s="71"/>
      <c r="E432" s="71"/>
      <c r="F432" s="71"/>
      <c r="G432" s="71"/>
      <c r="H432" s="71"/>
      <c r="I432" s="71"/>
      <c r="J432" s="71"/>
      <c r="K432" s="72"/>
    </row>
    <row r="433" spans="2:15" ht="15.6" x14ac:dyDescent="0.3">
      <c r="B433" s="48" t="s">
        <v>144</v>
      </c>
      <c r="C433" s="73"/>
      <c r="D433" s="73"/>
      <c r="E433" s="73"/>
      <c r="F433" s="42"/>
      <c r="G433" s="42"/>
      <c r="H433" s="42"/>
      <c r="I433" s="42"/>
      <c r="J433" s="42"/>
      <c r="K433" s="43"/>
      <c r="L433" s="9"/>
      <c r="M433" s="9"/>
      <c r="N433" s="9"/>
      <c r="O433" s="9"/>
    </row>
  </sheetData>
  <sortState ref="B11:C21">
    <sortCondition descending="1" ref="C12"/>
  </sortState>
  <conditionalFormatting sqref="C38:D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:C9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C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6:D19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6:F19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6:H19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8:D2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0:G39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:C1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7:D3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2:L352">
    <cfRule type="containsText" dxfId="3" priority="2" operator="containsText" text="Weak">
      <formula>NOT(ISERROR(SEARCH("Weak",C352)))</formula>
    </cfRule>
    <cfRule type="containsText" dxfId="2" priority="3" operator="containsText" text="Moderate">
      <formula>NOT(ISERROR(SEARCH("Moderate",C352)))</formula>
    </cfRule>
    <cfRule type="containsText" dxfId="1" priority="4" operator="containsText" text="Moderate">
      <formula>NOT(ISERROR(SEARCH("Moderate",C352)))</formula>
    </cfRule>
    <cfRule type="containsText" dxfId="0" priority="5" operator="containsText" text="Strong">
      <formula>NOT(ISERROR(SEARCH("Strong",C352)))</formula>
    </cfRule>
    <cfRule type="colorScale" priority="6">
      <colorScale>
        <cfvo type="num" val="0.5"/>
        <cfvo type="num" val="0.6"/>
        <cfvo type="num" val="0.7"/>
        <color rgb="FFF8696B"/>
        <color rgb="FFFFEB84"/>
        <color rgb="FF63BE7B"/>
      </colorScale>
    </cfRule>
  </conditionalFormatting>
  <conditionalFormatting sqref="E246:E2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4" r:id="rId1" xr:uid="{049FC5FB-3C16-4F16-8FB5-44694396709E}"/>
  </hyperlinks>
  <pageMargins left="0.7" right="0.7" top="0.75" bottom="0.75" header="0.3" footer="0.3"/>
  <pageSetup orientation="portrait" r:id="rId2"/>
  <ignoredErrors>
    <ignoredError sqref="G196 G197:G199 E196:E199" formula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B36D-9D06-4A1B-843A-0F831CC515FB}">
  <dimension ref="A2:D29"/>
  <sheetViews>
    <sheetView workbookViewId="0">
      <selection activeCell="B11" sqref="B11"/>
    </sheetView>
  </sheetViews>
  <sheetFormatPr defaultRowHeight="14.4" x14ac:dyDescent="0.3"/>
  <cols>
    <col min="1" max="1" width="12.33203125" customWidth="1"/>
    <col min="2" max="2" width="27" customWidth="1"/>
    <col min="3" max="3" width="21.21875" customWidth="1"/>
  </cols>
  <sheetData>
    <row r="2" spans="1:3" x14ac:dyDescent="0.3">
      <c r="A2" s="79" t="s">
        <v>2</v>
      </c>
      <c r="B2" s="80" t="s">
        <v>152</v>
      </c>
      <c r="C2" s="79" t="s">
        <v>148</v>
      </c>
    </row>
    <row r="3" spans="1:3" x14ac:dyDescent="0.3">
      <c r="A3" s="81">
        <v>44287</v>
      </c>
      <c r="B3" s="82">
        <v>63309.498622749867</v>
      </c>
      <c r="C3" s="83">
        <v>63.4</v>
      </c>
    </row>
    <row r="4" spans="1:3" x14ac:dyDescent="0.3">
      <c r="A4" s="81">
        <v>44317</v>
      </c>
      <c r="B4" s="82">
        <v>60800.383481587211</v>
      </c>
      <c r="C4" s="83">
        <v>66.95</v>
      </c>
    </row>
    <row r="5" spans="1:3" x14ac:dyDescent="0.3">
      <c r="A5" s="81">
        <v>44348</v>
      </c>
      <c r="B5" s="82">
        <v>61073.298999169296</v>
      </c>
      <c r="C5" s="83">
        <v>71.98</v>
      </c>
    </row>
    <row r="6" spans="1:3" x14ac:dyDescent="0.3">
      <c r="A6" s="81">
        <v>44378</v>
      </c>
      <c r="B6" s="82">
        <v>59460.950438057756</v>
      </c>
      <c r="C6" s="83">
        <v>73.540000000000006</v>
      </c>
    </row>
    <row r="7" spans="1:3" x14ac:dyDescent="0.3">
      <c r="A7" s="81">
        <v>44409</v>
      </c>
      <c r="B7" s="82">
        <v>67310.659830633638</v>
      </c>
      <c r="C7" s="83">
        <v>70.34</v>
      </c>
    </row>
    <row r="8" spans="1:3" x14ac:dyDescent="0.3">
      <c r="A8" s="81">
        <v>44440</v>
      </c>
      <c r="B8" s="82">
        <v>69109.876194440018</v>
      </c>
      <c r="C8" s="83">
        <v>73.13</v>
      </c>
    </row>
    <row r="9" spans="1:3" x14ac:dyDescent="0.3">
      <c r="A9" s="81">
        <v>44470</v>
      </c>
      <c r="B9" s="82">
        <v>72054.19693085934</v>
      </c>
      <c r="C9" s="83">
        <v>82.11</v>
      </c>
    </row>
    <row r="10" spans="1:3" x14ac:dyDescent="0.3">
      <c r="A10" s="81">
        <v>44501</v>
      </c>
      <c r="B10" s="82">
        <v>79009.388695268004</v>
      </c>
      <c r="C10" s="83">
        <v>80.64</v>
      </c>
    </row>
    <row r="11" spans="1:3" x14ac:dyDescent="0.3">
      <c r="A11" s="81">
        <v>44531</v>
      </c>
      <c r="B11" s="82">
        <v>81771.141778992853</v>
      </c>
      <c r="C11" s="83">
        <v>73.3</v>
      </c>
    </row>
    <row r="12" spans="1:3" x14ac:dyDescent="0.3">
      <c r="A12" s="81">
        <v>44562</v>
      </c>
      <c r="B12" s="82">
        <v>86692.515382787504</v>
      </c>
      <c r="C12" s="83">
        <v>84.67</v>
      </c>
    </row>
    <row r="13" spans="1:3" x14ac:dyDescent="0.3">
      <c r="A13" s="81">
        <v>44593</v>
      </c>
      <c r="B13" s="82">
        <v>87441.416368947481</v>
      </c>
      <c r="C13" s="83">
        <v>94.07</v>
      </c>
    </row>
    <row r="14" spans="1:3" x14ac:dyDescent="0.3">
      <c r="A14" s="81">
        <v>44621</v>
      </c>
      <c r="B14" s="82">
        <v>113228.86524779514</v>
      </c>
      <c r="C14" s="83">
        <v>112.87</v>
      </c>
    </row>
    <row r="15" spans="1:3" x14ac:dyDescent="0.3">
      <c r="A15" s="81">
        <v>44652</v>
      </c>
      <c r="B15" s="82">
        <v>128800.06584155018</v>
      </c>
      <c r="C15" s="83">
        <v>103.07</v>
      </c>
    </row>
    <row r="16" spans="1:3" x14ac:dyDescent="0.3">
      <c r="A16" s="81">
        <v>44682</v>
      </c>
      <c r="B16" s="82">
        <v>119633.62181054099</v>
      </c>
      <c r="C16" s="83">
        <v>109.51</v>
      </c>
    </row>
    <row r="17" spans="1:4" x14ac:dyDescent="0.3">
      <c r="A17" s="81">
        <v>44713</v>
      </c>
      <c r="B17" s="82">
        <v>121897.63969956485</v>
      </c>
      <c r="C17" s="83">
        <v>116.01</v>
      </c>
    </row>
    <row r="18" spans="1:4" x14ac:dyDescent="0.3">
      <c r="A18" s="81">
        <v>44743</v>
      </c>
      <c r="B18" s="82">
        <v>128755.46490262874</v>
      </c>
      <c r="C18" s="83">
        <v>105.49</v>
      </c>
    </row>
    <row r="19" spans="1:4" x14ac:dyDescent="0.3">
      <c r="A19" s="81">
        <v>44774</v>
      </c>
      <c r="B19" s="82">
        <v>104567.31614182114</v>
      </c>
      <c r="C19" s="83">
        <v>97.4</v>
      </c>
    </row>
    <row r="20" spans="1:4" x14ac:dyDescent="0.3">
      <c r="A20" s="81">
        <v>44805</v>
      </c>
      <c r="B20" s="82">
        <v>95157.741525290738</v>
      </c>
      <c r="C20" s="83">
        <v>90.71</v>
      </c>
    </row>
    <row r="21" spans="1:4" x14ac:dyDescent="0.3">
      <c r="A21" s="81">
        <v>44835</v>
      </c>
      <c r="B21" s="82">
        <v>99194.385511237808</v>
      </c>
      <c r="C21" s="83">
        <v>91.7</v>
      </c>
    </row>
    <row r="22" spans="1:4" x14ac:dyDescent="0.3">
      <c r="A22" s="81">
        <v>44866</v>
      </c>
      <c r="B22" s="82">
        <v>100258.75918442282</v>
      </c>
      <c r="C22" s="83">
        <v>87.55</v>
      </c>
    </row>
    <row r="23" spans="1:4" x14ac:dyDescent="0.3">
      <c r="A23" s="81">
        <v>44896</v>
      </c>
      <c r="B23" s="82">
        <v>94253.237400611397</v>
      </c>
      <c r="C23" s="83">
        <v>78.09</v>
      </c>
    </row>
    <row r="24" spans="1:4" x14ac:dyDescent="0.3">
      <c r="A24" s="81">
        <v>44927</v>
      </c>
      <c r="B24" s="82">
        <v>92441.854830099124</v>
      </c>
      <c r="C24" s="83">
        <v>78.52</v>
      </c>
    </row>
    <row r="25" spans="1:4" x14ac:dyDescent="0.3">
      <c r="A25" s="81">
        <v>44958</v>
      </c>
      <c r="B25" s="82">
        <v>85798.258921224522</v>
      </c>
      <c r="C25" s="83">
        <v>82</v>
      </c>
    </row>
    <row r="26" spans="1:4" x14ac:dyDescent="0.3">
      <c r="A26" s="81">
        <v>44986</v>
      </c>
      <c r="B26" s="82">
        <v>89613.478577777831</v>
      </c>
      <c r="C26" s="83">
        <v>78.5</v>
      </c>
    </row>
    <row r="28" spans="1:4" x14ac:dyDescent="0.3">
      <c r="A28" s="76" t="s">
        <v>153</v>
      </c>
      <c r="B28" s="76"/>
      <c r="C28" s="76"/>
      <c r="D28" s="76"/>
    </row>
    <row r="29" spans="1:4" x14ac:dyDescent="0.3">
      <c r="A29" s="76" t="s">
        <v>150</v>
      </c>
      <c r="B29" s="85" t="s">
        <v>151</v>
      </c>
      <c r="C29" s="76"/>
      <c r="D29" s="76"/>
    </row>
  </sheetData>
  <autoFilter ref="A2:C2" xr:uid="{83F5273B-C000-4EF5-BD05-6E5D903ECAB3}"/>
  <hyperlinks>
    <hyperlink ref="B29" r:id="rId1" xr:uid="{3C4DD3DF-0419-493C-BD37-57F441421C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Raw Data - Original</vt:lpstr>
      <vt:lpstr>Raw Data - Working</vt:lpstr>
      <vt:lpstr>Data Dictionary</vt:lpstr>
      <vt:lpstr>Notes</vt:lpstr>
      <vt:lpstr>Initial Pivots</vt:lpstr>
      <vt:lpstr>Analysis</vt:lpstr>
      <vt:lpstr>Imported Crude Oil </vt:lpstr>
      <vt:lpstr>Grains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Faizan</dc:creator>
  <cp:lastModifiedBy>Mohd Faizan</cp:lastModifiedBy>
  <dcterms:created xsi:type="dcterms:W3CDTF">2025-01-10T07:13:11Z</dcterms:created>
  <dcterms:modified xsi:type="dcterms:W3CDTF">2025-01-20T07:22:30Z</dcterms:modified>
</cp:coreProperties>
</file>