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C31165A7-6562-4547-8D8F-C0FD78EDFA01}" xr6:coauthVersionLast="47" xr6:coauthVersionMax="47" xr10:uidLastSave="{00000000-0000-0000-0000-000000000000}"/>
  <bookViews>
    <workbookView xWindow="-110" yWindow="-110" windowWidth="19420" windowHeight="10420" xr2:uid="{19D9DF3B-4810-4B76-B5D9-C4A289226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L9" i="1"/>
  <c r="K9" i="1"/>
  <c r="E9" i="1"/>
  <c r="G9" i="1" s="1"/>
  <c r="H9" i="1" s="1"/>
  <c r="L8" i="1"/>
  <c r="K8" i="1"/>
  <c r="E8" i="1"/>
  <c r="G8" i="1" s="1"/>
  <c r="H8" i="1" s="1"/>
  <c r="L7" i="1"/>
  <c r="K7" i="1"/>
  <c r="E7" i="1"/>
  <c r="G7" i="1" s="1"/>
  <c r="H7" i="1" s="1"/>
  <c r="L6" i="1"/>
  <c r="K6" i="1"/>
  <c r="E6" i="1"/>
  <c r="G6" i="1" s="1"/>
  <c r="H6" i="1" s="1"/>
  <c r="L5" i="1"/>
  <c r="K5" i="1"/>
  <c r="E5" i="1"/>
  <c r="G5" i="1" s="1"/>
  <c r="H5" i="1" s="1"/>
  <c r="L4" i="1"/>
  <c r="K4" i="1"/>
  <c r="E4" i="1"/>
  <c r="G4" i="1" s="1"/>
  <c r="H4" i="1" s="1"/>
  <c r="L3" i="1"/>
  <c r="K3" i="1"/>
  <c r="E3" i="1"/>
  <c r="B12" i="1" s="1"/>
  <c r="G3" i="1" l="1"/>
  <c r="H3" i="1" s="1"/>
</calcChain>
</file>

<file path=xl/sharedStrings.xml><?xml version="1.0" encoding="utf-8"?>
<sst xmlns="http://schemas.openxmlformats.org/spreadsheetml/2006/main" count="20" uniqueCount="20">
  <si>
    <t>Laboratoires XRT</t>
  </si>
  <si>
    <t>Janvier</t>
  </si>
  <si>
    <t>Février</t>
  </si>
  <si>
    <t>Mars</t>
  </si>
  <si>
    <t>Revenus du premier trimestre</t>
  </si>
  <si>
    <t>Revenus du trimestre précédent</t>
  </si>
  <si>
    <t>Croissance en %</t>
  </si>
  <si>
    <t>Objectif de revenus du trimestre</t>
  </si>
  <si>
    <t>Indice de qualité</t>
  </si>
  <si>
    <t>Prime</t>
  </si>
  <si>
    <t>Alberta</t>
  </si>
  <si>
    <t>Colombie-Britannique</t>
  </si>
  <si>
    <t>Manitoba</t>
  </si>
  <si>
    <t>Nouveau-Brunswick</t>
  </si>
  <si>
    <t>Nouvelle-Écosse</t>
  </si>
  <si>
    <t>Ontario</t>
  </si>
  <si>
    <t>Québec</t>
  </si>
  <si>
    <t>Croissance ciblée (%)</t>
  </si>
  <si>
    <t>Nbre de labos</t>
  </si>
  <si>
    <t>Revenu trimestriel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</si>
</sst>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17">
    <xf numFmtId="0" fontId="0" fillId="0" borderId="0" xfId="0"/>
    <xf numFmtId="0" fontId="2" fillId="0" borderId="1" xfId="3" applyAlignment="1">
      <alignment horizontal="center"/>
    </xf>
    <xf numFmtId="14" fontId="5" fillId="0" borderId="1" xfId="3" applyNumberFormat="1" applyFont="1" applyAlignment="1">
      <alignment horizontal="center"/>
    </xf>
    <xf numFmtId="0" fontId="5" fillId="0" borderId="1" xfId="3" applyFont="1" applyAlignment="1">
      <alignment horizontal="center"/>
    </xf>
    <xf numFmtId="0" fontId="5" fillId="0" borderId="1" xfId="3" applyFont="1" applyAlignment="1">
      <alignment horizontal="center" wrapText="1"/>
    </xf>
    <xf numFmtId="164" fontId="5" fillId="0" borderId="1" xfId="3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4"/>
    <xf numFmtId="0" fontId="3" fillId="0" borderId="0" xfId="4" applyNumberFormat="1"/>
    <xf numFmtId="10" fontId="3" fillId="0" borderId="0" xfId="2" applyNumberFormat="1" applyFont="1"/>
    <xf numFmtId="0" fontId="3" fillId="0" borderId="0" xfId="4" applyAlignment="1">
      <alignment horizontal="center"/>
    </xf>
    <xf numFmtId="0" fontId="3" fillId="0" borderId="2" xfId="5" applyFont="1" applyAlignment="1">
      <alignment wrapText="1"/>
    </xf>
    <xf numFmtId="9" fontId="3" fillId="0" borderId="2" xfId="5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2" xfId="5" applyFont="1"/>
    <xf numFmtId="44" fontId="3" fillId="0" borderId="2" xfId="1" applyFont="1" applyBorder="1"/>
  </cellXfs>
  <cellStyles count="6">
    <cellStyle name="Currency" xfId="1" builtinId="4"/>
    <cellStyle name="Heading 1" xfId="3" builtinId="16"/>
    <cellStyle name="Heading 4" xfId="4" builtinId="19"/>
    <cellStyle name="Normal" xfId="0" builtinId="0"/>
    <cellStyle name="Percent" xfId="2" builtinId="5"/>
    <cellStyle name="Total" xfId="5" builtinId="25"/>
  </cellStyles>
  <dxfs count="2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AF3A-0C62-4258-890E-59D24F2BCA26}">
  <dimension ref="A1:L13"/>
  <sheetViews>
    <sheetView tabSelected="1" workbookViewId="0">
      <selection sqref="A1:XFD1048576"/>
    </sheetView>
  </sheetViews>
  <sheetFormatPr defaultColWidth="9.81640625" defaultRowHeight="14.5" x14ac:dyDescent="0.35"/>
  <cols>
    <col min="1" max="1" width="23" customWidth="1"/>
    <col min="2" max="2" width="17.7265625" customWidth="1"/>
    <col min="3" max="4" width="12.6328125" customWidth="1"/>
    <col min="5" max="5" width="14" customWidth="1"/>
    <col min="6" max="6" width="19.08984375" customWidth="1"/>
    <col min="7" max="7" width="15.36328125" style="13" customWidth="1"/>
    <col min="8" max="8" width="13.36328125" customWidth="1"/>
    <col min="9" max="9" width="13.08984375" style="14" customWidth="1"/>
  </cols>
  <sheetData>
    <row r="1" spans="1:12" ht="20" thickBot="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s="6" customFormat="1" ht="49" thickTop="1" thickBot="1" x14ac:dyDescent="0.45">
      <c r="A2" s="2"/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4" t="s">
        <v>8</v>
      </c>
      <c r="J2" s="3" t="s">
        <v>9</v>
      </c>
    </row>
    <row r="3" spans="1:12" ht="15" thickTop="1" x14ac:dyDescent="0.35">
      <c r="A3" s="7" t="s">
        <v>10</v>
      </c>
      <c r="B3" s="8">
        <v>62073</v>
      </c>
      <c r="C3" s="8">
        <v>59464</v>
      </c>
      <c r="D3" s="8">
        <v>53485</v>
      </c>
      <c r="E3" s="8">
        <f>SUM(B3:D3)</f>
        <v>175022</v>
      </c>
      <c r="F3" s="8">
        <v>162571</v>
      </c>
      <c r="G3" s="9">
        <f>(E3-F3)/F3</f>
        <v>7.6588075363994812E-2</v>
      </c>
      <c r="H3" t="str">
        <f>IF(G3&gt;=$B$10,"atteint","non atteint")</f>
        <v>non atteint</v>
      </c>
      <c r="I3" s="10">
        <v>5</v>
      </c>
      <c r="J3" s="7"/>
      <c r="K3" t="str">
        <f>IF(I3&gt;=3,"oui","noooooooo")</f>
        <v>oui</v>
      </c>
      <c r="L3" t="str">
        <f>IF(I3&gt;=3,"ouiiiiii","nooooon")</f>
        <v>ouiiiiii</v>
      </c>
    </row>
    <row r="4" spans="1:12" x14ac:dyDescent="0.35">
      <c r="A4" s="7" t="s">
        <v>11</v>
      </c>
      <c r="B4" s="8">
        <v>65966</v>
      </c>
      <c r="C4" s="8">
        <v>68017</v>
      </c>
      <c r="D4" s="8">
        <v>55409</v>
      </c>
      <c r="E4" s="8">
        <f t="shared" ref="E4:E9" si="0">SUM(B4:D4)</f>
        <v>189392</v>
      </c>
      <c r="F4" s="8">
        <v>166545</v>
      </c>
      <c r="G4" s="9">
        <f>(E4-F4)/F4</f>
        <v>0.13718214296436398</v>
      </c>
      <c r="H4" t="str">
        <f t="shared" ref="H4:H9" si="1">IF(G4&gt;=$B$10,"atteint","non atteint")</f>
        <v>atteint</v>
      </c>
      <c r="I4" s="10">
        <v>4</v>
      </c>
      <c r="J4" s="7"/>
      <c r="K4" t="str">
        <f t="shared" ref="K4:K9" si="2">IF(I4&gt;=3,"oui","noooooooo")</f>
        <v>oui</v>
      </c>
      <c r="L4" t="str">
        <f t="shared" ref="L4:L9" si="3">IF(I4&gt;=3,"ouiiiiii","nooooon")</f>
        <v>ouiiiiii</v>
      </c>
    </row>
    <row r="5" spans="1:12" x14ac:dyDescent="0.35">
      <c r="A5" s="7" t="s">
        <v>12</v>
      </c>
      <c r="B5" s="8">
        <v>57523</v>
      </c>
      <c r="C5" s="8">
        <v>52965</v>
      </c>
      <c r="D5" s="8">
        <v>64896</v>
      </c>
      <c r="E5" s="8">
        <f t="shared" si="0"/>
        <v>175384</v>
      </c>
      <c r="F5" s="8">
        <v>179852</v>
      </c>
      <c r="G5" s="9">
        <f t="shared" ref="G5:G9" si="4">(E5-F5)/F5</f>
        <v>-2.4842648399795386E-2</v>
      </c>
      <c r="H5" t="str">
        <f t="shared" si="1"/>
        <v>non atteint</v>
      </c>
      <c r="I5" s="10">
        <v>3</v>
      </c>
      <c r="J5" s="7"/>
      <c r="K5" t="str">
        <f t="shared" si="2"/>
        <v>oui</v>
      </c>
      <c r="L5" t="str">
        <f t="shared" si="3"/>
        <v>ouiiiiii</v>
      </c>
    </row>
    <row r="6" spans="1:12" x14ac:dyDescent="0.35">
      <c r="A6" s="7" t="s">
        <v>13</v>
      </c>
      <c r="B6" s="8">
        <v>51043</v>
      </c>
      <c r="C6" s="8">
        <v>68523</v>
      </c>
      <c r="D6" s="8">
        <v>56623</v>
      </c>
      <c r="E6" s="8">
        <f t="shared" si="0"/>
        <v>176189</v>
      </c>
      <c r="F6" s="8">
        <v>176645</v>
      </c>
      <c r="G6" s="9">
        <f t="shared" si="4"/>
        <v>-2.5814486682328966E-3</v>
      </c>
      <c r="H6" t="str">
        <f t="shared" si="1"/>
        <v>non atteint</v>
      </c>
      <c r="I6" s="10">
        <v>2</v>
      </c>
      <c r="J6" s="7"/>
      <c r="K6" t="str">
        <f t="shared" si="2"/>
        <v>noooooooo</v>
      </c>
      <c r="L6" t="str">
        <f t="shared" si="3"/>
        <v>nooooon</v>
      </c>
    </row>
    <row r="7" spans="1:12" x14ac:dyDescent="0.35">
      <c r="A7" s="7" t="s">
        <v>14</v>
      </c>
      <c r="B7" s="8">
        <v>54323</v>
      </c>
      <c r="C7" s="8">
        <v>50909</v>
      </c>
      <c r="D7" s="8">
        <v>54087</v>
      </c>
      <c r="E7" s="8">
        <f t="shared" si="0"/>
        <v>159319</v>
      </c>
      <c r="F7" s="8">
        <v>144587</v>
      </c>
      <c r="G7" s="9">
        <f t="shared" si="4"/>
        <v>0.1018902114297966</v>
      </c>
      <c r="H7" t="str">
        <f t="shared" si="1"/>
        <v>atteint</v>
      </c>
      <c r="I7" s="10">
        <v>5</v>
      </c>
      <c r="J7" s="7"/>
      <c r="K7" t="str">
        <f t="shared" si="2"/>
        <v>oui</v>
      </c>
      <c r="L7" t="str">
        <f t="shared" si="3"/>
        <v>ouiiiiii</v>
      </c>
    </row>
    <row r="8" spans="1:12" x14ac:dyDescent="0.35">
      <c r="A8" s="7" t="s">
        <v>15</v>
      </c>
      <c r="B8" s="8">
        <v>66228</v>
      </c>
      <c r="C8" s="8">
        <v>61784</v>
      </c>
      <c r="D8" s="8">
        <v>64202</v>
      </c>
      <c r="E8" s="8">
        <f t="shared" si="0"/>
        <v>192214</v>
      </c>
      <c r="F8" s="8">
        <v>185421</v>
      </c>
      <c r="G8" s="9">
        <f t="shared" si="4"/>
        <v>3.6635548292803945E-2</v>
      </c>
      <c r="H8" t="str">
        <f>IF(G8&gt;=$B$10,"atteint","non atteint")</f>
        <v>non atteint</v>
      </c>
      <c r="I8" s="10">
        <v>3</v>
      </c>
      <c r="J8" s="7"/>
      <c r="K8" t="str">
        <f t="shared" si="2"/>
        <v>oui</v>
      </c>
      <c r="L8" t="str">
        <f t="shared" si="3"/>
        <v>ouiiiiii</v>
      </c>
    </row>
    <row r="9" spans="1:12" x14ac:dyDescent="0.35">
      <c r="A9" s="7" t="s">
        <v>16</v>
      </c>
      <c r="B9" s="8">
        <v>53035</v>
      </c>
      <c r="C9" s="8">
        <v>65943</v>
      </c>
      <c r="D9" s="8">
        <v>56480</v>
      </c>
      <c r="E9" s="8">
        <f t="shared" si="0"/>
        <v>175458</v>
      </c>
      <c r="F9" s="8">
        <v>154875</v>
      </c>
      <c r="G9" s="9">
        <f t="shared" si="4"/>
        <v>0.13290072639225181</v>
      </c>
      <c r="H9" t="str">
        <f t="shared" si="1"/>
        <v>atteint</v>
      </c>
      <c r="I9" s="10">
        <v>4</v>
      </c>
      <c r="J9" s="7"/>
      <c r="K9" t="str">
        <f t="shared" si="2"/>
        <v>oui</v>
      </c>
      <c r="L9" t="str">
        <f t="shared" si="3"/>
        <v>ouiiiiii</v>
      </c>
    </row>
    <row r="10" spans="1:12" ht="15" thickBot="1" x14ac:dyDescent="0.4">
      <c r="A10" s="11" t="s">
        <v>17</v>
      </c>
      <c r="B10" s="12">
        <v>0.1</v>
      </c>
      <c r="E10" s="8"/>
    </row>
    <row r="11" spans="1:12" ht="15.5" thickTop="1" thickBot="1" x14ac:dyDescent="0.4">
      <c r="A11" s="11" t="s">
        <v>18</v>
      </c>
      <c r="B11" s="15">
        <f>COUNTA(A3:A9)</f>
        <v>7</v>
      </c>
      <c r="E11" s="8"/>
    </row>
    <row r="12" spans="1:12" ht="15.5" thickTop="1" thickBot="1" x14ac:dyDescent="0.4">
      <c r="A12" s="11" t="s">
        <v>19</v>
      </c>
      <c r="B12" s="16">
        <f>AVERAGE(E3:E9)</f>
        <v>177568.28571428571</v>
      </c>
      <c r="E12" s="8"/>
    </row>
    <row r="13" spans="1:12" ht="15" thickTop="1" x14ac:dyDescent="0.35"/>
  </sheetData>
  <mergeCells count="1">
    <mergeCell ref="A1:J1"/>
  </mergeCells>
  <conditionalFormatting sqref="G3:G9">
    <cfRule type="cellIs" dxfId="1" priority="1" operator="lessThan">
      <formula>0</formula>
    </cfRule>
    <cfRule type="cellIs" dxfId="0" priority="2" operator="greaterThan">
      <formula>"Valeur negative"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2025-06-01T23:13:29Z</dcterms:created>
  <dcterms:modified xsi:type="dcterms:W3CDTF">2025-06-01T23:13:39Z</dcterms:modified>
</cp:coreProperties>
</file>