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M Map" sheetId="1" r:id="rId3"/>
    <sheet state="visible" name="Player RAM bytes" sheetId="2" r:id="rId4"/>
    <sheet state="visible" name="Sheet1" sheetId="3" r:id="rId5"/>
    <sheet state="visible" name="ROM Map" sheetId="4" r:id="rId6"/>
    <sheet state="visible" name="experiment" sheetId="5" r:id="rId7"/>
    <sheet state="visible" name="Graphics" sheetId="6" r:id="rId8"/>
    <sheet state="visible" name="Constants" sheetId="7" r:id="rId9"/>
    <sheet state="visible" name="TeamBytes" sheetId="8" r:id="rId10"/>
  </sheets>
  <definedNames/>
  <calcPr/>
</workbook>
</file>

<file path=xl/sharedStrings.xml><?xml version="1.0" encoding="utf-8"?>
<sst xmlns="http://schemas.openxmlformats.org/spreadsheetml/2006/main" count="1323" uniqueCount="737">
  <si>
    <t>GS0 Address means the address in a savestate file.  This is 9336 greater than the actual RAM addess</t>
  </si>
  <si>
    <t>Note:  the RAM addresses actually start at ff0000, but this just shows the offset from that point</t>
  </si>
  <si>
    <t>RAM Address</t>
  </si>
  <si>
    <t>GS0 Address</t>
  </si>
  <si>
    <t>Hex</t>
  </si>
  <si>
    <t>Dec</t>
  </si>
  <si>
    <t>Size</t>
  </si>
  <si>
    <t>End</t>
  </si>
  <si>
    <t>Gap</t>
  </si>
  <si>
    <t xml:space="preserve">Hex </t>
  </si>
  <si>
    <t>Topic</t>
  </si>
  <si>
    <t>Team</t>
  </si>
  <si>
    <t>Sure?</t>
  </si>
  <si>
    <t>array</t>
  </si>
  <si>
    <t>Info</t>
  </si>
  <si>
    <t>More</t>
  </si>
  <si>
    <t>on wiki</t>
  </si>
  <si>
    <t>0000</t>
  </si>
  <si>
    <t>start</t>
  </si>
  <si>
    <t>ram start</t>
  </si>
  <si>
    <t>0A8A</t>
  </si>
  <si>
    <t>Game Stats</t>
  </si>
  <si>
    <t>Away</t>
  </si>
  <si>
    <t>no</t>
  </si>
  <si>
    <t xml:space="preserve">1st Period Goals </t>
  </si>
  <si>
    <t>0A8C</t>
  </si>
  <si>
    <t xml:space="preserve">2nd Period Goals </t>
  </si>
  <si>
    <t>0A8E</t>
  </si>
  <si>
    <t xml:space="preserve">3rd Period Goals </t>
  </si>
  <si>
    <t>0A90</t>
  </si>
  <si>
    <t xml:space="preserve">OT Period Goals </t>
  </si>
  <si>
    <t>0A92</t>
  </si>
  <si>
    <t xml:space="preserve">1st Period Shots </t>
  </si>
  <si>
    <t>0A94</t>
  </si>
  <si>
    <t xml:space="preserve">2nd Period Shots </t>
  </si>
  <si>
    <t>0A96</t>
  </si>
  <si>
    <t xml:space="preserve">3rd Period Shots </t>
  </si>
  <si>
    <t>0A98</t>
  </si>
  <si>
    <t xml:space="preserve">OT Period Shots </t>
  </si>
  <si>
    <t>0A9A</t>
  </si>
  <si>
    <t xml:space="preserve">Powerplay Minutes </t>
  </si>
  <si>
    <t>0A9C</t>
  </si>
  <si>
    <t xml:space="preserve">Powerplay Shots </t>
  </si>
  <si>
    <t>0A9E</t>
  </si>
  <si>
    <t xml:space="preserve">Shorthanded Goals </t>
  </si>
  <si>
    <t>0AA0</t>
  </si>
  <si>
    <t xml:space="preserve">Breakaway Attempts </t>
  </si>
  <si>
    <t>0AA2</t>
  </si>
  <si>
    <t xml:space="preserve">Breakaway Goals </t>
  </si>
  <si>
    <t>0AA4</t>
  </si>
  <si>
    <t xml:space="preserve">One Timer Attempts </t>
  </si>
  <si>
    <t>0AA6</t>
  </si>
  <si>
    <t xml:space="preserve">One Timer Goals </t>
  </si>
  <si>
    <t>0AA8</t>
  </si>
  <si>
    <t xml:space="preserve">Penalty Shot Attempts </t>
  </si>
  <si>
    <t>0AAA</t>
  </si>
  <si>
    <t xml:space="preserve">Penalty Shot Goals </t>
  </si>
  <si>
    <t>25d4</t>
  </si>
  <si>
    <t>crowd meter</t>
  </si>
  <si>
    <t>? current</t>
  </si>
  <si>
    <t>http://forum.nhl94.com/index.php?s=&amp;showtopic=194&amp;view=findpost&amp;p=18988</t>
  </si>
  <si>
    <t>25D6</t>
  </si>
  <si>
    <t>? peak</t>
  </si>
  <si>
    <t>25d8</t>
  </si>
  <si>
    <t>? average</t>
  </si>
  <si>
    <t>28AA</t>
  </si>
  <si>
    <t>teams playing</t>
  </si>
  <si>
    <t>Home</t>
  </si>
  <si>
    <t>? Home team selected</t>
  </si>
  <si>
    <t>28AC</t>
  </si>
  <si>
    <t>? Away team selected</t>
  </si>
  <si>
    <t>AF54</t>
  </si>
  <si>
    <t>empty</t>
  </si>
  <si>
    <t>empty?</t>
  </si>
  <si>
    <t>yes</t>
  </si>
  <si>
    <t>B04A</t>
  </si>
  <si>
    <t>player attributes</t>
  </si>
  <si>
    <t>HomePlayer[0]</t>
  </si>
  <si>
    <t>home player attributes structure (RW)</t>
  </si>
  <si>
    <t>B0B0</t>
  </si>
  <si>
    <t>HomePlayer[0][$66]</t>
  </si>
  <si>
    <t>index of player in team</t>
  </si>
  <si>
    <t>B0B1</t>
  </si>
  <si>
    <t>HomePlayer[0][$67]</t>
  </si>
  <si>
    <t>weight*8</t>
  </si>
  <si>
    <t>B0B9</t>
  </si>
  <si>
    <t>HomePlayer[0][$6F]</t>
  </si>
  <si>
    <t>sweater number (as Hex, so 19(Yzerman) will show as 25dec)</t>
  </si>
  <si>
    <t>B0BF</t>
  </si>
  <si>
    <t>HomePlayer[0][$75]</t>
  </si>
  <si>
    <t>homeplayer[0] checking modifier (5*chk + random bonus/3)</t>
  </si>
  <si>
    <t>B0CA</t>
  </si>
  <si>
    <t>HomePlayer[1]</t>
  </si>
  <si>
    <t>home player attributes structure (LW)</t>
  </si>
  <si>
    <t>B14A</t>
  </si>
  <si>
    <t>HomePlayer[2]</t>
  </si>
  <si>
    <t>home player attributes structure (C )</t>
  </si>
  <si>
    <t>B1CA</t>
  </si>
  <si>
    <t>HomePlayer[3]</t>
  </si>
  <si>
    <t>home player attributes structure</t>
  </si>
  <si>
    <t>B24A</t>
  </si>
  <si>
    <t>HomePlayer[4]</t>
  </si>
  <si>
    <t>B2CA</t>
  </si>
  <si>
    <t>HomePlayer[5]</t>
  </si>
  <si>
    <t>home player attributes structure (goalie?)</t>
  </si>
  <si>
    <t>B312</t>
  </si>
  <si>
    <t>HomePlayer[5][$48]</t>
  </si>
  <si>
    <t>countdown before play is whistled down due to goalie holding the puck (if 5th player is the goalie)</t>
  </si>
  <si>
    <t>B34A</t>
  </si>
  <si>
    <t>AwayPlayer[0]</t>
  </si>
  <si>
    <t>away player attributes structure</t>
  </si>
  <si>
    <t>B3CA</t>
  </si>
  <si>
    <t>AwayPlayer[1]</t>
  </si>
  <si>
    <t>B44A</t>
  </si>
  <si>
    <t>AwayPlayer[2]</t>
  </si>
  <si>
    <t>B4CA</t>
  </si>
  <si>
    <t>AwayPlayer[3]</t>
  </si>
  <si>
    <t>B54A</t>
  </si>
  <si>
    <t>AwayPlayer[4]</t>
  </si>
  <si>
    <t>B5CA</t>
  </si>
  <si>
    <t>AwayPlayer[5]</t>
  </si>
  <si>
    <t>away player attributes structure (goalie?)</t>
  </si>
  <si>
    <t>B762</t>
  </si>
  <si>
    <t>puck</t>
  </si>
  <si>
    <t>puck height</t>
  </si>
  <si>
    <t>B76E</t>
  </si>
  <si>
    <t>puck height previous frame</t>
  </si>
  <si>
    <t>B772</t>
  </si>
  <si>
    <t>puck x speed</t>
  </si>
  <si>
    <t>B774</t>
  </si>
  <si>
    <t>puck y speed</t>
  </si>
  <si>
    <t>B872</t>
  </si>
  <si>
    <t>player stats</t>
  </si>
  <si>
    <t xml:space="preserve">Goalie Saves? </t>
  </si>
  <si>
    <t>B874</t>
  </si>
  <si>
    <t>Goalie Shots?</t>
  </si>
  <si>
    <t>B8EC</t>
  </si>
  <si>
    <t>game play</t>
  </si>
  <si>
    <t>0 or -1.  0 usually when game on.  -1 when game whistled down by ref (not goal, period end...)</t>
  </si>
  <si>
    <t>BACC</t>
  </si>
  <si>
    <t>?</t>
  </si>
  <si>
    <t>many of these get modified when you go into instant replay mode</t>
  </si>
  <si>
    <t>BB4C</t>
  </si>
  <si>
    <t>empty? Gets zeroed out in the menu screen</t>
  </si>
  <si>
    <t>BDD0</t>
  </si>
  <si>
    <t>player 1</t>
  </si>
  <si>
    <t>current x position of first player star</t>
  </si>
  <si>
    <t>BF14</t>
  </si>
  <si>
    <t>temp</t>
  </si>
  <si>
    <t>used to pass which attribute is being processed to subroutine at 0F:70E4</t>
  </si>
  <si>
    <t>C2EA</t>
  </si>
  <si>
    <t>bit 0 indicates if game is playing or not, so the value is even when playing, odd (set) when play stopped</t>
  </si>
  <si>
    <t>C2EC</t>
  </si>
  <si>
    <t>bit field about puck. 0 or 16 during reg play.  24 when player winding up for shot. 80 when in net or out of rink.  64 when break glass.</t>
  </si>
  <si>
    <t>C30E</t>
  </si>
  <si>
    <t>current crowd level (generally...)</t>
  </si>
  <si>
    <t>C314</t>
  </si>
  <si>
    <t>peak crowd level.  only correct about 80% of the time (lags)?</t>
  </si>
  <si>
    <t>C330</t>
  </si>
  <si>
    <t>which home team is playing this game</t>
  </si>
  <si>
    <t>C332</t>
  </si>
  <si>
    <t>which away team is playing this game</t>
  </si>
  <si>
    <t>C3F0</t>
  </si>
  <si>
    <t>both</t>
  </si>
  <si>
    <t>0 if ref on screen.  -1 usually when playing or before whistle. 2 for three stars</t>
  </si>
  <si>
    <t>c466</t>
  </si>
  <si>
    <t>period</t>
  </si>
  <si>
    <t>c468</t>
  </si>
  <si>
    <t>time left in period</t>
  </si>
  <si>
    <t>c46c</t>
  </si>
  <si>
    <t>length of current period</t>
  </si>
  <si>
    <t>C472</t>
  </si>
  <si>
    <t>scoring summary</t>
  </si>
  <si>
    <t>number of bytes scoring summary is comprised of (max 360 dec) (6 bytes each)</t>
  </si>
  <si>
    <t>http://forum.nhl94.com/index.php?s=&amp;showtopic=194&amp;view=findpost&amp;p=4834</t>
  </si>
  <si>
    <t>C474</t>
  </si>
  <si>
    <t>see more link</t>
  </si>
  <si>
    <t>http://forum.nhl94.com/index.php?s=&amp;showtopic=194&amp;view=findpost&amp;p=1294</t>
  </si>
  <si>
    <t>C5DC</t>
  </si>
  <si>
    <t>penalty summary</t>
  </si>
  <si>
    <t>number of bytes penalty summary is comprised of (max 240 dec) (4 bytes each)</t>
  </si>
  <si>
    <t>http://forum.nhl94.com/index.php?s=&amp;showtopic=194&amp;view=findpost&amp;p=1292</t>
  </si>
  <si>
    <t>C5DE</t>
  </si>
  <si>
    <t>C6CE</t>
  </si>
  <si>
    <t>HomeStats[0]</t>
  </si>
  <si>
    <t xml:space="preserve">Shots </t>
  </si>
  <si>
    <t>C6D0</t>
  </si>
  <si>
    <t>HomeStats[2]</t>
  </si>
  <si>
    <t xml:space="preserve">Powerplay Goals </t>
  </si>
  <si>
    <t>C6D2</t>
  </si>
  <si>
    <t>HomeStats[4]</t>
  </si>
  <si>
    <t xml:space="preserve">Powerplay Attempts </t>
  </si>
  <si>
    <t>C6D4</t>
  </si>
  <si>
    <t>HomeStats[6]</t>
  </si>
  <si>
    <t xml:space="preserve">Penalties </t>
  </si>
  <si>
    <t>C6D6</t>
  </si>
  <si>
    <t>HomeStats[8]</t>
  </si>
  <si>
    <t xml:space="preserve">Penalty Minutes </t>
  </si>
  <si>
    <t>C6D8</t>
  </si>
  <si>
    <t>HomeStats[10/A]</t>
  </si>
  <si>
    <t xml:space="preserve">Attack Zone (sec) </t>
  </si>
  <si>
    <t>C6DA</t>
  </si>
  <si>
    <t>HomeStats[12/C]</t>
  </si>
  <si>
    <t xml:space="preserve">Goals </t>
  </si>
  <si>
    <t>C6DC</t>
  </si>
  <si>
    <t>HomeStats[14/D]</t>
  </si>
  <si>
    <t xml:space="preserve">Faceoffs Won </t>
  </si>
  <si>
    <t>C6DE</t>
  </si>
  <si>
    <t>HomeStats[16/10]</t>
  </si>
  <si>
    <t xml:space="preserve">Body Checks </t>
  </si>
  <si>
    <t>C6E0</t>
  </si>
  <si>
    <t>HomeStats[18/12]</t>
  </si>
  <si>
    <t xml:space="preserve">Total Pass Attempts </t>
  </si>
  <si>
    <t>C6E2</t>
  </si>
  <si>
    <t>HomeStats[20/14]</t>
  </si>
  <si>
    <t xml:space="preserve">Passes Completed </t>
  </si>
  <si>
    <t>C6E6</t>
  </si>
  <si>
    <t>HomeStats[24/18]</t>
  </si>
  <si>
    <t>not used?</t>
  </si>
  <si>
    <t>C6E7</t>
  </si>
  <si>
    <t>HomeStats[25/19]</t>
  </si>
  <si>
    <t>Last touched puck or currently has puck (game, not replay)</t>
  </si>
  <si>
    <t>C6E8</t>
  </si>
  <si>
    <t>HomeStats[26/1A]</t>
  </si>
  <si>
    <t>if -1, don't give a first assist on a goal</t>
  </si>
  <si>
    <t>C6E9</t>
  </si>
  <si>
    <t>HomeStats[27/1B]</t>
  </si>
  <si>
    <t>2nd last to touch puck (assist 1)</t>
  </si>
  <si>
    <t>C6EA</t>
  </si>
  <si>
    <t>HomeStats[28/1C]</t>
  </si>
  <si>
    <t>if -1, don't give a second assist on a goal</t>
  </si>
  <si>
    <t>C6EB</t>
  </si>
  <si>
    <t>HomeStats[29/1D]</t>
  </si>
  <si>
    <t>3rd last to touch puck (assist 2)</t>
  </si>
  <si>
    <t>C6EC</t>
  </si>
  <si>
    <t>C6EF</t>
  </si>
  <si>
    <t>Team Info</t>
  </si>
  <si>
    <t>HomeStats[30/1E]</t>
  </si>
  <si>
    <t>Home Team Data Pointer in ROM</t>
  </si>
  <si>
    <t>Added by John</t>
  </si>
  <si>
    <t>C6F2</t>
  </si>
  <si>
    <t>HomeStats[$24]</t>
  </si>
  <si>
    <t>6 if no one in penalty box.  5 if 1 in box.  4 if 2 in box.. 4 if 3 in box (1 penalty not started yet)</t>
  </si>
  <si>
    <t>C782</t>
  </si>
  <si>
    <t>home</t>
  </si>
  <si>
    <t>HomePlayerGoals</t>
  </si>
  <si>
    <t>goals for (player), goals against + goals scored (goalie) (1 byte per player, 25 players max)</t>
  </si>
  <si>
    <t>C79C</t>
  </si>
  <si>
    <t>HomePlayerAssists</t>
  </si>
  <si>
    <t>assists for (1 byte per player, 25 players max)</t>
  </si>
  <si>
    <t>c7b6</t>
  </si>
  <si>
    <t>HomePlayerShots</t>
  </si>
  <si>
    <t>shots for (player), shots against + goals scored (goalie) (1 byte per player, 25 players max)</t>
  </si>
  <si>
    <t>c7d0</t>
  </si>
  <si>
    <t>HomePlayerPIMs</t>
  </si>
  <si>
    <t>penalty minutes (1 byte per player, 25 players max)</t>
  </si>
  <si>
    <t>C7EA</t>
  </si>
  <si>
    <t>HomePlayerChecks</t>
  </si>
  <si>
    <t>checks (1 byte per player, 25 players max)</t>
  </si>
  <si>
    <t>C804</t>
  </si>
  <si>
    <t>HomeTimeOnIce</t>
  </si>
  <si>
    <t>seconds on ice (2 bytes per player)</t>
  </si>
  <si>
    <t>C838</t>
  </si>
  <si>
    <t>Homestats[16A]</t>
  </si>
  <si>
    <t>with no line changes, stores the NLC line (g=01,ld,rd,lw,c,rw,x,00)</t>
  </si>
  <si>
    <t>C870</t>
  </si>
  <si>
    <t>Player Info</t>
  </si>
  <si>
    <t>RandomBonuses</t>
  </si>
  <si>
    <t>random bonuses to apply to player attributes (26 players x 16 bytes)</t>
  </si>
  <si>
    <t>CA10</t>
  </si>
  <si>
    <t>CA12</t>
  </si>
  <si>
    <t>CA14</t>
  </si>
  <si>
    <t>CA16</t>
  </si>
  <si>
    <t>CA18</t>
  </si>
  <si>
    <t>CA1A</t>
  </si>
  <si>
    <t>CA1C</t>
  </si>
  <si>
    <t>CA1E</t>
  </si>
  <si>
    <t>CA20</t>
  </si>
  <si>
    <t xml:space="preserve">PP Minutes (Seconds) </t>
  </si>
  <si>
    <t>CA22</t>
  </si>
  <si>
    <t>CA24</t>
  </si>
  <si>
    <t>CA26</t>
  </si>
  <si>
    <t>CA28</t>
  </si>
  <si>
    <t>CA2A</t>
  </si>
  <si>
    <t>CA2C</t>
  </si>
  <si>
    <t>CA2E</t>
  </si>
  <si>
    <t>CA30</t>
  </si>
  <si>
    <t>CA32</t>
  </si>
  <si>
    <t>AwayStats[0]</t>
  </si>
  <si>
    <t>CA34</t>
  </si>
  <si>
    <t>AwayStats[2]</t>
  </si>
  <si>
    <t>CA36</t>
  </si>
  <si>
    <t>AwayStats[4]</t>
  </si>
  <si>
    <t>CA38</t>
  </si>
  <si>
    <t>AwayStats[6]</t>
  </si>
  <si>
    <t>CA3A</t>
  </si>
  <si>
    <t>AwayStats[8]</t>
  </si>
  <si>
    <t>CA3C</t>
  </si>
  <si>
    <t>AwayStats[10/A]</t>
  </si>
  <si>
    <t>CA3E</t>
  </si>
  <si>
    <t>AwayStats[12/C]</t>
  </si>
  <si>
    <t>CA40</t>
  </si>
  <si>
    <t>AwayStats[14/D]</t>
  </si>
  <si>
    <t>CA42</t>
  </si>
  <si>
    <t>AwayStats[16/10]</t>
  </si>
  <si>
    <t>CA44</t>
  </si>
  <si>
    <t>AwayStats[18/12]</t>
  </si>
  <si>
    <t>CA46</t>
  </si>
  <si>
    <t>AwayStats[20/14]</t>
  </si>
  <si>
    <t>CA4A</t>
  </si>
  <si>
    <t>AwayStats[24/18]</t>
  </si>
  <si>
    <t>CA4B</t>
  </si>
  <si>
    <t>AwayStats[25/19]</t>
  </si>
  <si>
    <t>Last touched puck or currently has puck</t>
  </si>
  <si>
    <t>CA4C</t>
  </si>
  <si>
    <t>AwayStats[26/1A]</t>
  </si>
  <si>
    <t>CA4D</t>
  </si>
  <si>
    <t>AwayStats[27/1B]</t>
  </si>
  <si>
    <t>CA4E</t>
  </si>
  <si>
    <t>AwayStats[28/1C]</t>
  </si>
  <si>
    <t>CA4F</t>
  </si>
  <si>
    <t>AwayStats[29/1D]</t>
  </si>
  <si>
    <t>CA50</t>
  </si>
  <si>
    <t>holds pointer to start of away team data in ROM (the one NOSE shows in the team page)</t>
  </si>
  <si>
    <t>CA56</t>
  </si>
  <si>
    <t>AwayStats[$24]</t>
  </si>
  <si>
    <t>number of players on ice (6 mornally, 5 with 1 in the box..)</t>
  </si>
  <si>
    <t>CAE6</t>
  </si>
  <si>
    <t>away</t>
  </si>
  <si>
    <t>cb00</t>
  </si>
  <si>
    <t>assist for (1 byte per player, 25 players max)</t>
  </si>
  <si>
    <t>cb1a</t>
  </si>
  <si>
    <t>cb34</t>
  </si>
  <si>
    <t>CB4E</t>
  </si>
  <si>
    <t>CB68</t>
  </si>
  <si>
    <t>AwayTimeOnIce</t>
  </si>
  <si>
    <t>time on ice (2 bytes per player)</t>
  </si>
  <si>
    <t>CB9C</t>
  </si>
  <si>
    <t>AwayStats[16A]</t>
  </si>
  <si>
    <t>CBD4</t>
  </si>
  <si>
    <t>CD74</t>
  </si>
  <si>
    <t>CD76</t>
  </si>
  <si>
    <t>CD78</t>
  </si>
  <si>
    <t>CD7A</t>
  </si>
  <si>
    <t>CD7C</t>
  </si>
  <si>
    <t>CD7E</t>
  </si>
  <si>
    <t>CD80</t>
  </si>
  <si>
    <t>CD82</t>
  </si>
  <si>
    <t>CD84</t>
  </si>
  <si>
    <t>CD86</t>
  </si>
  <si>
    <t>CD88</t>
  </si>
  <si>
    <t>CD8A</t>
  </si>
  <si>
    <t>CD8C</t>
  </si>
  <si>
    <t>CD8E</t>
  </si>
  <si>
    <t>CD90</t>
  </si>
  <si>
    <t>CD92</t>
  </si>
  <si>
    <t>CD94</t>
  </si>
  <si>
    <t>CF36</t>
  </si>
  <si>
    <t>Three Stars</t>
  </si>
  <si>
    <t>player 3 star values array (26 x 4bytes)</t>
  </si>
  <si>
    <t>CF9E</t>
  </si>
  <si>
    <t>D6F2</t>
  </si>
  <si>
    <t>homeplayer[0] checking bonus</t>
  </si>
  <si>
    <t>DED6</t>
  </si>
  <si>
    <t>puck height (but doesn't go below 6)</t>
  </si>
  <si>
    <t>DEF0</t>
  </si>
  <si>
    <t>??? It gets decremented down to 0</t>
  </si>
  <si>
    <t>DEF6</t>
  </si>
  <si>
    <t>now has plus-minus info in it</t>
  </si>
  <si>
    <t>FE00</t>
  </si>
  <si>
    <t>stack</t>
  </si>
  <si>
    <t>the stack (general purpose temporary storage area). Probably starts at fe00?</t>
  </si>
  <si>
    <t>B03E</t>
  </si>
  <si>
    <t>pointer to something to increment each time the clock is less than 60 seconds?</t>
  </si>
  <si>
    <t>D6B4</t>
  </si>
  <si>
    <t>0 before faceoff.  -1 during play and after whistle.</t>
  </si>
  <si>
    <t>Player struct</t>
  </si>
  <si>
    <t>index</t>
  </si>
  <si>
    <t>size</t>
  </si>
  <si>
    <t>usage</t>
  </si>
  <si>
    <t>ffb14a</t>
  </si>
  <si>
    <t>b</t>
  </si>
  <si>
    <t>s</t>
  </si>
  <si>
    <t>Home[2]</t>
  </si>
  <si>
    <t>0</t>
  </si>
  <si>
    <t>current X position</t>
  </si>
  <si>
    <t>X pos</t>
  </si>
  <si>
    <t>14</t>
  </si>
  <si>
    <t>current Y position (upper goal line is around 256)</t>
  </si>
  <si>
    <t>Y pos</t>
  </si>
  <si>
    <t>18</t>
  </si>
  <si>
    <t>? If 0, don't slow down</t>
  </si>
  <si>
    <t>1C</t>
  </si>
  <si>
    <t>last frame X position (signed, 0 is middle of rink/net)</t>
  </si>
  <si>
    <t>28</t>
  </si>
  <si>
    <t>X speed (signed, + is right)</t>
  </si>
  <si>
    <t>X spd</t>
  </si>
  <si>
    <t>2A</t>
  </si>
  <si>
    <t>Y speed (signed, + is up)</t>
  </si>
  <si>
    <t>Y spd</t>
  </si>
  <si>
    <t>35</t>
  </si>
  <si>
    <t>position 5=rw, 3=lw, 2=rd, 1=ld, 4=c, 0=g, ff=noone</t>
  </si>
  <si>
    <t>48</t>
  </si>
  <si>
    <t>for goalies, contains the play stoppage countdown frame count</t>
  </si>
  <si>
    <t>62</t>
  </si>
  <si>
    <t>? If 0, slow down faster</t>
  </si>
  <si>
    <t>66</t>
  </si>
  <si>
    <t>ID</t>
  </si>
  <si>
    <t>67</t>
  </si>
  <si>
    <t>wgt</t>
  </si>
  <si>
    <t>68</t>
  </si>
  <si>
    <t>agility*5 + bonus</t>
  </si>
  <si>
    <t>agi</t>
  </si>
  <si>
    <t>69</t>
  </si>
  <si>
    <t>speed*5 + bonus</t>
  </si>
  <si>
    <t>spd</t>
  </si>
  <si>
    <t>6a</t>
  </si>
  <si>
    <t>(30 - (OfA*5 + bonus + pk/pp + home/away)/2) /2</t>
  </si>
  <si>
    <t>ofa</t>
  </si>
  <si>
    <t>6b</t>
  </si>
  <si>
    <t>(30 - (DfA*5 + bonus + home/away)/2) /2</t>
  </si>
  <si>
    <t>dfa</t>
  </si>
  <si>
    <t>6c</t>
  </si>
  <si>
    <t>ShP</t>
  </si>
  <si>
    <t>6d</t>
  </si>
  <si>
    <t>ShA + pp/pk + home</t>
  </si>
  <si>
    <t>6e</t>
  </si>
  <si>
    <t>Pas + PP + home</t>
  </si>
  <si>
    <t>6f</t>
  </si>
  <si>
    <t>sweater number</t>
  </si>
  <si>
    <t>##</t>
  </si>
  <si>
    <t>70</t>
  </si>
  <si>
    <t>Rgh + 2*away</t>
  </si>
  <si>
    <t>71</t>
  </si>
  <si>
    <t>StH + pp/pk + home</t>
  </si>
  <si>
    <t>72</t>
  </si>
  <si>
    <t>73</t>
  </si>
  <si>
    <t>agg</t>
  </si>
  <si>
    <t>74</t>
  </si>
  <si>
    <t>fight</t>
  </si>
  <si>
    <t>75</t>
  </si>
  <si>
    <t>checking modifier (5*chk + random bonus[-3,2])</t>
  </si>
  <si>
    <t>chk</t>
  </si>
  <si>
    <t>76</t>
  </si>
  <si>
    <t>handedness</t>
  </si>
  <si>
    <t>Team stats/info struct (eg $ffca32)</t>
  </si>
  <si>
    <t>1E</t>
  </si>
  <si>
    <t>contains the address of the team's info in the ROM (eg $001e52 for LA)</t>
  </si>
  <si>
    <t>size of team header data, after which player names are found (typically $92)</t>
  </si>
  <si>
    <t>16a</t>
  </si>
  <si>
    <t>all on ice</t>
  </si>
  <si>
    <t>2 in penalty box (first period)</t>
  </si>
  <si>
    <t>Penalty shot (first period)</t>
  </si>
  <si>
    <t>D7C2</t>
  </si>
  <si>
    <t>D4C2</t>
  </si>
  <si>
    <t>00140E690001000B000B08000600000000000356FF3C9F1C0000000000140E69FF3C9F1C000000000000000000000000000000000005000604000000000016030000040200F000EC0018000800040000000000060002E9D00000000000080000FFFF420000040C4811110A0C16150B0707100C0C080C01000000000000000000</t>
  </si>
  <si>
    <t>00787EC70801000B000B0800000004000000036AFF3CF6EC0000000000787EC7FF3CF6EC00000000000000000000000300000000000300070300000000001016080000080000003E0008000800040000000000070006A7F00000000000080000FFFF42000004083014190A0A0F130E210F0E0F04020F00000000000000000000</t>
  </si>
  <si>
    <t>001281B40801001A001A0800010000000000037EFF7E724400000000001281B4FF7E72440000000000000000000000040000000000020007020000000000101606000807003700BA001800080004000000000008000336D00000000000080000FFFF42000004117010100B0A100A0F33150F150E081000000000000000000000</t>
  </si>
  <si>
    <t>00589D4500010015001508000900000000000392FF6474A70000000000589D45FF6474A70000000000000000000000000000000000010007020000000000001600000106000000DC0000000800040000000000090004E8800000000000080000FFFF4200000413480E0E0D0C0E030D25090D0E09040E01000000000000000000</t>
  </si>
  <si>
    <t>00000481000101A30010080006000802000003A600FA1B44000000000000048100FA1B4400000000000000000000000200000000000000000E00000000001011000000080041FFDC00000008000400000000000A0004F89000020000001D0000FFFF4000000000300C0C0B0B110007320700070C000001000000000000000000</t>
  </si>
  <si>
    <t>00462E8D080100150015080000000000000003BAFF41054C0000000000462E8DFF41054C0000000000000000000000020000000000040006050000000000171100000804FF700050FF000008000400000000000B000400001014000000030000FFFF40020000044815150A0B151914120B141506020B00000000000000000000</t>
  </si>
  <si>
    <t>FFE5DC980800011301130D0B0A090000000002DEFF91D6D000000000FFE673ABFF9167B700000000F71D0689000000070000000000040006030000000017130609000008FFB8003C000000080004000000000000000005000DD8000800242900FFFFA10000000C280C110A0B070E0E1200090C0C020C00000000000000000000</t>
  </si>
  <si>
    <t>00448D7C0800002A0006080000000000000002F2FF26EE5B0000000000448D7CFF264BCB0000000000000990000000070000000000020007040000000010110201000B000041FF5E0010000800040000000000010000E4C005D00004000A0000FFFF80000000122811110A0A110E0E43110E1601061100000000000000000000</t>
  </si>
  <si>
    <t>00071EF400000002000208000000000000000306FFDE7EB80000000000071EF4FFDC966F0000000000001CB90000000A0000000000010006020000000000101103000A000003FF24FF08000800040000000000020000D5C0053E0004000A0000FFFF800001001530120D0C0A120A0A48120F1208040D01000000000000000000</t>
  </si>
  <si>
    <t>FF10D75700000000001F0800000006040000031A0000075500000000FF10D7570000075500000000000000000000000700000000FFFF00000D00000000001011000706020088FFD400000008000400000000000300029C700000000000080000FFFF8600000011380D120B0B0D0A14270814120D040D01000000000000000000</t>
  </si>
  <si>
    <t>FF10F3D000000000000B0800060000000000032E00002E8D00000000FF10F3D000002E8D00000000000000000000000800000000FFFF00000D00000000001011000705090088FFDF000000080004000000000004000216300000000000080000FFFF8600000016480E090C0A09020B240E0B0E03060E01000000000000000000</t>
  </si>
  <si>
    <t>FFFFDA1C00000197019709080000000000000342FF0AD5F700000000FFFFDA1CFF0AD5F700000000000000000000000700000000000000000E0000000000000F020000080000FFFFFFB400080004000000000005000000000002000000B10000FFFF8000000200301D130A0A1D001D331800180D000001000000000000000000</t>
  </si>
  <si>
    <t>00000DF7000000010001000008000000000002DEFFF9F75C0000000000000DF7FFF9B37E00000000000003FE0000000600000000000400060300000000001102050000080000FF570000000800040000000000000000D9D0050C000000050000FFFF880000000248161609091617181107171601041601000000000000000000</t>
  </si>
  <si>
    <t>FF104AF60000001A001A080000000000000002F2FE6F09F100000000FF104AF6FE6F09F10000000000000000000000091258126700030006030000000000202003000605006600E10010000800040000000000010005EED00000000000080000FFFF8200100406301414090B0F1116250A1B140F000A01000000000000000000</t>
  </si>
  <si>
    <t>FF10421A000000100010080004000000000003060000B20200000000FF102B970000A69600000000015800AE0000000602F502F5000400050600000000202006000000080000FF9B000000080004FF4E00B700020003DE400000000000080000FFFF820010040248161609091618181107181601041601000000000000000000</t>
  </si>
  <si>
    <t>FF107B900800001F00350908000006040000031A0000291700000000FF10621000001DAB00000000018600AE0000000602F502F5000200072000000000000020090005090041FF57000000080004FF4E00B70003000214400000000000080000FFFF820010041048110C0B0A0C090E280713110C021100000000000000000000</t>
  </si>
  <si>
    <t>FF10451800000000017F0403020000000000032E000036BB00000000FF104518000036BB00000000000000000000000A00000000FFFF00060200000000002020000705020088FFDF0000000800040000000000040002A2700000000000080000FFFF8600100011380D120B0B0D0A14270814120D040D01000000000000000000</t>
  </si>
  <si>
    <t>FF106909080000150197090800000000000003420000FA1900000000FF104CF20000EEAD0000000001AD00AE0000000602F502F500050007200000000000002000640400FF70FFB0FFAC00080004FF4E00B70005000400000000000000080000FFFF820010040B4014140A0B141516230A15140A020A00000000000000000000</t>
  </si>
  <si>
    <t>what</t>
  </si>
  <si>
    <t>sz</t>
  </si>
  <si>
    <t>os</t>
  </si>
  <si>
    <t>Sandstrom</t>
  </si>
  <si>
    <t>Granato</t>
  </si>
  <si>
    <t>McSorley</t>
  </si>
  <si>
    <t>Sydor</t>
  </si>
  <si>
    <t>Hrudey</t>
  </si>
  <si>
    <t>Carson</t>
  </si>
  <si>
    <t>Keane</t>
  </si>
  <si>
    <t>Brisebois</t>
  </si>
  <si>
    <t>Daigneault</t>
  </si>
  <si>
    <t>Schneider</t>
  </si>
  <si>
    <t>Odelein</t>
  </si>
  <si>
    <t>Roy</t>
  </si>
  <si>
    <t>Muller</t>
  </si>
  <si>
    <t>current Y position</t>
  </si>
  <si>
    <t>(previous?) X position (FF10 = not on ice)</t>
  </si>
  <si>
    <t>dif</t>
  </si>
  <si>
    <t>(previous?) Y position</t>
  </si>
  <si>
    <t>FF if in penalty box?</t>
  </si>
  <si>
    <t>position 5=rw, 3=lw, 2=rd, 1=ld, 4=c, 0=g, ff=no one</t>
  </si>
  <si>
    <t>position</t>
  </si>
  <si>
    <t>88 = in penalty box?</t>
  </si>
  <si>
    <t>28-team</t>
  </si>
  <si>
    <t>30-team</t>
  </si>
  <si>
    <t>dif?</t>
  </si>
  <si>
    <t>Address (hex)</t>
  </si>
  <si>
    <t>Size (dec)</t>
  </si>
  <si>
    <t>Value</t>
  </si>
  <si>
    <t xml:space="preserve">Value </t>
  </si>
  <si>
    <t>Meaning</t>
  </si>
  <si>
    <t>019420</t>
  </si>
  <si>
    <t>1FBA 000A</t>
  </si>
  <si>
    <t>1FBA is the bitfield for which attributes are included in player rating (the 1 is agility)</t>
  </si>
  <si>
    <t>019582</t>
  </si>
  <si>
    <t>130F 000A</t>
  </si>
  <si>
    <t>130F is the bitfield for which attributes are included in goalie rating (the 1 is agility)</t>
  </si>
  <si>
    <t>0FAB28</t>
  </si>
  <si>
    <t>04</t>
  </si>
  <si>
    <t>Agility multiplier (x2) in player (F, D) rating</t>
  </si>
  <si>
    <t>000308</t>
  </si>
  <si>
    <t xml:space="preserve">0000 5330 </t>
  </si>
  <si>
    <t>001D CA42</t>
  </si>
  <si>
    <t>first pointer to team info</t>
  </si>
  <si>
    <t>0FAE2C</t>
  </si>
  <si>
    <t>000F 92F4</t>
  </si>
  <si>
    <t>0000 0386</t>
  </si>
  <si>
    <t>address where the address of the teams for player cards is stored (also at F894A)</t>
  </si>
  <si>
    <t>0F894A</t>
  </si>
  <si>
    <t>address where the address of the teams for player cards is stored (also at FAE2C)</t>
  </si>
  <si>
    <t>0F92F4</t>
  </si>
  <si>
    <t>000F 938C</t>
  </si>
  <si>
    <t>0000 03FE</t>
  </si>
  <si>
    <t>address of first team's player cards (ahaheim in 28-team ROM)</t>
  </si>
  <si>
    <t>005576</t>
  </si>
  <si>
    <t>32*8*2 = 512</t>
  </si>
  <si>
    <t>0201...</t>
  </si>
  <si>
    <t>Playoff matchups (original ROM.. After Anaheim).  32 sets of 8 matchups of 2 bytes each</t>
  </si>
  <si>
    <t>0FE18E</t>
  </si>
  <si>
    <t>28*1 = 28</t>
  </si>
  <si>
    <t>334C...</t>
  </si>
  <si>
    <t>1DCA24</t>
  </si>
  <si>
    <t>30*1 = 30</t>
  </si>
  <si>
    <t>Team overall ratings.</t>
  </si>
  <si>
    <t>TP1=[308]</t>
  </si>
  <si>
    <t>all stars East</t>
  </si>
  <si>
    <t>TP+00</t>
  </si>
  <si>
    <t>0092</t>
  </si>
  <si>
    <t>offset to start of player names/attributes</t>
  </si>
  <si>
    <t>TP+02</t>
  </si>
  <si>
    <t>000C</t>
  </si>
  <si>
    <t>??</t>
  </si>
  <si>
    <t>TP+04</t>
  </si>
  <si>
    <t>02C6</t>
  </si>
  <si>
    <t>offset to jump over the players and such, straight to the team city/name/abbr/arena info</t>
  </si>
  <si>
    <t>TP+48</t>
  </si>
  <si>
    <t>goalie puck posession counter</t>
  </si>
  <si>
    <t>TP+4C</t>
  </si>
  <si>
    <t>77</t>
  </si>
  <si>
    <t>offense, defence</t>
  </si>
  <si>
    <t>TP+4D</t>
  </si>
  <si>
    <t>20</t>
  </si>
  <si>
    <t>pp, pk</t>
  </si>
  <si>
    <t>TP+4E</t>
  </si>
  <si>
    <t>00</t>
  </si>
  <si>
    <t>TP+4F</t>
  </si>
  <si>
    <t>E8</t>
  </si>
  <si>
    <t>E(15) forwards, 8 defense (defense value actually doesn't matter)</t>
  </si>
  <si>
    <t>TP+50</t>
  </si>
  <si>
    <t>CBC0</t>
  </si>
  <si>
    <t>first goalie has a rating of C, 2nd B, 3rd C, there is no 4th goalie.</t>
  </si>
  <si>
    <t>TP+52</t>
  </si>
  <si>
    <t>8 lines in this form:  G, LD, RD, LW, C, RW, EA (null byte).  The value is the index of the player in the team + 1</t>
  </si>
  <si>
    <t>TP+58</t>
  </si>
  <si>
    <t>?  ROM:00015312                 cmpi.w  #$2F4,$58(a2)</t>
  </si>
  <si>
    <t>TP+[TP+04]</t>
  </si>
  <si>
    <t>var</t>
  </si>
  <si>
    <t>team name</t>
  </si>
  <si>
    <t>b3ca</t>
  </si>
  <si>
    <t>b3e6</t>
  </si>
  <si>
    <t>player X  - playerpointer[$1C]</t>
  </si>
  <si>
    <t>bdb4</t>
  </si>
  <si>
    <t>puck shooter x before someone regains the puck</t>
  </si>
  <si>
    <t>puck X when someone has it</t>
  </si>
  <si>
    <t>doesn't chagne if no one has it</t>
  </si>
  <si>
    <t>where the puck is/was when last someone had it (including currently)</t>
  </si>
  <si>
    <t>bdec</t>
  </si>
  <si>
    <t>puck X when away someone has it??</t>
  </si>
  <si>
    <t>unchanged if home guy has it</t>
  </si>
  <si>
    <t>bf7c</t>
  </si>
  <si>
    <t>bf8e</t>
  </si>
  <si>
    <t>puck x</t>
  </si>
  <si>
    <t>offset</t>
  </si>
  <si>
    <t>description</t>
  </si>
  <si>
    <t>notes</t>
  </si>
  <si>
    <t>puck x pos when last someone had it (including currently) (home?)</t>
  </si>
  <si>
    <t>slightly delayed?</t>
  </si>
  <si>
    <t>bdd0</t>
  </si>
  <si>
    <t>current x position of 1st player star</t>
  </si>
  <si>
    <t>puck x pos ??</t>
  </si>
  <si>
    <t>(oddly, resets to -50 right away when time runs out) (0 at start of period)</t>
  </si>
  <si>
    <t>dbe4</t>
  </si>
  <si>
    <t>current y position of 1st player star</t>
  </si>
  <si>
    <t>+/-70 x is the faceoff dots</t>
  </si>
  <si>
    <t>b75e</t>
  </si>
  <si>
    <t>puck y?</t>
  </si>
  <si>
    <t>b75e, b866</t>
  </si>
  <si>
    <t>resets 1st</t>
  </si>
  <si>
    <t>b76a</t>
  </si>
  <si>
    <t>puck y? lags when in air (or moving fast?)</t>
  </si>
  <si>
    <t>lags b75e, b866</t>
  </si>
  <si>
    <t>b7de</t>
  </si>
  <si>
    <t>puck y? (1 on centreice faceoff)</t>
  </si>
  <si>
    <t>b7de, b7ea, b868</t>
  </si>
  <si>
    <t>doesn't extend outside rink</t>
  </si>
  <si>
    <t>not same as 1st resets</t>
  </si>
  <si>
    <t>b7ea</t>
  </si>
  <si>
    <t>puck y? lags when in air (or moving fast?) (1 on centreice faceoff)</t>
  </si>
  <si>
    <t>b866</t>
  </si>
  <si>
    <t>resets 2nd</t>
  </si>
  <si>
    <t>b868</t>
  </si>
  <si>
    <t>b74a</t>
  </si>
  <si>
    <t>player with puck x, or puck x if no one has it</t>
  </si>
  <si>
    <t>b766</t>
  </si>
  <si>
    <t>player with puck x, or puck x if no one has it (lags)</t>
  </si>
  <si>
    <t>b7ca</t>
  </si>
  <si>
    <t>b7e6</t>
  </si>
  <si>
    <t>puck x pos when last someone had it (including currently) (not counting rebound off goalie)</t>
  </si>
  <si>
    <t>puck x pos when last someone had it (including currently) (even counting rebound off goalie)</t>
  </si>
  <si>
    <t>b762</t>
  </si>
  <si>
    <t>b76e</t>
  </si>
  <si>
    <t>puck height (lags)</t>
  </si>
  <si>
    <t>ded6</t>
  </si>
  <si>
    <t>puck height, but doesn't go below 6</t>
  </si>
  <si>
    <t>where does this get used?</t>
  </si>
  <si>
    <t>puck x?</t>
  </si>
  <si>
    <t>injured</t>
  </si>
  <si>
    <t>These get changed when Gretzky gets injured</t>
  </si>
  <si>
    <t>prev</t>
  </si>
  <si>
    <t>value</t>
  </si>
  <si>
    <t>C470</t>
  </si>
  <si>
    <t>C471</t>
  </si>
  <si>
    <t>CA9F</t>
  </si>
  <si>
    <t>D1AC</t>
  </si>
  <si>
    <t>D1AD</t>
  </si>
  <si>
    <t>D1AF</t>
  </si>
  <si>
    <t>D1B1</t>
  </si>
  <si>
    <t>D1F1</t>
  </si>
  <si>
    <t>D231</t>
  </si>
  <si>
    <t>D271</t>
  </si>
  <si>
    <t>D2B1</t>
  </si>
  <si>
    <t>D2F1</t>
  </si>
  <si>
    <t>D331</t>
  </si>
  <si>
    <t>D371</t>
  </si>
  <si>
    <t>D3F8</t>
  </si>
  <si>
    <t>D3F9</t>
  </si>
  <si>
    <t>D3FA</t>
  </si>
  <si>
    <t>D3FB</t>
  </si>
  <si>
    <t>478c</t>
  </si>
  <si>
    <t>4a9c</t>
  </si>
  <si>
    <t>5ab0</t>
  </si>
  <si>
    <t>cb3e</t>
  </si>
  <si>
    <t>36b4</t>
  </si>
  <si>
    <t>c470</t>
  </si>
  <si>
    <t>Palette</t>
  </si>
  <si>
    <t>Graphic</t>
  </si>
  <si>
    <t>Offset</t>
  </si>
  <si>
    <t>Codec</t>
  </si>
  <si>
    <t>Offset (dec)</t>
  </si>
  <si>
    <t>Format</t>
  </si>
  <si>
    <t>Byte Order</t>
  </si>
  <si>
    <t>Palette #</t>
  </si>
  <si>
    <t>Note</t>
  </si>
  <si>
    <t>Screen 1</t>
  </si>
  <si>
    <t>ffaea</t>
  </si>
  <si>
    <t>4bpp linear</t>
  </si>
  <si>
    <t>9bpp</t>
  </si>
  <si>
    <t>Motorola</t>
  </si>
  <si>
    <t>Screen 2</t>
  </si>
  <si>
    <t>1,3,4</t>
  </si>
  <si>
    <t>1:middle, 3:top 16 rows of pixels, 4: bottom 16</t>
  </si>
  <si>
    <t>Title Screen (3)</t>
  </si>
  <si>
    <t>1125a6</t>
  </si>
  <si>
    <t>Title Screen NHL logo</t>
  </si>
  <si>
    <t>119d36</t>
  </si>
  <si>
    <t>1st colour is transparent.  Last 2 colours are used by credits text (foreground, shadow)</t>
  </si>
  <si>
    <t>Title Screen NHLPA logo</t>
  </si>
  <si>
    <t>11a534</t>
  </si>
  <si>
    <t xml:space="preserve">1st colour is transparent.  </t>
  </si>
  <si>
    <t>Ron Barr</t>
  </si>
  <si>
    <t>11c498</t>
  </si>
  <si>
    <t>last colour should be 0,0,160 (blue) for the background of the Ron Barr screen</t>
  </si>
  <si>
    <t>frequently seen constant values</t>
  </si>
  <si>
    <t>Osd</t>
  </si>
  <si>
    <t>Osh</t>
  </si>
  <si>
    <t>What</t>
  </si>
  <si>
    <t>ASE</t>
  </si>
  <si>
    <t>BOS</t>
  </si>
  <si>
    <t>Dif</t>
  </si>
  <si>
    <t>02C0</t>
  </si>
  <si>
    <t>0C</t>
  </si>
  <si>
    <t>004C</t>
  </si>
  <si>
    <t>C6</t>
  </si>
  <si>
    <t>C0</t>
  </si>
  <si>
    <t>0EE8</t>
  </si>
  <si>
    <t>4C</t>
  </si>
  <si>
    <t>0E</t>
  </si>
  <si>
    <t>088C</t>
  </si>
  <si>
    <t>066A</t>
  </si>
  <si>
    <t>002A</t>
  </si>
  <si>
    <t>008C</t>
  </si>
  <si>
    <t>024C</t>
  </si>
  <si>
    <t>008E</t>
  </si>
  <si>
    <t>0CCC</t>
  </si>
  <si>
    <t>0EEE</t>
  </si>
  <si>
    <t>048C</t>
  </si>
  <si>
    <t>0A84</t>
  </si>
  <si>
    <t>8C</t>
  </si>
  <si>
    <t>6A</t>
  </si>
  <si>
    <t>8E</t>
  </si>
  <si>
    <t>CC</t>
  </si>
  <si>
    <t>0A</t>
  </si>
  <si>
    <t>AA</t>
  </si>
  <si>
    <t>EE</t>
  </si>
  <si>
    <t>21F8</t>
  </si>
  <si>
    <t>B400</t>
  </si>
  <si>
    <t>030C</t>
  </si>
  <si>
    <t>0A00</t>
  </si>
  <si>
    <t>140B</t>
  </si>
  <si>
    <t>0A11</t>
  </si>
  <si>
    <t>050D</t>
  </si>
  <si>
    <t>0C0E</t>
  </si>
  <si>
    <t>040E</t>
  </si>
  <si>
    <t>170D</t>
  </si>
  <si>
    <t>0F00</t>
  </si>
  <si>
    <t>190F</t>
  </si>
  <si>
    <t>0D00</t>
  </si>
  <si>
    <t>F8</t>
  </si>
  <si>
    <t>CB</t>
  </si>
  <si>
    <t>B4</t>
  </si>
  <si>
    <t>0B</t>
  </si>
  <si>
    <t>0D</t>
  </si>
  <si>
    <t>0F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</si>
</sst>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3">
    <font>
      <sz val="10.0"/>
      <color rgb="FF000000"/>
      <name val="Arial"/>
    </font>
    <font>
      <b/>
      <sz val="8.0"/>
      <color rgb="FF000000"/>
    </font>
    <font/>
    <font>
      <sz val="8.0"/>
      <color rgb="FF000000"/>
    </font>
    <font>
      <u/>
      <sz val="8.0"/>
      <color rgb="FF0000FF"/>
    </font>
    <font>
      <u/>
      <sz val="8.0"/>
      <color rgb="FF0000FF"/>
    </font>
    <font>
      <u/>
      <sz val="8.0"/>
      <color rgb="FF0000FF"/>
    </font>
    <font>
      <b/>
      <sz val="9.0"/>
      <color rgb="FF000000"/>
    </font>
    <font>
      <sz val="9.0"/>
      <color rgb="FF000000"/>
    </font>
    <font>
      <sz val="7.0"/>
      <color rgb="FF000000"/>
    </font>
    <font>
      <sz val="9.0"/>
      <color rgb="FFBFBFBF"/>
    </font>
    <font>
      <b/>
      <sz val="9.0"/>
      <color rgb="FFBFBFBF"/>
    </font>
    <font>
      <sz val="9.0"/>
      <color rgb="FFA6A6A6"/>
    </font>
  </fonts>
  <fills count="6">
    <fill>
      <patternFill patternType="none"/>
    </fill>
    <fill>
      <patternFill patternType="lightGray"/>
    </fill>
    <fill>
      <patternFill patternType="solid">
        <fgColor rgb="FFDCE6F2"/>
        <bgColor rgb="FFDCE6F2"/>
      </patternFill>
    </fill>
    <fill>
      <patternFill patternType="solid">
        <fgColor rgb="FFFFFF00"/>
        <bgColor rgb="FFFFFF00"/>
      </patternFill>
    </fill>
    <fill>
      <patternFill patternType="solid">
        <fgColor rgb="FFE6B9B8"/>
        <bgColor rgb="FFE6B9B8"/>
      </patternFill>
    </fill>
    <fill>
      <patternFill patternType="solid">
        <fgColor rgb="FFFCD5B5"/>
        <bgColor rgb="FFFCD5B5"/>
      </patternFill>
    </fill>
  </fills>
  <borders count="9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horizontal="center" readingOrder="0" shrinkToFit="0" vertical="bottom" wrapText="0"/>
    </xf>
    <xf borderId="6" fillId="0" fontId="2" numFmtId="0" xfId="0" applyAlignment="1" applyBorder="1" applyFont="1">
      <alignment shrinkToFit="0" wrapText="1"/>
    </xf>
    <xf borderId="7" fillId="0" fontId="1" numFmtId="0" xfId="0" applyAlignment="1" applyBorder="1" applyFont="1">
      <alignment horizontal="center" shrinkToFit="0" vertical="bottom" wrapText="0"/>
    </xf>
    <xf borderId="5" fillId="0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shrinkToFit="0" wrapText="1"/>
    </xf>
    <xf borderId="8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3" fillId="0" fontId="1" numFmtId="49" xfId="0" applyAlignment="1" applyBorder="1" applyFont="1" applyNumberForma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5" fillId="2" fontId="1" numFmtId="0" xfId="0" applyAlignment="1" applyBorder="1" applyFill="1" applyFont="1">
      <alignment readingOrder="0" shrinkToFit="0" vertical="bottom" wrapText="0"/>
    </xf>
    <xf borderId="6" fillId="2" fontId="3" numFmtId="0" xfId="0" applyAlignment="1" applyBorder="1" applyFont="1">
      <alignment shrinkToFit="0" vertical="bottom" wrapText="0"/>
    </xf>
    <xf borderId="6" fillId="2" fontId="3" numFmtId="0" xfId="0" applyAlignment="1" applyBorder="1" applyFont="1">
      <alignment readingOrder="0" shrinkToFit="0" vertical="bottom" wrapText="0"/>
    </xf>
    <xf borderId="7" fillId="2" fontId="3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readingOrder="0" shrinkToFit="0" vertical="bottom" wrapText="0"/>
    </xf>
    <xf borderId="6" fillId="3" fontId="3" numFmtId="0" xfId="0" applyAlignment="1" applyBorder="1" applyFill="1" applyFont="1">
      <alignment readingOrder="0" shrinkToFit="0" vertical="bottom" wrapText="0"/>
    </xf>
    <xf borderId="8" fillId="2" fontId="1" numFmtId="0" xfId="0" applyAlignment="1" applyBorder="1" applyFont="1">
      <alignment readingOrder="0" shrinkToFit="0" vertical="bottom" wrapText="0"/>
    </xf>
    <xf borderId="0" fillId="2" fontId="3" numFmtId="0" xfId="0" applyAlignment="1" applyFont="1">
      <alignment shrinkToFit="0" vertical="bottom" wrapText="0"/>
    </xf>
    <xf borderId="0" fillId="2" fontId="3" numFmtId="0" xfId="0" applyAlignment="1" applyFont="1">
      <alignment readingOrder="0" shrinkToFit="0" vertical="bottom" wrapText="0"/>
    </xf>
    <xf borderId="4" fillId="2" fontId="3" numFmtId="0" xfId="0" applyAlignment="1" applyBorder="1" applyFont="1">
      <alignment shrinkToFit="0" vertical="bottom" wrapText="0"/>
    </xf>
    <xf borderId="8" fillId="2" fontId="3" numFmtId="0" xfId="0" applyAlignment="1" applyBorder="1" applyFont="1">
      <alignment shrinkToFit="0" vertical="bottom" wrapText="0"/>
    </xf>
    <xf borderId="8" fillId="2" fontId="3" numFmtId="0" xfId="0" applyAlignment="1" applyBorder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8" fillId="4" fontId="1" numFmtId="0" xfId="0" applyAlignment="1" applyBorder="1" applyFill="1" applyFont="1">
      <alignment readingOrder="0" shrinkToFit="0" vertical="bottom" wrapText="0"/>
    </xf>
    <xf borderId="0" fillId="4" fontId="3" numFmtId="0" xfId="0" applyAlignment="1" applyFont="1">
      <alignment shrinkToFit="0" vertical="bottom" wrapText="0"/>
    </xf>
    <xf borderId="0" fillId="4" fontId="3" numFmtId="0" xfId="0" applyAlignment="1" applyFont="1">
      <alignment readingOrder="0" shrinkToFit="0" vertical="bottom" wrapText="0"/>
    </xf>
    <xf borderId="4" fillId="4" fontId="3" numFmtId="0" xfId="0" applyAlignment="1" applyBorder="1" applyFont="1">
      <alignment shrinkToFit="0" vertical="bottom" wrapText="0"/>
    </xf>
    <xf borderId="8" fillId="4" fontId="3" numFmtId="0" xfId="0" applyAlignment="1" applyBorder="1" applyFont="1">
      <alignment shrinkToFit="0" vertical="bottom" wrapText="0"/>
    </xf>
    <xf borderId="8" fillId="4" fontId="3" numFmtId="0" xfId="0" applyAlignment="1" applyBorder="1" applyFont="1">
      <alignment readingOrder="0" shrinkToFit="0" vertical="bottom" wrapText="0"/>
    </xf>
    <xf borderId="4" fillId="4" fontId="5" numFmtId="0" xfId="0" applyAlignment="1" applyBorder="1" applyFont="1">
      <alignment readingOrder="0" shrinkToFit="0" vertical="bottom" wrapText="0"/>
    </xf>
    <xf borderId="4" fillId="2" fontId="6" numFmtId="0" xfId="0" applyAlignment="1" applyBorder="1" applyFont="1">
      <alignment readingOrder="0" shrinkToFit="0" vertical="bottom" wrapText="0"/>
    </xf>
    <xf borderId="8" fillId="5" fontId="1" numFmtId="0" xfId="0" applyAlignment="1" applyBorder="1" applyFill="1" applyFont="1">
      <alignment readingOrder="0" shrinkToFit="0" vertical="bottom" wrapText="0"/>
    </xf>
    <xf borderId="0" fillId="5" fontId="3" numFmtId="0" xfId="0" applyAlignment="1" applyFont="1">
      <alignment shrinkToFit="0" vertical="bottom" wrapText="0"/>
    </xf>
    <xf borderId="0" fillId="5" fontId="3" numFmtId="0" xfId="0" applyAlignment="1" applyFont="1">
      <alignment readingOrder="0" shrinkToFit="0" vertical="bottom" wrapText="0"/>
    </xf>
    <xf borderId="4" fillId="5" fontId="3" numFmtId="0" xfId="0" applyAlignment="1" applyBorder="1" applyFont="1">
      <alignment shrinkToFit="0" vertical="bottom" wrapText="0"/>
    </xf>
    <xf borderId="8" fillId="5" fontId="3" numFmtId="0" xfId="0" applyAlignment="1" applyBorder="1" applyFont="1">
      <alignment shrinkToFit="0" vertical="bottom" wrapText="0"/>
    </xf>
    <xf borderId="8" fillId="5" fontId="3" numFmtId="0" xfId="0" applyAlignment="1" applyBorder="1" applyFont="1">
      <alignment readingOrder="0" shrinkToFit="0" vertical="bottom" wrapText="0"/>
    </xf>
    <xf borderId="0" fillId="4" fontId="3" numFmtId="0" xfId="0" applyAlignment="1" applyFont="1">
      <alignment readingOrder="0" shrinkToFit="0" vertical="bottom" wrapText="0"/>
    </xf>
    <xf borderId="8" fillId="0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8" fillId="4" fontId="1" numFmtId="0" xfId="0" applyAlignment="1" applyBorder="1" applyFont="1">
      <alignment readingOrder="0" shrinkToFit="0" vertical="bottom" wrapText="0"/>
    </xf>
    <xf borderId="4" fillId="4" fontId="3" numFmtId="0" xfId="0" applyAlignment="1" applyBorder="1" applyFont="1">
      <alignment readingOrder="0" shrinkToFit="0" vertical="bottom" wrapText="0"/>
    </xf>
    <xf borderId="8" fillId="4" fontId="3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164" xfId="0" applyAlignment="1" applyFont="1" applyNumberForma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8" fillId="0" fontId="7" numFmtId="0" xfId="0" applyAlignment="1" applyBorder="1" applyFont="1">
      <alignment horizontal="center" readingOrder="0" shrinkToFit="0" vertical="bottom" wrapText="0"/>
    </xf>
    <xf borderId="8" fillId="0" fontId="8" numFmtId="0" xfId="0" applyAlignment="1" applyBorder="1" applyFont="1">
      <alignment readingOrder="0" shrinkToFit="0" vertical="bottom" wrapText="0"/>
    </xf>
    <xf borderId="4" fillId="0" fontId="8" numFmtId="0" xfId="0" applyAlignment="1" applyBorder="1" applyFont="1">
      <alignment readingOrder="0" shrinkToFit="0" vertical="bottom" wrapText="0"/>
    </xf>
    <xf borderId="8" fillId="0" fontId="8" numFmtId="0" xfId="0" applyAlignment="1" applyBorder="1" applyFont="1">
      <alignment shrinkToFit="0" vertical="bottom" wrapText="0"/>
    </xf>
    <xf borderId="8" fillId="0" fontId="9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4" fillId="0" fontId="10" numFmtId="0" xfId="0" applyAlignment="1" applyBorder="1" applyFont="1">
      <alignment readingOrder="0" shrinkToFit="0" vertical="bottom" wrapText="0"/>
    </xf>
    <xf borderId="4" fillId="0" fontId="8" numFmtId="0" xfId="0" applyAlignment="1" applyBorder="1" applyFont="1">
      <alignment horizontal="right" shrinkToFit="0" vertical="bottom" wrapText="0"/>
    </xf>
    <xf borderId="4" fillId="0" fontId="8" numFmtId="0" xfId="0" applyAlignment="1" applyBorder="1" applyFont="1">
      <alignment shrinkToFit="0" vertical="bottom" wrapText="0"/>
    </xf>
    <xf borderId="8" fillId="0" fontId="9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horizontal="right" shrinkToFit="0" vertical="bottom" wrapText="0"/>
    </xf>
    <xf borderId="0" fillId="0" fontId="1" numFmtId="0" xfId="0" applyAlignment="1" applyFont="1">
      <alignment shrinkToFit="0" vertical="bottom" wrapText="0"/>
    </xf>
    <xf borderId="4" fillId="0" fontId="1" numFmtId="0" xfId="0" applyAlignment="1" applyBorder="1" applyFont="1">
      <alignment horizontal="right" shrinkToFit="0" vertical="bottom" wrapText="0"/>
    </xf>
    <xf borderId="8" fillId="0" fontId="1" numFmtId="0" xfId="0" applyAlignment="1" applyBorder="1" applyFont="1">
      <alignment shrinkToFit="0" vertical="bottom" wrapText="0"/>
    </xf>
    <xf borderId="0" fillId="0" fontId="8" numFmtId="49" xfId="0" applyAlignment="1" applyFont="1" applyNumberFormat="1">
      <alignment horizontal="center" readingOrder="0" shrinkToFit="0" vertical="bottom" wrapText="0"/>
    </xf>
    <xf borderId="0" fillId="0" fontId="8" numFmtId="49" xfId="0" applyAlignment="1" applyFont="1" applyNumberForma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6" fillId="0" fontId="8" numFmtId="0" xfId="0" applyAlignment="1" applyBorder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1">
    <dxf>
      <font>
        <color rgb="FF000000"/>
      </font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forum.nhl94.com/index.php?s=&amp;showtopic=194&amp;view=findpost&amp;p=18988" TargetMode="External"/><Relationship Id="rId2" Type="http://schemas.openxmlformats.org/officeDocument/2006/relationships/hyperlink" Target="http://forum.nhl94.com/index.php?s=&amp;showtopic=194&amp;view=findpost&amp;p=18988" TargetMode="External"/><Relationship Id="rId3" Type="http://schemas.openxmlformats.org/officeDocument/2006/relationships/hyperlink" Target="http://forum.nhl94.com/index.php?s=&amp;showtopic=194&amp;view=findpost&amp;p=18988" TargetMode="External"/><Relationship Id="rId4" Type="http://schemas.openxmlformats.org/officeDocument/2006/relationships/hyperlink" Target="http://forum.nhl94.com/index.php?s=&amp;showtopic=194&amp;view=findpost&amp;p=18988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://forum.nhl94.com/index.php?s=&amp;showtopic=194&amp;view=findpost&amp;p=1292" TargetMode="External"/><Relationship Id="rId5" Type="http://schemas.openxmlformats.org/officeDocument/2006/relationships/hyperlink" Target="http://forum.nhl94.com/index.php?s=&amp;showtopic=194&amp;view=findpost&amp;p=18988" TargetMode="External"/><Relationship Id="rId6" Type="http://schemas.openxmlformats.org/officeDocument/2006/relationships/hyperlink" Target="http://forum.nhl94.com/index.php?s=&amp;showtopic=194&amp;view=findpost&amp;p=4834" TargetMode="External"/><Relationship Id="rId7" Type="http://schemas.openxmlformats.org/officeDocument/2006/relationships/hyperlink" Target="http://forum.nhl94.com/index.php?s=&amp;showtopic=194&amp;view=findpost&amp;p=1294" TargetMode="External"/><Relationship Id="rId8" Type="http://schemas.openxmlformats.org/officeDocument/2006/relationships/hyperlink" Target="http://forum.nhl94.com/index.php?s=&amp;showtopic=194&amp;view=findpost&amp;p=129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2.63" defaultRowHeight="12.75"/>
  <cols>
    <col customWidth="1" min="1" max="1" width="5.25"/>
    <col customWidth="1" min="2" max="2" width="6.0"/>
    <col customWidth="1" min="3" max="3" width="4.88"/>
    <col customWidth="1" min="4" max="4" width="4.13"/>
    <col customWidth="1" min="5" max="5" width="4.38"/>
    <col customWidth="1" min="6" max="6" width="4.88"/>
    <col customWidth="1" min="7" max="7" width="6.0"/>
    <col customWidth="1" min="8" max="8" width="4.88"/>
    <col customWidth="1" min="9" max="9" width="6.0"/>
    <col customWidth="1" min="10" max="10" width="11.5"/>
    <col customWidth="1" min="11" max="11" width="4.63"/>
    <col customWidth="1" min="12" max="12" width="4.38"/>
    <col customWidth="1" min="13" max="13" width="13.0"/>
    <col customWidth="1" min="14" max="14" width="80.0"/>
    <col customWidth="1" min="15" max="15" width="50.25"/>
    <col customWidth="1" min="16" max="16" width="7.25"/>
  </cols>
  <sheetData>
    <row r="1" ht="11.25" customHeight="1">
      <c r="N1" s="1" t="s">
        <v>0</v>
      </c>
    </row>
    <row r="2" ht="11.25" customHeight="1">
      <c r="N2" s="1" t="s">
        <v>1</v>
      </c>
    </row>
    <row r="3" ht="11.25" customHeight="1">
      <c r="B3" s="2"/>
    </row>
    <row r="4" ht="12.0" customHeight="1">
      <c r="B4" s="3"/>
      <c r="C4" s="3"/>
      <c r="D4" s="3"/>
      <c r="E4" s="3"/>
      <c r="F4" s="4"/>
      <c r="G4" s="5"/>
      <c r="H4" s="3"/>
      <c r="I4" s="6"/>
      <c r="J4" s="5"/>
      <c r="K4" s="3"/>
      <c r="L4" s="3"/>
      <c r="M4" s="3"/>
      <c r="N4" s="3"/>
      <c r="O4" s="3"/>
    </row>
    <row r="5" ht="12.0" customHeight="1">
      <c r="A5" s="7"/>
      <c r="B5" s="8" t="s">
        <v>2</v>
      </c>
      <c r="C5" s="9"/>
      <c r="D5" s="9"/>
      <c r="E5" s="9"/>
      <c r="F5" s="9"/>
      <c r="G5" s="8" t="s">
        <v>3</v>
      </c>
      <c r="H5" s="9"/>
      <c r="I5" s="10"/>
      <c r="J5" s="11"/>
      <c r="K5" s="12"/>
      <c r="L5" s="12"/>
      <c r="M5" s="12"/>
      <c r="N5" s="12"/>
      <c r="O5" s="13"/>
      <c r="P5" s="14"/>
    </row>
    <row r="6" ht="11.25" customHeight="1">
      <c r="A6" s="7"/>
      <c r="B6" s="15" t="s">
        <v>4</v>
      </c>
      <c r="C6" s="16" t="s">
        <v>5</v>
      </c>
      <c r="D6" s="16" t="s">
        <v>6</v>
      </c>
      <c r="E6" s="16" t="s">
        <v>7</v>
      </c>
      <c r="F6" s="17" t="s">
        <v>8</v>
      </c>
      <c r="G6" s="15" t="s">
        <v>9</v>
      </c>
      <c r="H6" s="16" t="s">
        <v>5</v>
      </c>
      <c r="I6" s="18"/>
      <c r="J6" s="15" t="s">
        <v>10</v>
      </c>
      <c r="K6" s="16" t="s">
        <v>11</v>
      </c>
      <c r="L6" s="16" t="s">
        <v>12</v>
      </c>
      <c r="M6" s="16" t="s">
        <v>13</v>
      </c>
      <c r="N6" s="16" t="s">
        <v>14</v>
      </c>
      <c r="O6" s="17" t="s">
        <v>15</v>
      </c>
      <c r="P6" s="14"/>
    </row>
    <row r="7" ht="12.0" customHeight="1">
      <c r="A7" s="19" t="s">
        <v>16</v>
      </c>
      <c r="B7" s="20" t="s">
        <v>17</v>
      </c>
      <c r="C7" s="21">
        <f t="shared" ref="C7:C89" si="1">HEX2DEC(B7)</f>
        <v>0</v>
      </c>
      <c r="D7" s="22">
        <v>1.0</v>
      </c>
      <c r="E7" s="21" t="str">
        <f t="shared" ref="E7:E89" si="2">DEC2HEX(C7+D7-1)</f>
        <v>0</v>
      </c>
      <c r="F7" s="23" t="str">
        <f>IF(HEX2DEC(B7)-HEX2DEC(E4)-1&lt;&gt;0,HEX2DEC(B7)-HEX2DEC(E4)-1,"")</f>
        <v>#VALUE!</v>
      </c>
      <c r="G7" s="24" t="str">
        <f t="shared" ref="G7:G89" si="3">DEC2HEX(H7)</f>
        <v>2478</v>
      </c>
      <c r="H7" s="21">
        <f t="shared" ref="H7:H89" si="4">C7+9336</f>
        <v>9336</v>
      </c>
      <c r="I7" s="23" t="str">
        <f t="shared" ref="I7:I89" si="5">DEC2HEX(H7+D7-1)</f>
        <v>2478</v>
      </c>
      <c r="J7" s="25" t="s">
        <v>18</v>
      </c>
      <c r="K7" s="21"/>
      <c r="L7" s="21"/>
      <c r="M7" s="21"/>
      <c r="N7" s="22" t="s">
        <v>19</v>
      </c>
      <c r="O7" s="23"/>
      <c r="P7" s="14"/>
    </row>
    <row r="8" ht="12.0" customHeight="1">
      <c r="A8" s="7"/>
      <c r="B8" s="26" t="s">
        <v>20</v>
      </c>
      <c r="C8" s="27">
        <f t="shared" si="1"/>
        <v>2698</v>
      </c>
      <c r="D8" s="28">
        <v>2.0</v>
      </c>
      <c r="E8" s="27" t="str">
        <f t="shared" si="2"/>
        <v>A8B</v>
      </c>
      <c r="F8" s="29">
        <f t="shared" ref="F8:F89" si="6">IF(HEX2DEC(B8)-HEX2DEC(E7)-1&lt;&gt;0,HEX2DEC(B8)-HEX2DEC(E7)-1,"")</f>
        <v>2697</v>
      </c>
      <c r="G8" s="30" t="str">
        <f t="shared" si="3"/>
        <v>2F02</v>
      </c>
      <c r="H8" s="27">
        <f t="shared" si="4"/>
        <v>12034</v>
      </c>
      <c r="I8" s="29" t="str">
        <f t="shared" si="5"/>
        <v>2F03</v>
      </c>
      <c r="J8" s="31" t="s">
        <v>21</v>
      </c>
      <c r="K8" s="28" t="s">
        <v>22</v>
      </c>
      <c r="L8" s="32" t="s">
        <v>23</v>
      </c>
      <c r="M8" s="27"/>
      <c r="N8" s="28" t="s">
        <v>24</v>
      </c>
      <c r="O8" s="29"/>
      <c r="P8" s="14"/>
    </row>
    <row r="9" ht="11.25" customHeight="1">
      <c r="A9" s="7"/>
      <c r="B9" s="33" t="s">
        <v>25</v>
      </c>
      <c r="C9" s="34">
        <f t="shared" si="1"/>
        <v>2700</v>
      </c>
      <c r="D9" s="35">
        <v>2.0</v>
      </c>
      <c r="E9" s="34" t="str">
        <f t="shared" si="2"/>
        <v>A8D</v>
      </c>
      <c r="F9" s="36" t="str">
        <f t="shared" si="6"/>
        <v/>
      </c>
      <c r="G9" s="37" t="str">
        <f t="shared" si="3"/>
        <v>2F04</v>
      </c>
      <c r="H9" s="34">
        <f t="shared" si="4"/>
        <v>12036</v>
      </c>
      <c r="I9" s="36" t="str">
        <f t="shared" si="5"/>
        <v>2F05</v>
      </c>
      <c r="J9" s="38" t="s">
        <v>21</v>
      </c>
      <c r="K9" s="35" t="s">
        <v>22</v>
      </c>
      <c r="L9" s="39" t="s">
        <v>23</v>
      </c>
      <c r="M9" s="34"/>
      <c r="N9" s="35" t="s">
        <v>26</v>
      </c>
      <c r="O9" s="36"/>
      <c r="P9" s="37"/>
    </row>
    <row r="10" ht="11.25" customHeight="1">
      <c r="A10" s="7"/>
      <c r="B10" s="33" t="s">
        <v>27</v>
      </c>
      <c r="C10" s="34">
        <f t="shared" si="1"/>
        <v>2702</v>
      </c>
      <c r="D10" s="35">
        <v>2.0</v>
      </c>
      <c r="E10" s="34" t="str">
        <f t="shared" si="2"/>
        <v>A8F</v>
      </c>
      <c r="F10" s="36" t="str">
        <f t="shared" si="6"/>
        <v/>
      </c>
      <c r="G10" s="37" t="str">
        <f t="shared" si="3"/>
        <v>2F06</v>
      </c>
      <c r="H10" s="34">
        <f t="shared" si="4"/>
        <v>12038</v>
      </c>
      <c r="I10" s="36" t="str">
        <f t="shared" si="5"/>
        <v>2F07</v>
      </c>
      <c r="J10" s="38" t="s">
        <v>21</v>
      </c>
      <c r="K10" s="35" t="s">
        <v>22</v>
      </c>
      <c r="L10" s="39" t="s">
        <v>23</v>
      </c>
      <c r="M10" s="34"/>
      <c r="N10" s="35" t="s">
        <v>28</v>
      </c>
      <c r="O10" s="36"/>
      <c r="P10" s="37"/>
    </row>
    <row r="11" ht="11.25" customHeight="1">
      <c r="A11" s="7"/>
      <c r="B11" s="33" t="s">
        <v>29</v>
      </c>
      <c r="C11" s="34">
        <f t="shared" si="1"/>
        <v>2704</v>
      </c>
      <c r="D11" s="35">
        <v>2.0</v>
      </c>
      <c r="E11" s="34" t="str">
        <f t="shared" si="2"/>
        <v>A91</v>
      </c>
      <c r="F11" s="36" t="str">
        <f t="shared" si="6"/>
        <v/>
      </c>
      <c r="G11" s="37" t="str">
        <f t="shared" si="3"/>
        <v>2F08</v>
      </c>
      <c r="H11" s="34">
        <f t="shared" si="4"/>
        <v>12040</v>
      </c>
      <c r="I11" s="36" t="str">
        <f t="shared" si="5"/>
        <v>2F09</v>
      </c>
      <c r="J11" s="38" t="s">
        <v>21</v>
      </c>
      <c r="K11" s="35" t="s">
        <v>22</v>
      </c>
      <c r="L11" s="39" t="s">
        <v>23</v>
      </c>
      <c r="M11" s="34"/>
      <c r="N11" s="35" t="s">
        <v>30</v>
      </c>
      <c r="O11" s="36"/>
      <c r="P11" s="37"/>
    </row>
    <row r="12" ht="11.25" customHeight="1">
      <c r="A12" s="7"/>
      <c r="B12" s="33" t="s">
        <v>31</v>
      </c>
      <c r="C12" s="34">
        <f t="shared" si="1"/>
        <v>2706</v>
      </c>
      <c r="D12" s="35">
        <v>2.0</v>
      </c>
      <c r="E12" s="34" t="str">
        <f t="shared" si="2"/>
        <v>A93</v>
      </c>
      <c r="F12" s="36" t="str">
        <f t="shared" si="6"/>
        <v/>
      </c>
      <c r="G12" s="37" t="str">
        <f t="shared" si="3"/>
        <v>2F0A</v>
      </c>
      <c r="H12" s="34">
        <f t="shared" si="4"/>
        <v>12042</v>
      </c>
      <c r="I12" s="36" t="str">
        <f t="shared" si="5"/>
        <v>2F0B</v>
      </c>
      <c r="J12" s="38" t="s">
        <v>21</v>
      </c>
      <c r="K12" s="35" t="s">
        <v>22</v>
      </c>
      <c r="L12" s="39" t="s">
        <v>23</v>
      </c>
      <c r="M12" s="34"/>
      <c r="N12" s="35" t="s">
        <v>32</v>
      </c>
      <c r="O12" s="36"/>
      <c r="P12" s="37"/>
    </row>
    <row r="13" ht="11.25" customHeight="1">
      <c r="A13" s="7"/>
      <c r="B13" s="33" t="s">
        <v>33</v>
      </c>
      <c r="C13" s="34">
        <f t="shared" si="1"/>
        <v>2708</v>
      </c>
      <c r="D13" s="35">
        <v>2.0</v>
      </c>
      <c r="E13" s="34" t="str">
        <f t="shared" si="2"/>
        <v>A95</v>
      </c>
      <c r="F13" s="36" t="str">
        <f t="shared" si="6"/>
        <v/>
      </c>
      <c r="G13" s="37" t="str">
        <f t="shared" si="3"/>
        <v>2F0C</v>
      </c>
      <c r="H13" s="34">
        <f t="shared" si="4"/>
        <v>12044</v>
      </c>
      <c r="I13" s="36" t="str">
        <f t="shared" si="5"/>
        <v>2F0D</v>
      </c>
      <c r="J13" s="38" t="s">
        <v>21</v>
      </c>
      <c r="K13" s="35" t="s">
        <v>22</v>
      </c>
      <c r="L13" s="39" t="s">
        <v>23</v>
      </c>
      <c r="M13" s="34"/>
      <c r="N13" s="35" t="s">
        <v>34</v>
      </c>
      <c r="O13" s="36"/>
      <c r="P13" s="37"/>
    </row>
    <row r="14" ht="11.25" customHeight="1">
      <c r="A14" s="7"/>
      <c r="B14" s="33" t="s">
        <v>35</v>
      </c>
      <c r="C14" s="34">
        <f t="shared" si="1"/>
        <v>2710</v>
      </c>
      <c r="D14" s="35">
        <v>2.0</v>
      </c>
      <c r="E14" s="34" t="str">
        <f t="shared" si="2"/>
        <v>A97</v>
      </c>
      <c r="F14" s="36" t="str">
        <f t="shared" si="6"/>
        <v/>
      </c>
      <c r="G14" s="37" t="str">
        <f t="shared" si="3"/>
        <v>2F0E</v>
      </c>
      <c r="H14" s="34">
        <f t="shared" si="4"/>
        <v>12046</v>
      </c>
      <c r="I14" s="36" t="str">
        <f t="shared" si="5"/>
        <v>2F0F</v>
      </c>
      <c r="J14" s="38" t="s">
        <v>21</v>
      </c>
      <c r="K14" s="35" t="s">
        <v>22</v>
      </c>
      <c r="L14" s="39" t="s">
        <v>23</v>
      </c>
      <c r="M14" s="34"/>
      <c r="N14" s="35" t="s">
        <v>36</v>
      </c>
      <c r="O14" s="36"/>
      <c r="P14" s="37"/>
    </row>
    <row r="15" ht="11.25" customHeight="1">
      <c r="A15" s="7"/>
      <c r="B15" s="33" t="s">
        <v>37</v>
      </c>
      <c r="C15" s="34">
        <f t="shared" si="1"/>
        <v>2712</v>
      </c>
      <c r="D15" s="35">
        <v>2.0</v>
      </c>
      <c r="E15" s="34" t="str">
        <f t="shared" si="2"/>
        <v>A99</v>
      </c>
      <c r="F15" s="36" t="str">
        <f t="shared" si="6"/>
        <v/>
      </c>
      <c r="G15" s="37" t="str">
        <f t="shared" si="3"/>
        <v>2F10</v>
      </c>
      <c r="H15" s="34">
        <f t="shared" si="4"/>
        <v>12048</v>
      </c>
      <c r="I15" s="36" t="str">
        <f t="shared" si="5"/>
        <v>2F11</v>
      </c>
      <c r="J15" s="38" t="s">
        <v>21</v>
      </c>
      <c r="K15" s="35" t="s">
        <v>22</v>
      </c>
      <c r="L15" s="39" t="s">
        <v>23</v>
      </c>
      <c r="M15" s="34"/>
      <c r="N15" s="35" t="s">
        <v>38</v>
      </c>
      <c r="O15" s="36"/>
      <c r="P15" s="37"/>
    </row>
    <row r="16" ht="11.25" customHeight="1">
      <c r="A16" s="7"/>
      <c r="B16" s="33" t="s">
        <v>39</v>
      </c>
      <c r="C16" s="34">
        <f t="shared" si="1"/>
        <v>2714</v>
      </c>
      <c r="D16" s="35">
        <v>2.0</v>
      </c>
      <c r="E16" s="34" t="str">
        <f t="shared" si="2"/>
        <v>A9B</v>
      </c>
      <c r="F16" s="36" t="str">
        <f t="shared" si="6"/>
        <v/>
      </c>
      <c r="G16" s="37" t="str">
        <f t="shared" si="3"/>
        <v>2F12</v>
      </c>
      <c r="H16" s="34">
        <f t="shared" si="4"/>
        <v>12050</v>
      </c>
      <c r="I16" s="36" t="str">
        <f t="shared" si="5"/>
        <v>2F13</v>
      </c>
      <c r="J16" s="38" t="s">
        <v>21</v>
      </c>
      <c r="K16" s="35" t="s">
        <v>22</v>
      </c>
      <c r="L16" s="39" t="s">
        <v>23</v>
      </c>
      <c r="M16" s="34"/>
      <c r="N16" s="35" t="s">
        <v>40</v>
      </c>
      <c r="O16" s="36"/>
      <c r="P16" s="37"/>
    </row>
    <row r="17" ht="11.25" customHeight="1">
      <c r="A17" s="7"/>
      <c r="B17" s="33" t="s">
        <v>41</v>
      </c>
      <c r="C17" s="34">
        <f t="shared" si="1"/>
        <v>2716</v>
      </c>
      <c r="D17" s="35">
        <v>2.0</v>
      </c>
      <c r="E17" s="34" t="str">
        <f t="shared" si="2"/>
        <v>A9D</v>
      </c>
      <c r="F17" s="36" t="str">
        <f t="shared" si="6"/>
        <v/>
      </c>
      <c r="G17" s="37" t="str">
        <f t="shared" si="3"/>
        <v>2F14</v>
      </c>
      <c r="H17" s="34">
        <f t="shared" si="4"/>
        <v>12052</v>
      </c>
      <c r="I17" s="36" t="str">
        <f t="shared" si="5"/>
        <v>2F15</v>
      </c>
      <c r="J17" s="38" t="s">
        <v>21</v>
      </c>
      <c r="K17" s="35" t="s">
        <v>22</v>
      </c>
      <c r="L17" s="39" t="s">
        <v>23</v>
      </c>
      <c r="M17" s="34"/>
      <c r="N17" s="35" t="s">
        <v>42</v>
      </c>
      <c r="O17" s="36"/>
      <c r="P17" s="37"/>
    </row>
    <row r="18" ht="11.25" customHeight="1">
      <c r="A18" s="7"/>
      <c r="B18" s="33" t="s">
        <v>43</v>
      </c>
      <c r="C18" s="34">
        <f t="shared" si="1"/>
        <v>2718</v>
      </c>
      <c r="D18" s="35">
        <v>2.0</v>
      </c>
      <c r="E18" s="34" t="str">
        <f t="shared" si="2"/>
        <v>A9F</v>
      </c>
      <c r="F18" s="36" t="str">
        <f t="shared" si="6"/>
        <v/>
      </c>
      <c r="G18" s="37" t="str">
        <f t="shared" si="3"/>
        <v>2F16</v>
      </c>
      <c r="H18" s="34">
        <f t="shared" si="4"/>
        <v>12054</v>
      </c>
      <c r="I18" s="36" t="str">
        <f t="shared" si="5"/>
        <v>2F17</v>
      </c>
      <c r="J18" s="38" t="s">
        <v>21</v>
      </c>
      <c r="K18" s="35" t="s">
        <v>22</v>
      </c>
      <c r="L18" s="39" t="s">
        <v>23</v>
      </c>
      <c r="M18" s="34"/>
      <c r="N18" s="35" t="s">
        <v>44</v>
      </c>
      <c r="O18" s="36"/>
      <c r="P18" s="37"/>
    </row>
    <row r="19" ht="11.25" customHeight="1">
      <c r="A19" s="7"/>
      <c r="B19" s="33" t="s">
        <v>45</v>
      </c>
      <c r="C19" s="34">
        <f t="shared" si="1"/>
        <v>2720</v>
      </c>
      <c r="D19" s="35">
        <v>2.0</v>
      </c>
      <c r="E19" s="34" t="str">
        <f t="shared" si="2"/>
        <v>AA1</v>
      </c>
      <c r="F19" s="36" t="str">
        <f t="shared" si="6"/>
        <v/>
      </c>
      <c r="G19" s="37" t="str">
        <f t="shared" si="3"/>
        <v>2F18</v>
      </c>
      <c r="H19" s="34">
        <f t="shared" si="4"/>
        <v>12056</v>
      </c>
      <c r="I19" s="36" t="str">
        <f t="shared" si="5"/>
        <v>2F19</v>
      </c>
      <c r="J19" s="38" t="s">
        <v>21</v>
      </c>
      <c r="K19" s="35" t="s">
        <v>22</v>
      </c>
      <c r="L19" s="39" t="s">
        <v>23</v>
      </c>
      <c r="M19" s="34"/>
      <c r="N19" s="35" t="s">
        <v>46</v>
      </c>
      <c r="O19" s="36"/>
      <c r="P19" s="37"/>
    </row>
    <row r="20" ht="11.25" customHeight="1">
      <c r="A20" s="7"/>
      <c r="B20" s="33" t="s">
        <v>47</v>
      </c>
      <c r="C20" s="34">
        <f t="shared" si="1"/>
        <v>2722</v>
      </c>
      <c r="D20" s="35">
        <v>2.0</v>
      </c>
      <c r="E20" s="34" t="str">
        <f t="shared" si="2"/>
        <v>AA3</v>
      </c>
      <c r="F20" s="36" t="str">
        <f t="shared" si="6"/>
        <v/>
      </c>
      <c r="G20" s="37" t="str">
        <f t="shared" si="3"/>
        <v>2F1A</v>
      </c>
      <c r="H20" s="34">
        <f t="shared" si="4"/>
        <v>12058</v>
      </c>
      <c r="I20" s="36" t="str">
        <f t="shared" si="5"/>
        <v>2F1B</v>
      </c>
      <c r="J20" s="38" t="s">
        <v>21</v>
      </c>
      <c r="K20" s="35" t="s">
        <v>22</v>
      </c>
      <c r="L20" s="39" t="s">
        <v>23</v>
      </c>
      <c r="M20" s="34"/>
      <c r="N20" s="35" t="s">
        <v>48</v>
      </c>
      <c r="O20" s="36"/>
      <c r="P20" s="37"/>
    </row>
    <row r="21" ht="11.25" customHeight="1">
      <c r="A21" s="7"/>
      <c r="B21" s="33" t="s">
        <v>49</v>
      </c>
      <c r="C21" s="34">
        <f t="shared" si="1"/>
        <v>2724</v>
      </c>
      <c r="D21" s="35">
        <v>2.0</v>
      </c>
      <c r="E21" s="34" t="str">
        <f t="shared" si="2"/>
        <v>AA5</v>
      </c>
      <c r="F21" s="36" t="str">
        <f t="shared" si="6"/>
        <v/>
      </c>
      <c r="G21" s="37" t="str">
        <f t="shared" si="3"/>
        <v>2F1C</v>
      </c>
      <c r="H21" s="34">
        <f t="shared" si="4"/>
        <v>12060</v>
      </c>
      <c r="I21" s="36" t="str">
        <f t="shared" si="5"/>
        <v>2F1D</v>
      </c>
      <c r="J21" s="38" t="s">
        <v>21</v>
      </c>
      <c r="K21" s="35" t="s">
        <v>22</v>
      </c>
      <c r="L21" s="39" t="s">
        <v>23</v>
      </c>
      <c r="M21" s="34"/>
      <c r="N21" s="35" t="s">
        <v>50</v>
      </c>
      <c r="O21" s="36"/>
      <c r="P21" s="37"/>
    </row>
    <row r="22" ht="11.25" customHeight="1">
      <c r="A22" s="7"/>
      <c r="B22" s="33" t="s">
        <v>51</v>
      </c>
      <c r="C22" s="34">
        <f t="shared" si="1"/>
        <v>2726</v>
      </c>
      <c r="D22" s="35">
        <v>2.0</v>
      </c>
      <c r="E22" s="34" t="str">
        <f t="shared" si="2"/>
        <v>AA7</v>
      </c>
      <c r="F22" s="36" t="str">
        <f t="shared" si="6"/>
        <v/>
      </c>
      <c r="G22" s="37" t="str">
        <f t="shared" si="3"/>
        <v>2F1E</v>
      </c>
      <c r="H22" s="34">
        <f t="shared" si="4"/>
        <v>12062</v>
      </c>
      <c r="I22" s="36" t="str">
        <f t="shared" si="5"/>
        <v>2F1F</v>
      </c>
      <c r="J22" s="38" t="s">
        <v>21</v>
      </c>
      <c r="K22" s="35" t="s">
        <v>22</v>
      </c>
      <c r="L22" s="39" t="s">
        <v>23</v>
      </c>
      <c r="M22" s="34"/>
      <c r="N22" s="35" t="s">
        <v>52</v>
      </c>
      <c r="O22" s="36"/>
      <c r="P22" s="37"/>
    </row>
    <row r="23" ht="11.25" customHeight="1">
      <c r="A23" s="7"/>
      <c r="B23" s="33" t="s">
        <v>53</v>
      </c>
      <c r="C23" s="34">
        <f t="shared" si="1"/>
        <v>2728</v>
      </c>
      <c r="D23" s="35">
        <v>2.0</v>
      </c>
      <c r="E23" s="34" t="str">
        <f t="shared" si="2"/>
        <v>AA9</v>
      </c>
      <c r="F23" s="36" t="str">
        <f t="shared" si="6"/>
        <v/>
      </c>
      <c r="G23" s="37" t="str">
        <f t="shared" si="3"/>
        <v>2F20</v>
      </c>
      <c r="H23" s="34">
        <f t="shared" si="4"/>
        <v>12064</v>
      </c>
      <c r="I23" s="36" t="str">
        <f t="shared" si="5"/>
        <v>2F21</v>
      </c>
      <c r="J23" s="38" t="s">
        <v>21</v>
      </c>
      <c r="K23" s="35" t="s">
        <v>22</v>
      </c>
      <c r="L23" s="39" t="s">
        <v>23</v>
      </c>
      <c r="M23" s="34"/>
      <c r="N23" s="35" t="s">
        <v>54</v>
      </c>
      <c r="O23" s="36"/>
      <c r="P23" s="37"/>
    </row>
    <row r="24" ht="11.25" customHeight="1">
      <c r="A24" s="7"/>
      <c r="B24" s="33" t="s">
        <v>55</v>
      </c>
      <c r="C24" s="34">
        <f t="shared" si="1"/>
        <v>2730</v>
      </c>
      <c r="D24" s="35">
        <v>2.0</v>
      </c>
      <c r="E24" s="34" t="str">
        <f t="shared" si="2"/>
        <v>AAB</v>
      </c>
      <c r="F24" s="36" t="str">
        <f t="shared" si="6"/>
        <v/>
      </c>
      <c r="G24" s="37" t="str">
        <f t="shared" si="3"/>
        <v>2F22</v>
      </c>
      <c r="H24" s="34">
        <f t="shared" si="4"/>
        <v>12066</v>
      </c>
      <c r="I24" s="36" t="str">
        <f t="shared" si="5"/>
        <v>2F23</v>
      </c>
      <c r="J24" s="38" t="s">
        <v>21</v>
      </c>
      <c r="K24" s="35" t="s">
        <v>22</v>
      </c>
      <c r="L24" s="39" t="s">
        <v>23</v>
      </c>
      <c r="M24" s="34"/>
      <c r="N24" s="35" t="s">
        <v>56</v>
      </c>
      <c r="O24" s="36"/>
      <c r="P24" s="37"/>
    </row>
    <row r="25" ht="11.25" customHeight="1">
      <c r="A25" s="7"/>
      <c r="B25" s="15" t="s">
        <v>57</v>
      </c>
      <c r="C25" s="40">
        <f t="shared" si="1"/>
        <v>9684</v>
      </c>
      <c r="D25" s="41">
        <v>2.0</v>
      </c>
      <c r="E25" s="40" t="str">
        <f t="shared" si="2"/>
        <v>25D5</v>
      </c>
      <c r="F25" s="42">
        <f t="shared" si="6"/>
        <v>6952</v>
      </c>
      <c r="G25" s="43" t="str">
        <f t="shared" si="3"/>
        <v>4A4C</v>
      </c>
      <c r="H25" s="40">
        <f t="shared" si="4"/>
        <v>19020</v>
      </c>
      <c r="I25" s="42" t="str">
        <f t="shared" si="5"/>
        <v>4A4D</v>
      </c>
      <c r="J25" s="44" t="s">
        <v>58</v>
      </c>
      <c r="L25" s="39" t="s">
        <v>23</v>
      </c>
      <c r="N25" s="41" t="s">
        <v>59</v>
      </c>
      <c r="O25" s="45" t="s">
        <v>60</v>
      </c>
      <c r="P25" s="37"/>
    </row>
    <row r="26" ht="11.25" customHeight="1">
      <c r="A26" s="7"/>
      <c r="B26" s="15" t="s">
        <v>61</v>
      </c>
      <c r="C26" s="40">
        <f t="shared" si="1"/>
        <v>9686</v>
      </c>
      <c r="D26" s="41">
        <v>2.0</v>
      </c>
      <c r="E26" s="40" t="str">
        <f t="shared" si="2"/>
        <v>25D7</v>
      </c>
      <c r="F26" s="42" t="str">
        <f t="shared" si="6"/>
        <v/>
      </c>
      <c r="G26" s="43" t="str">
        <f t="shared" si="3"/>
        <v>4A4E</v>
      </c>
      <c r="H26" s="40">
        <f t="shared" si="4"/>
        <v>19022</v>
      </c>
      <c r="I26" s="42" t="str">
        <f t="shared" si="5"/>
        <v>4A4F</v>
      </c>
      <c r="J26" s="44" t="s">
        <v>58</v>
      </c>
      <c r="L26" s="39" t="s">
        <v>23</v>
      </c>
      <c r="N26" s="41" t="s">
        <v>62</v>
      </c>
      <c r="O26" s="45" t="s">
        <v>60</v>
      </c>
      <c r="P26" s="14"/>
    </row>
    <row r="27" ht="11.25" customHeight="1">
      <c r="A27" s="7"/>
      <c r="B27" s="15" t="s">
        <v>63</v>
      </c>
      <c r="C27" s="40">
        <f t="shared" si="1"/>
        <v>9688</v>
      </c>
      <c r="D27" s="41">
        <v>2.0</v>
      </c>
      <c r="E27" s="40" t="str">
        <f t="shared" si="2"/>
        <v>25D9</v>
      </c>
      <c r="F27" s="42" t="str">
        <f t="shared" si="6"/>
        <v/>
      </c>
      <c r="G27" s="43" t="str">
        <f t="shared" si="3"/>
        <v>4A50</v>
      </c>
      <c r="H27" s="40">
        <f t="shared" si="4"/>
        <v>19024</v>
      </c>
      <c r="I27" s="42" t="str">
        <f t="shared" si="5"/>
        <v>4A51</v>
      </c>
      <c r="J27" s="44" t="s">
        <v>58</v>
      </c>
      <c r="L27" s="39" t="s">
        <v>23</v>
      </c>
      <c r="N27" s="41" t="s">
        <v>64</v>
      </c>
      <c r="O27" s="45" t="s">
        <v>60</v>
      </c>
      <c r="P27" s="14"/>
    </row>
    <row r="28" ht="11.25" customHeight="1">
      <c r="A28" s="7"/>
      <c r="B28" s="46" t="s">
        <v>65</v>
      </c>
      <c r="C28" s="47">
        <f t="shared" si="1"/>
        <v>10410</v>
      </c>
      <c r="D28" s="48">
        <v>2.0</v>
      </c>
      <c r="E28" s="47" t="str">
        <f t="shared" si="2"/>
        <v>28AB</v>
      </c>
      <c r="F28" s="49">
        <f t="shared" si="6"/>
        <v>720</v>
      </c>
      <c r="G28" s="50" t="str">
        <f t="shared" si="3"/>
        <v>4D22</v>
      </c>
      <c r="H28" s="47">
        <f t="shared" si="4"/>
        <v>19746</v>
      </c>
      <c r="I28" s="49" t="str">
        <f t="shared" si="5"/>
        <v>4D23</v>
      </c>
      <c r="J28" s="51" t="s">
        <v>66</v>
      </c>
      <c r="K28" s="48" t="s">
        <v>67</v>
      </c>
      <c r="L28" s="39" t="s">
        <v>23</v>
      </c>
      <c r="M28" s="47"/>
      <c r="N28" s="48" t="s">
        <v>68</v>
      </c>
      <c r="O28" s="52" t="s">
        <v>60</v>
      </c>
      <c r="P28" s="14"/>
    </row>
    <row r="29" ht="11.25" customHeight="1">
      <c r="A29" s="7"/>
      <c r="B29" s="33" t="s">
        <v>69</v>
      </c>
      <c r="C29" s="34">
        <f t="shared" si="1"/>
        <v>10412</v>
      </c>
      <c r="D29" s="35">
        <v>2.0</v>
      </c>
      <c r="E29" s="34" t="str">
        <f t="shared" si="2"/>
        <v>28AD</v>
      </c>
      <c r="F29" s="36" t="str">
        <f t="shared" si="6"/>
        <v/>
      </c>
      <c r="G29" s="37" t="str">
        <f t="shared" si="3"/>
        <v>4D24</v>
      </c>
      <c r="H29" s="34">
        <f t="shared" si="4"/>
        <v>19748</v>
      </c>
      <c r="I29" s="36" t="str">
        <f t="shared" si="5"/>
        <v>4D25</v>
      </c>
      <c r="J29" s="38" t="s">
        <v>66</v>
      </c>
      <c r="K29" s="35" t="s">
        <v>22</v>
      </c>
      <c r="L29" s="39" t="s">
        <v>23</v>
      </c>
      <c r="M29" s="34"/>
      <c r="N29" s="35" t="s">
        <v>70</v>
      </c>
      <c r="O29" s="53" t="s">
        <v>60</v>
      </c>
      <c r="P29" s="50"/>
    </row>
    <row r="30" ht="11.25" customHeight="1">
      <c r="A30" s="7"/>
      <c r="B30" s="54" t="s">
        <v>71</v>
      </c>
      <c r="C30" s="55">
        <f t="shared" si="1"/>
        <v>44884</v>
      </c>
      <c r="D30" s="56">
        <v>172.0</v>
      </c>
      <c r="E30" s="55" t="str">
        <f t="shared" si="2"/>
        <v>AFFF</v>
      </c>
      <c r="F30" s="57">
        <f t="shared" si="6"/>
        <v>34470</v>
      </c>
      <c r="G30" s="58" t="str">
        <f t="shared" si="3"/>
        <v>D3CC</v>
      </c>
      <c r="H30" s="55">
        <f t="shared" si="4"/>
        <v>54220</v>
      </c>
      <c r="I30" s="57" t="str">
        <f t="shared" si="5"/>
        <v>D477</v>
      </c>
      <c r="J30" s="59" t="s">
        <v>72</v>
      </c>
      <c r="K30" s="55"/>
      <c r="L30" s="39" t="s">
        <v>23</v>
      </c>
      <c r="M30" s="55"/>
      <c r="N30" s="56" t="s">
        <v>73</v>
      </c>
      <c r="O30" s="57"/>
      <c r="P30" s="37"/>
    </row>
    <row r="31" ht="11.25" customHeight="1">
      <c r="A31" s="19" t="s">
        <v>74</v>
      </c>
      <c r="B31" s="46" t="s">
        <v>75</v>
      </c>
      <c r="C31" s="47">
        <f t="shared" si="1"/>
        <v>45130</v>
      </c>
      <c r="D31" s="48">
        <v>1.0</v>
      </c>
      <c r="E31" s="47" t="str">
        <f t="shared" si="2"/>
        <v>B04A</v>
      </c>
      <c r="F31" s="49">
        <f t="shared" si="6"/>
        <v>74</v>
      </c>
      <c r="G31" s="50" t="str">
        <f t="shared" si="3"/>
        <v>D4C2</v>
      </c>
      <c r="H31" s="47">
        <f t="shared" si="4"/>
        <v>54466</v>
      </c>
      <c r="I31" s="49" t="str">
        <f t="shared" si="5"/>
        <v>D4C2</v>
      </c>
      <c r="J31" s="51" t="s">
        <v>76</v>
      </c>
      <c r="K31" s="48" t="s">
        <v>67</v>
      </c>
      <c r="L31" s="47"/>
      <c r="M31" s="48" t="s">
        <v>77</v>
      </c>
      <c r="N31" s="48" t="s">
        <v>78</v>
      </c>
      <c r="O31" s="49"/>
      <c r="P31" s="58"/>
    </row>
    <row r="32" ht="11.25" customHeight="1">
      <c r="A32" s="19" t="s">
        <v>74</v>
      </c>
      <c r="B32" s="46" t="s">
        <v>79</v>
      </c>
      <c r="C32" s="47">
        <f t="shared" si="1"/>
        <v>45232</v>
      </c>
      <c r="D32" s="48">
        <v>1.0</v>
      </c>
      <c r="E32" s="47" t="str">
        <f t="shared" si="2"/>
        <v>B0B0</v>
      </c>
      <c r="F32" s="49">
        <f t="shared" si="6"/>
        <v>101</v>
      </c>
      <c r="G32" s="50" t="str">
        <f t="shared" si="3"/>
        <v>D528</v>
      </c>
      <c r="H32" s="47">
        <f t="shared" si="4"/>
        <v>54568</v>
      </c>
      <c r="I32" s="49" t="str">
        <f t="shared" si="5"/>
        <v>D528</v>
      </c>
      <c r="J32" s="51" t="s">
        <v>76</v>
      </c>
      <c r="K32" s="48" t="s">
        <v>67</v>
      </c>
      <c r="L32" s="47"/>
      <c r="M32" s="48" t="s">
        <v>80</v>
      </c>
      <c r="N32" s="48" t="s">
        <v>81</v>
      </c>
      <c r="O32" s="49"/>
      <c r="P32" s="50"/>
    </row>
    <row r="33" ht="11.25" customHeight="1">
      <c r="A33" s="7"/>
      <c r="B33" s="46" t="s">
        <v>82</v>
      </c>
      <c r="C33" s="47">
        <f t="shared" si="1"/>
        <v>45233</v>
      </c>
      <c r="D33" s="48">
        <v>1.0</v>
      </c>
      <c r="E33" s="47" t="str">
        <f t="shared" si="2"/>
        <v>B0B1</v>
      </c>
      <c r="F33" s="49" t="str">
        <f t="shared" si="6"/>
        <v/>
      </c>
      <c r="G33" s="50" t="str">
        <f t="shared" si="3"/>
        <v>D529</v>
      </c>
      <c r="H33" s="47">
        <f t="shared" si="4"/>
        <v>54569</v>
      </c>
      <c r="I33" s="49" t="str">
        <f t="shared" si="5"/>
        <v>D529</v>
      </c>
      <c r="J33" s="51" t="s">
        <v>76</v>
      </c>
      <c r="K33" s="48" t="s">
        <v>67</v>
      </c>
      <c r="L33" s="47"/>
      <c r="M33" s="48" t="s">
        <v>83</v>
      </c>
      <c r="N33" s="48" t="s">
        <v>84</v>
      </c>
      <c r="O33" s="49"/>
      <c r="P33" s="50"/>
    </row>
    <row r="34" ht="11.25" customHeight="1">
      <c r="A34" s="7"/>
      <c r="B34" s="46" t="s">
        <v>85</v>
      </c>
      <c r="C34" s="47">
        <f t="shared" si="1"/>
        <v>45241</v>
      </c>
      <c r="D34" s="48">
        <v>1.0</v>
      </c>
      <c r="E34" s="47" t="str">
        <f t="shared" si="2"/>
        <v>B0B9</v>
      </c>
      <c r="F34" s="49">
        <f t="shared" si="6"/>
        <v>7</v>
      </c>
      <c r="G34" s="50" t="str">
        <f t="shared" si="3"/>
        <v>D531</v>
      </c>
      <c r="H34" s="47">
        <f t="shared" si="4"/>
        <v>54577</v>
      </c>
      <c r="I34" s="49" t="str">
        <f t="shared" si="5"/>
        <v>D531</v>
      </c>
      <c r="J34" s="51" t="s">
        <v>76</v>
      </c>
      <c r="K34" s="48" t="s">
        <v>67</v>
      </c>
      <c r="L34" s="47"/>
      <c r="M34" s="48" t="s">
        <v>86</v>
      </c>
      <c r="N34" s="60" t="s">
        <v>87</v>
      </c>
      <c r="O34" s="49"/>
      <c r="P34" s="50"/>
    </row>
    <row r="35" ht="11.25" customHeight="1">
      <c r="A35" s="19" t="s">
        <v>74</v>
      </c>
      <c r="B35" s="46" t="s">
        <v>88</v>
      </c>
      <c r="C35" s="47">
        <f t="shared" si="1"/>
        <v>45247</v>
      </c>
      <c r="D35" s="48">
        <v>1.0</v>
      </c>
      <c r="E35" s="47" t="str">
        <f t="shared" si="2"/>
        <v>B0BF</v>
      </c>
      <c r="F35" s="49">
        <f t="shared" si="6"/>
        <v>5</v>
      </c>
      <c r="G35" s="50" t="str">
        <f t="shared" si="3"/>
        <v>D537</v>
      </c>
      <c r="H35" s="47">
        <f t="shared" si="4"/>
        <v>54583</v>
      </c>
      <c r="I35" s="49" t="str">
        <f t="shared" si="5"/>
        <v>D537</v>
      </c>
      <c r="J35" s="51" t="s">
        <v>76</v>
      </c>
      <c r="K35" s="48" t="s">
        <v>67</v>
      </c>
      <c r="L35" s="47"/>
      <c r="M35" s="48" t="s">
        <v>89</v>
      </c>
      <c r="N35" s="48" t="s">
        <v>90</v>
      </c>
      <c r="O35" s="49"/>
      <c r="P35" s="50"/>
    </row>
    <row r="36" ht="11.25" customHeight="1">
      <c r="A36" s="19" t="s">
        <v>74</v>
      </c>
      <c r="B36" s="46" t="s">
        <v>91</v>
      </c>
      <c r="C36" s="47">
        <f t="shared" si="1"/>
        <v>45258</v>
      </c>
      <c r="D36" s="48">
        <v>1.0</v>
      </c>
      <c r="E36" s="47" t="str">
        <f t="shared" si="2"/>
        <v>B0CA</v>
      </c>
      <c r="F36" s="49">
        <f t="shared" si="6"/>
        <v>10</v>
      </c>
      <c r="G36" s="50" t="str">
        <f t="shared" si="3"/>
        <v>D542</v>
      </c>
      <c r="H36" s="47">
        <f t="shared" si="4"/>
        <v>54594</v>
      </c>
      <c r="I36" s="49" t="str">
        <f t="shared" si="5"/>
        <v>D542</v>
      </c>
      <c r="J36" s="51" t="s">
        <v>76</v>
      </c>
      <c r="K36" s="48" t="s">
        <v>67</v>
      </c>
      <c r="L36" s="47"/>
      <c r="M36" s="48" t="s">
        <v>92</v>
      </c>
      <c r="N36" s="48" t="s">
        <v>93</v>
      </c>
      <c r="O36" s="49"/>
      <c r="P36" s="50"/>
    </row>
    <row r="37" ht="11.25" customHeight="1">
      <c r="A37" s="19" t="s">
        <v>74</v>
      </c>
      <c r="B37" s="46" t="s">
        <v>94</v>
      </c>
      <c r="C37" s="47">
        <f t="shared" si="1"/>
        <v>45386</v>
      </c>
      <c r="D37" s="48">
        <v>1.0</v>
      </c>
      <c r="E37" s="47" t="str">
        <f t="shared" si="2"/>
        <v>B14A</v>
      </c>
      <c r="F37" s="49">
        <f t="shared" si="6"/>
        <v>127</v>
      </c>
      <c r="G37" s="50" t="str">
        <f t="shared" si="3"/>
        <v>D5C2</v>
      </c>
      <c r="H37" s="47">
        <f t="shared" si="4"/>
        <v>54722</v>
      </c>
      <c r="I37" s="49" t="str">
        <f t="shared" si="5"/>
        <v>D5C2</v>
      </c>
      <c r="J37" s="51" t="s">
        <v>76</v>
      </c>
      <c r="K37" s="48" t="s">
        <v>67</v>
      </c>
      <c r="L37" s="47"/>
      <c r="M37" s="48" t="s">
        <v>95</v>
      </c>
      <c r="N37" s="48" t="s">
        <v>96</v>
      </c>
      <c r="O37" s="49"/>
      <c r="P37" s="50"/>
    </row>
    <row r="38" ht="11.25" customHeight="1">
      <c r="A38" s="19" t="s">
        <v>74</v>
      </c>
      <c r="B38" s="46" t="s">
        <v>97</v>
      </c>
      <c r="C38" s="47">
        <f t="shared" si="1"/>
        <v>45514</v>
      </c>
      <c r="D38" s="48">
        <v>1.0</v>
      </c>
      <c r="E38" s="47" t="str">
        <f t="shared" si="2"/>
        <v>B1CA</v>
      </c>
      <c r="F38" s="49">
        <f t="shared" si="6"/>
        <v>127</v>
      </c>
      <c r="G38" s="50" t="str">
        <f t="shared" si="3"/>
        <v>D642</v>
      </c>
      <c r="H38" s="47">
        <f t="shared" si="4"/>
        <v>54850</v>
      </c>
      <c r="I38" s="49" t="str">
        <f t="shared" si="5"/>
        <v>D642</v>
      </c>
      <c r="J38" s="51" t="s">
        <v>76</v>
      </c>
      <c r="K38" s="48" t="s">
        <v>67</v>
      </c>
      <c r="L38" s="47"/>
      <c r="M38" s="48" t="s">
        <v>98</v>
      </c>
      <c r="N38" s="48" t="s">
        <v>99</v>
      </c>
      <c r="O38" s="49"/>
      <c r="P38" s="50"/>
    </row>
    <row r="39" ht="11.25" customHeight="1">
      <c r="A39" s="19" t="s">
        <v>74</v>
      </c>
      <c r="B39" s="46" t="s">
        <v>100</v>
      </c>
      <c r="C39" s="47">
        <f t="shared" si="1"/>
        <v>45642</v>
      </c>
      <c r="D39" s="48">
        <v>1.0</v>
      </c>
      <c r="E39" s="47" t="str">
        <f t="shared" si="2"/>
        <v>B24A</v>
      </c>
      <c r="F39" s="49">
        <f t="shared" si="6"/>
        <v>127</v>
      </c>
      <c r="G39" s="50" t="str">
        <f t="shared" si="3"/>
        <v>D6C2</v>
      </c>
      <c r="H39" s="47">
        <f t="shared" si="4"/>
        <v>54978</v>
      </c>
      <c r="I39" s="49" t="str">
        <f t="shared" si="5"/>
        <v>D6C2</v>
      </c>
      <c r="J39" s="51" t="s">
        <v>76</v>
      </c>
      <c r="K39" s="48" t="s">
        <v>67</v>
      </c>
      <c r="L39" s="47"/>
      <c r="M39" s="48" t="s">
        <v>101</v>
      </c>
      <c r="N39" s="48" t="s">
        <v>99</v>
      </c>
      <c r="O39" s="49"/>
      <c r="P39" s="50"/>
    </row>
    <row r="40" ht="11.25" customHeight="1">
      <c r="A40" s="19" t="s">
        <v>74</v>
      </c>
      <c r="B40" s="46" t="s">
        <v>102</v>
      </c>
      <c r="C40" s="47">
        <f t="shared" si="1"/>
        <v>45770</v>
      </c>
      <c r="D40" s="48">
        <v>1.0</v>
      </c>
      <c r="E40" s="47" t="str">
        <f t="shared" si="2"/>
        <v>B2CA</v>
      </c>
      <c r="F40" s="49">
        <f t="shared" si="6"/>
        <v>127</v>
      </c>
      <c r="G40" s="50" t="str">
        <f t="shared" si="3"/>
        <v>D742</v>
      </c>
      <c r="H40" s="47">
        <f t="shared" si="4"/>
        <v>55106</v>
      </c>
      <c r="I40" s="49" t="str">
        <f t="shared" si="5"/>
        <v>D742</v>
      </c>
      <c r="J40" s="51" t="s">
        <v>76</v>
      </c>
      <c r="K40" s="48" t="s">
        <v>67</v>
      </c>
      <c r="L40" s="47"/>
      <c r="M40" s="48" t="s">
        <v>103</v>
      </c>
      <c r="N40" s="48" t="s">
        <v>104</v>
      </c>
      <c r="O40" s="49"/>
      <c r="P40" s="50"/>
    </row>
    <row r="41" ht="11.25" customHeight="1">
      <c r="A41" s="19" t="s">
        <v>74</v>
      </c>
      <c r="B41" s="46" t="s">
        <v>105</v>
      </c>
      <c r="C41" s="47">
        <f t="shared" si="1"/>
        <v>45842</v>
      </c>
      <c r="D41" s="48">
        <v>1.0</v>
      </c>
      <c r="E41" s="47" t="str">
        <f t="shared" si="2"/>
        <v>B312</v>
      </c>
      <c r="F41" s="49">
        <f t="shared" si="6"/>
        <v>71</v>
      </c>
      <c r="G41" s="50" t="str">
        <f t="shared" si="3"/>
        <v>D78A</v>
      </c>
      <c r="H41" s="47">
        <f t="shared" si="4"/>
        <v>55178</v>
      </c>
      <c r="I41" s="49" t="str">
        <f t="shared" si="5"/>
        <v>D78A</v>
      </c>
      <c r="J41" s="51" t="s">
        <v>76</v>
      </c>
      <c r="K41" s="48" t="s">
        <v>67</v>
      </c>
      <c r="L41" s="47"/>
      <c r="M41" s="48" t="s">
        <v>106</v>
      </c>
      <c r="N41" s="48" t="s">
        <v>107</v>
      </c>
      <c r="O41" s="49"/>
      <c r="P41" s="50"/>
    </row>
    <row r="42" ht="11.25" customHeight="1">
      <c r="A42" s="19" t="s">
        <v>74</v>
      </c>
      <c r="B42" s="33" t="s">
        <v>108</v>
      </c>
      <c r="C42" s="34">
        <f t="shared" si="1"/>
        <v>45898</v>
      </c>
      <c r="D42" s="35">
        <v>1.0</v>
      </c>
      <c r="E42" s="34" t="str">
        <f t="shared" si="2"/>
        <v>B34A</v>
      </c>
      <c r="F42" s="36">
        <f t="shared" si="6"/>
        <v>55</v>
      </c>
      <c r="G42" s="37" t="str">
        <f t="shared" si="3"/>
        <v>D7C2</v>
      </c>
      <c r="H42" s="34">
        <f t="shared" si="4"/>
        <v>55234</v>
      </c>
      <c r="I42" s="36" t="str">
        <f t="shared" si="5"/>
        <v>D7C2</v>
      </c>
      <c r="J42" s="38" t="s">
        <v>76</v>
      </c>
      <c r="K42" s="35" t="s">
        <v>22</v>
      </c>
      <c r="L42" s="34"/>
      <c r="M42" s="35" t="s">
        <v>109</v>
      </c>
      <c r="N42" s="35" t="s">
        <v>110</v>
      </c>
      <c r="O42" s="36"/>
      <c r="P42" s="50"/>
    </row>
    <row r="43" ht="11.25" customHeight="1">
      <c r="A43" s="19" t="s">
        <v>74</v>
      </c>
      <c r="B43" s="33" t="s">
        <v>111</v>
      </c>
      <c r="C43" s="34">
        <f t="shared" si="1"/>
        <v>46026</v>
      </c>
      <c r="D43" s="35">
        <v>1.0</v>
      </c>
      <c r="E43" s="34" t="str">
        <f t="shared" si="2"/>
        <v>B3CA</v>
      </c>
      <c r="F43" s="36">
        <f t="shared" si="6"/>
        <v>127</v>
      </c>
      <c r="G43" s="37" t="str">
        <f t="shared" si="3"/>
        <v>D842</v>
      </c>
      <c r="H43" s="34">
        <f t="shared" si="4"/>
        <v>55362</v>
      </c>
      <c r="I43" s="36" t="str">
        <f t="shared" si="5"/>
        <v>D842</v>
      </c>
      <c r="J43" s="38" t="s">
        <v>76</v>
      </c>
      <c r="K43" s="35" t="s">
        <v>22</v>
      </c>
      <c r="L43" s="34"/>
      <c r="M43" s="35" t="s">
        <v>112</v>
      </c>
      <c r="N43" s="35" t="s">
        <v>110</v>
      </c>
      <c r="O43" s="36"/>
      <c r="P43" s="37"/>
    </row>
    <row r="44" ht="11.25" customHeight="1">
      <c r="A44" s="19" t="s">
        <v>74</v>
      </c>
      <c r="B44" s="33" t="s">
        <v>113</v>
      </c>
      <c r="C44" s="34">
        <f t="shared" si="1"/>
        <v>46154</v>
      </c>
      <c r="D44" s="35">
        <v>1.0</v>
      </c>
      <c r="E44" s="34" t="str">
        <f t="shared" si="2"/>
        <v>B44A</v>
      </c>
      <c r="F44" s="36">
        <f t="shared" si="6"/>
        <v>127</v>
      </c>
      <c r="G44" s="37" t="str">
        <f t="shared" si="3"/>
        <v>D8C2</v>
      </c>
      <c r="H44" s="34">
        <f t="shared" si="4"/>
        <v>55490</v>
      </c>
      <c r="I44" s="36" t="str">
        <f t="shared" si="5"/>
        <v>D8C2</v>
      </c>
      <c r="J44" s="38" t="s">
        <v>76</v>
      </c>
      <c r="K44" s="35" t="s">
        <v>22</v>
      </c>
      <c r="L44" s="34"/>
      <c r="M44" s="35" t="s">
        <v>114</v>
      </c>
      <c r="N44" s="35" t="s">
        <v>110</v>
      </c>
      <c r="O44" s="36"/>
      <c r="P44" s="37"/>
    </row>
    <row r="45" ht="11.25" customHeight="1">
      <c r="A45" s="19" t="s">
        <v>74</v>
      </c>
      <c r="B45" s="33" t="s">
        <v>115</v>
      </c>
      <c r="C45" s="34">
        <f t="shared" si="1"/>
        <v>46282</v>
      </c>
      <c r="D45" s="35">
        <v>1.0</v>
      </c>
      <c r="E45" s="34" t="str">
        <f t="shared" si="2"/>
        <v>B4CA</v>
      </c>
      <c r="F45" s="36">
        <f t="shared" si="6"/>
        <v>127</v>
      </c>
      <c r="G45" s="37" t="str">
        <f t="shared" si="3"/>
        <v>D942</v>
      </c>
      <c r="H45" s="34">
        <f t="shared" si="4"/>
        <v>55618</v>
      </c>
      <c r="I45" s="36" t="str">
        <f t="shared" si="5"/>
        <v>D942</v>
      </c>
      <c r="J45" s="38" t="s">
        <v>76</v>
      </c>
      <c r="K45" s="35" t="s">
        <v>22</v>
      </c>
      <c r="L45" s="34"/>
      <c r="M45" s="35" t="s">
        <v>116</v>
      </c>
      <c r="N45" s="35" t="s">
        <v>110</v>
      </c>
      <c r="O45" s="36"/>
      <c r="P45" s="37"/>
    </row>
    <row r="46" ht="11.25" customHeight="1">
      <c r="A46" s="19" t="s">
        <v>74</v>
      </c>
      <c r="B46" s="33" t="s">
        <v>117</v>
      </c>
      <c r="C46" s="34">
        <f t="shared" si="1"/>
        <v>46410</v>
      </c>
      <c r="D46" s="35">
        <v>1.0</v>
      </c>
      <c r="E46" s="34" t="str">
        <f t="shared" si="2"/>
        <v>B54A</v>
      </c>
      <c r="F46" s="36">
        <f t="shared" si="6"/>
        <v>127</v>
      </c>
      <c r="G46" s="37" t="str">
        <f t="shared" si="3"/>
        <v>D9C2</v>
      </c>
      <c r="H46" s="34">
        <f t="shared" si="4"/>
        <v>55746</v>
      </c>
      <c r="I46" s="36" t="str">
        <f t="shared" si="5"/>
        <v>D9C2</v>
      </c>
      <c r="J46" s="38" t="s">
        <v>76</v>
      </c>
      <c r="K46" s="35" t="s">
        <v>22</v>
      </c>
      <c r="L46" s="34"/>
      <c r="M46" s="35" t="s">
        <v>118</v>
      </c>
      <c r="N46" s="35" t="s">
        <v>110</v>
      </c>
      <c r="O46" s="36"/>
      <c r="P46" s="37"/>
    </row>
    <row r="47" ht="11.25" customHeight="1">
      <c r="A47" s="19" t="s">
        <v>74</v>
      </c>
      <c r="B47" s="33" t="s">
        <v>119</v>
      </c>
      <c r="C47" s="34">
        <f t="shared" si="1"/>
        <v>46538</v>
      </c>
      <c r="D47" s="35">
        <v>1.0</v>
      </c>
      <c r="E47" s="34" t="str">
        <f t="shared" si="2"/>
        <v>B5CA</v>
      </c>
      <c r="F47" s="36">
        <f t="shared" si="6"/>
        <v>127</v>
      </c>
      <c r="G47" s="37" t="str">
        <f t="shared" si="3"/>
        <v>DA42</v>
      </c>
      <c r="H47" s="34">
        <f t="shared" si="4"/>
        <v>55874</v>
      </c>
      <c r="I47" s="36" t="str">
        <f t="shared" si="5"/>
        <v>DA42</v>
      </c>
      <c r="J47" s="38" t="s">
        <v>76</v>
      </c>
      <c r="K47" s="35" t="s">
        <v>22</v>
      </c>
      <c r="L47" s="34"/>
      <c r="M47" s="35" t="s">
        <v>120</v>
      </c>
      <c r="N47" s="35" t="s">
        <v>121</v>
      </c>
      <c r="O47" s="36"/>
      <c r="P47" s="37"/>
    </row>
    <row r="48" ht="11.25" customHeight="1">
      <c r="A48" s="7"/>
      <c r="B48" s="15" t="s">
        <v>122</v>
      </c>
      <c r="C48" s="40">
        <f t="shared" si="1"/>
        <v>46946</v>
      </c>
      <c r="D48" s="41">
        <v>2.0</v>
      </c>
      <c r="E48" s="40" t="str">
        <f t="shared" si="2"/>
        <v>B763</v>
      </c>
      <c r="F48" s="42">
        <f t="shared" si="6"/>
        <v>407</v>
      </c>
      <c r="G48" s="43" t="str">
        <f t="shared" si="3"/>
        <v>DBDA</v>
      </c>
      <c r="H48" s="40">
        <f t="shared" si="4"/>
        <v>56282</v>
      </c>
      <c r="I48" s="42" t="str">
        <f t="shared" si="5"/>
        <v>DBDB</v>
      </c>
      <c r="J48" s="38" t="s">
        <v>123</v>
      </c>
      <c r="N48" s="41" t="s">
        <v>124</v>
      </c>
      <c r="O48" s="42"/>
      <c r="P48" s="14"/>
    </row>
    <row r="49" ht="11.25" customHeight="1">
      <c r="A49" s="7"/>
      <c r="B49" s="15" t="s">
        <v>125</v>
      </c>
      <c r="C49" s="40">
        <f t="shared" si="1"/>
        <v>46958</v>
      </c>
      <c r="D49" s="41">
        <v>2.0</v>
      </c>
      <c r="E49" s="40" t="str">
        <f t="shared" si="2"/>
        <v>B76F</v>
      </c>
      <c r="F49" s="42">
        <f t="shared" si="6"/>
        <v>10</v>
      </c>
      <c r="G49" s="43" t="str">
        <f t="shared" si="3"/>
        <v>DBE6</v>
      </c>
      <c r="H49" s="40">
        <f t="shared" si="4"/>
        <v>56294</v>
      </c>
      <c r="I49" s="42" t="str">
        <f t="shared" si="5"/>
        <v>DBE7</v>
      </c>
      <c r="J49" s="38" t="s">
        <v>123</v>
      </c>
      <c r="N49" s="41" t="s">
        <v>126</v>
      </c>
      <c r="O49" s="42"/>
      <c r="P49" s="14"/>
    </row>
    <row r="50" ht="11.25" customHeight="1">
      <c r="A50" s="19" t="s">
        <v>74</v>
      </c>
      <c r="B50" s="15" t="s">
        <v>127</v>
      </c>
      <c r="C50" s="40">
        <f t="shared" si="1"/>
        <v>46962</v>
      </c>
      <c r="D50" s="41">
        <v>2.0</v>
      </c>
      <c r="E50" s="40" t="str">
        <f t="shared" si="2"/>
        <v>B773</v>
      </c>
      <c r="F50" s="42">
        <f t="shared" si="6"/>
        <v>2</v>
      </c>
      <c r="G50" s="43" t="str">
        <f t="shared" si="3"/>
        <v>DBEA</v>
      </c>
      <c r="H50" s="40">
        <f t="shared" si="4"/>
        <v>56298</v>
      </c>
      <c r="I50" s="42" t="str">
        <f t="shared" si="5"/>
        <v>DBEB</v>
      </c>
      <c r="J50" s="44" t="s">
        <v>123</v>
      </c>
      <c r="N50" s="41" t="s">
        <v>128</v>
      </c>
      <c r="O50" s="42"/>
      <c r="P50" s="14"/>
    </row>
    <row r="51" ht="11.25" customHeight="1">
      <c r="A51" s="19" t="s">
        <v>74</v>
      </c>
      <c r="B51" s="15" t="s">
        <v>129</v>
      </c>
      <c r="C51" s="40">
        <f t="shared" si="1"/>
        <v>46964</v>
      </c>
      <c r="D51" s="41">
        <v>2.0</v>
      </c>
      <c r="E51" s="40" t="str">
        <f t="shared" si="2"/>
        <v>B775</v>
      </c>
      <c r="F51" s="42" t="str">
        <f t="shared" si="6"/>
        <v/>
      </c>
      <c r="G51" s="43" t="str">
        <f t="shared" si="3"/>
        <v>DBEC</v>
      </c>
      <c r="H51" s="40">
        <f t="shared" si="4"/>
        <v>56300</v>
      </c>
      <c r="I51" s="42" t="str">
        <f t="shared" si="5"/>
        <v>DBED</v>
      </c>
      <c r="J51" s="44" t="s">
        <v>123</v>
      </c>
      <c r="N51" s="41" t="s">
        <v>130</v>
      </c>
      <c r="O51" s="42"/>
      <c r="P51" s="14"/>
    </row>
    <row r="52" ht="11.25" customHeight="1">
      <c r="A52" s="7"/>
      <c r="B52" s="33" t="s">
        <v>131</v>
      </c>
      <c r="C52" s="34">
        <f t="shared" si="1"/>
        <v>47218</v>
      </c>
      <c r="D52" s="35">
        <v>2.0</v>
      </c>
      <c r="E52" s="34" t="str">
        <f t="shared" si="2"/>
        <v>B873</v>
      </c>
      <c r="F52" s="36">
        <f t="shared" si="6"/>
        <v>252</v>
      </c>
      <c r="G52" s="37" t="str">
        <f t="shared" si="3"/>
        <v>DCEA</v>
      </c>
      <c r="H52" s="34">
        <f t="shared" si="4"/>
        <v>56554</v>
      </c>
      <c r="I52" s="36" t="str">
        <f t="shared" si="5"/>
        <v>DCEB</v>
      </c>
      <c r="J52" s="38" t="s">
        <v>132</v>
      </c>
      <c r="K52" s="35" t="s">
        <v>22</v>
      </c>
      <c r="L52" s="39" t="s">
        <v>23</v>
      </c>
      <c r="M52" s="34"/>
      <c r="N52" s="35" t="s">
        <v>133</v>
      </c>
      <c r="O52" s="36"/>
      <c r="P52" s="37"/>
    </row>
    <row r="53" ht="11.25" customHeight="1">
      <c r="A53" s="7"/>
      <c r="B53" s="33" t="s">
        <v>134</v>
      </c>
      <c r="C53" s="34">
        <f t="shared" si="1"/>
        <v>47220</v>
      </c>
      <c r="D53" s="35">
        <v>2.0</v>
      </c>
      <c r="E53" s="34" t="str">
        <f t="shared" si="2"/>
        <v>B875</v>
      </c>
      <c r="F53" s="36" t="str">
        <f t="shared" si="6"/>
        <v/>
      </c>
      <c r="G53" s="37" t="str">
        <f t="shared" si="3"/>
        <v>DCEC</v>
      </c>
      <c r="H53" s="34">
        <f t="shared" si="4"/>
        <v>56556</v>
      </c>
      <c r="I53" s="36" t="str">
        <f t="shared" si="5"/>
        <v>DCED</v>
      </c>
      <c r="J53" s="38" t="s">
        <v>132</v>
      </c>
      <c r="K53" s="35" t="s">
        <v>22</v>
      </c>
      <c r="L53" s="39" t="s">
        <v>23</v>
      </c>
      <c r="M53" s="34"/>
      <c r="N53" s="35" t="s">
        <v>135</v>
      </c>
      <c r="O53" s="36"/>
      <c r="P53" s="37"/>
    </row>
    <row r="54" ht="11.25" customHeight="1">
      <c r="A54" s="7"/>
      <c r="B54" s="15" t="s">
        <v>136</v>
      </c>
      <c r="C54" s="40">
        <f t="shared" si="1"/>
        <v>47340</v>
      </c>
      <c r="D54" s="41">
        <v>1.0</v>
      </c>
      <c r="E54" s="40" t="str">
        <f t="shared" si="2"/>
        <v>B8EC</v>
      </c>
      <c r="F54" s="42">
        <f t="shared" si="6"/>
        <v>118</v>
      </c>
      <c r="G54" s="43" t="str">
        <f t="shared" si="3"/>
        <v>DD64</v>
      </c>
      <c r="H54" s="40">
        <f t="shared" si="4"/>
        <v>56676</v>
      </c>
      <c r="I54" s="42" t="str">
        <f t="shared" si="5"/>
        <v>DD64</v>
      </c>
      <c r="J54" s="44" t="s">
        <v>137</v>
      </c>
      <c r="N54" s="41" t="s">
        <v>138</v>
      </c>
      <c r="O54" s="42"/>
      <c r="P54" s="37"/>
    </row>
    <row r="55" ht="11.25" customHeight="1">
      <c r="A55" s="7"/>
      <c r="B55" s="15" t="s">
        <v>139</v>
      </c>
      <c r="C55" s="40">
        <f t="shared" si="1"/>
        <v>47820</v>
      </c>
      <c r="D55" s="41">
        <v>128.0</v>
      </c>
      <c r="E55" s="40" t="str">
        <f t="shared" si="2"/>
        <v>BB4B</v>
      </c>
      <c r="F55" s="42">
        <f t="shared" si="6"/>
        <v>479</v>
      </c>
      <c r="G55" s="43" t="str">
        <f t="shared" si="3"/>
        <v>DF44</v>
      </c>
      <c r="H55" s="40">
        <f t="shared" si="4"/>
        <v>57156</v>
      </c>
      <c r="I55" s="42" t="str">
        <f t="shared" si="5"/>
        <v>DFC3</v>
      </c>
      <c r="J55" s="44" t="s">
        <v>140</v>
      </c>
      <c r="N55" s="41" t="s">
        <v>141</v>
      </c>
      <c r="O55" s="42"/>
      <c r="P55" s="58"/>
    </row>
    <row r="56" ht="11.25" customHeight="1">
      <c r="A56" s="7"/>
      <c r="B56" s="54" t="s">
        <v>142</v>
      </c>
      <c r="C56" s="55">
        <f t="shared" si="1"/>
        <v>47948</v>
      </c>
      <c r="D56" s="56">
        <v>456.0</v>
      </c>
      <c r="E56" s="55" t="str">
        <f t="shared" si="2"/>
        <v>BD13</v>
      </c>
      <c r="F56" s="57" t="str">
        <f t="shared" si="6"/>
        <v/>
      </c>
      <c r="G56" s="58" t="str">
        <f t="shared" si="3"/>
        <v>DFC4</v>
      </c>
      <c r="H56" s="55">
        <f t="shared" si="4"/>
        <v>57284</v>
      </c>
      <c r="I56" s="57" t="str">
        <f t="shared" si="5"/>
        <v>E18B</v>
      </c>
      <c r="J56" s="59" t="s">
        <v>72</v>
      </c>
      <c r="K56" s="55"/>
      <c r="L56" s="39" t="s">
        <v>23</v>
      </c>
      <c r="M56" s="55"/>
      <c r="N56" s="56" t="s">
        <v>143</v>
      </c>
      <c r="O56" s="57"/>
      <c r="P56" s="14"/>
    </row>
    <row r="57" ht="11.25" customHeight="1">
      <c r="A57" s="7"/>
      <c r="B57" s="15" t="s">
        <v>144</v>
      </c>
      <c r="C57" s="40">
        <f t="shared" si="1"/>
        <v>48592</v>
      </c>
      <c r="D57" s="41">
        <v>2.0</v>
      </c>
      <c r="E57" s="40" t="str">
        <f t="shared" si="2"/>
        <v>BDD1</v>
      </c>
      <c r="F57" s="42">
        <f t="shared" si="6"/>
        <v>188</v>
      </c>
      <c r="G57" s="43" t="str">
        <f t="shared" si="3"/>
        <v>E248</v>
      </c>
      <c r="H57" s="40">
        <f t="shared" si="4"/>
        <v>57928</v>
      </c>
      <c r="I57" s="42" t="str">
        <f t="shared" si="5"/>
        <v>E249</v>
      </c>
      <c r="J57" s="44" t="s">
        <v>145</v>
      </c>
      <c r="N57" s="41" t="s">
        <v>146</v>
      </c>
      <c r="O57" s="42"/>
      <c r="P57" s="50"/>
    </row>
    <row r="58" ht="11.25" customHeight="1">
      <c r="A58" s="7"/>
      <c r="B58" s="15" t="s">
        <v>147</v>
      </c>
      <c r="C58" s="40">
        <f t="shared" si="1"/>
        <v>48916</v>
      </c>
      <c r="D58" s="41">
        <v>2.0</v>
      </c>
      <c r="E58" s="40" t="str">
        <f t="shared" si="2"/>
        <v>BF15</v>
      </c>
      <c r="F58" s="42">
        <f t="shared" si="6"/>
        <v>322</v>
      </c>
      <c r="G58" s="43" t="str">
        <f t="shared" si="3"/>
        <v>E38C</v>
      </c>
      <c r="H58" s="40">
        <f t="shared" si="4"/>
        <v>58252</v>
      </c>
      <c r="I58" s="42" t="str">
        <f t="shared" si="5"/>
        <v>E38D</v>
      </c>
      <c r="J58" s="44" t="s">
        <v>148</v>
      </c>
      <c r="N58" s="41" t="s">
        <v>149</v>
      </c>
    </row>
    <row r="59" ht="11.25" customHeight="1">
      <c r="A59" s="7"/>
      <c r="B59" s="15" t="s">
        <v>150</v>
      </c>
      <c r="C59" s="40">
        <f t="shared" si="1"/>
        <v>49898</v>
      </c>
      <c r="D59" s="41">
        <v>1.0</v>
      </c>
      <c r="E59" s="40" t="str">
        <f t="shared" si="2"/>
        <v>C2EA</v>
      </c>
      <c r="F59" s="42">
        <f t="shared" si="6"/>
        <v>980</v>
      </c>
      <c r="G59" s="43" t="str">
        <f t="shared" si="3"/>
        <v>E762</v>
      </c>
      <c r="H59" s="40">
        <f t="shared" si="4"/>
        <v>59234</v>
      </c>
      <c r="I59" s="42" t="str">
        <f t="shared" si="5"/>
        <v>E762</v>
      </c>
      <c r="J59" s="44" t="s">
        <v>137</v>
      </c>
      <c r="N59" s="41" t="s">
        <v>151</v>
      </c>
      <c r="O59" s="42"/>
      <c r="P59" s="50"/>
    </row>
    <row r="60" ht="11.25" customHeight="1">
      <c r="A60" s="7"/>
      <c r="B60" s="15" t="s">
        <v>152</v>
      </c>
      <c r="C60" s="40">
        <f t="shared" si="1"/>
        <v>49900</v>
      </c>
      <c r="D60" s="41">
        <v>1.0</v>
      </c>
      <c r="E60" s="40" t="str">
        <f t="shared" si="2"/>
        <v>C2EC</v>
      </c>
      <c r="F60" s="42">
        <f t="shared" si="6"/>
        <v>1</v>
      </c>
      <c r="G60" s="43" t="str">
        <f t="shared" si="3"/>
        <v>E764</v>
      </c>
      <c r="H60" s="40">
        <f t="shared" si="4"/>
        <v>59236</v>
      </c>
      <c r="I60" s="42" t="str">
        <f t="shared" si="5"/>
        <v>E764</v>
      </c>
      <c r="J60" s="44" t="s">
        <v>137</v>
      </c>
      <c r="N60" s="41" t="s">
        <v>153</v>
      </c>
      <c r="O60" s="42"/>
      <c r="P60" s="50"/>
    </row>
    <row r="61" ht="11.25" customHeight="1">
      <c r="A61" s="7"/>
      <c r="B61" s="61" t="s">
        <v>154</v>
      </c>
      <c r="C61" s="40">
        <f t="shared" si="1"/>
        <v>49934</v>
      </c>
      <c r="D61" s="62">
        <v>2.0</v>
      </c>
      <c r="E61" s="40" t="str">
        <f t="shared" si="2"/>
        <v>C30F</v>
      </c>
      <c r="F61" s="42">
        <f t="shared" si="6"/>
        <v>33</v>
      </c>
      <c r="G61" s="43" t="str">
        <f t="shared" si="3"/>
        <v>E786</v>
      </c>
      <c r="H61" s="40">
        <f t="shared" si="4"/>
        <v>59270</v>
      </c>
      <c r="I61" s="42" t="str">
        <f t="shared" si="5"/>
        <v>E787</v>
      </c>
      <c r="J61" s="44" t="s">
        <v>58</v>
      </c>
      <c r="N61" s="62" t="s">
        <v>155</v>
      </c>
      <c r="O61" s="42"/>
      <c r="P61" s="37"/>
    </row>
    <row r="62" ht="11.25" customHeight="1">
      <c r="A62" s="7"/>
      <c r="B62" s="15" t="s">
        <v>156</v>
      </c>
      <c r="C62" s="40">
        <f t="shared" si="1"/>
        <v>49940</v>
      </c>
      <c r="D62" s="41">
        <v>2.0</v>
      </c>
      <c r="E62" s="40" t="str">
        <f t="shared" si="2"/>
        <v>C315</v>
      </c>
      <c r="F62" s="42">
        <f t="shared" si="6"/>
        <v>4</v>
      </c>
      <c r="G62" s="43" t="str">
        <f t="shared" si="3"/>
        <v>E78C</v>
      </c>
      <c r="H62" s="40">
        <f t="shared" si="4"/>
        <v>59276</v>
      </c>
      <c r="I62" s="42" t="str">
        <f t="shared" si="5"/>
        <v>E78D</v>
      </c>
      <c r="J62" s="44" t="s">
        <v>58</v>
      </c>
      <c r="N62" s="62" t="s">
        <v>157</v>
      </c>
      <c r="O62" s="42"/>
      <c r="P62" s="37"/>
    </row>
    <row r="63" ht="11.25" customHeight="1">
      <c r="A63" s="7"/>
      <c r="B63" s="46" t="s">
        <v>158</v>
      </c>
      <c r="C63" s="47">
        <f t="shared" si="1"/>
        <v>49968</v>
      </c>
      <c r="D63" s="48">
        <v>2.0</v>
      </c>
      <c r="E63" s="47" t="str">
        <f t="shared" si="2"/>
        <v>C331</v>
      </c>
      <c r="F63" s="49">
        <f t="shared" si="6"/>
        <v>26</v>
      </c>
      <c r="G63" s="50" t="str">
        <f t="shared" si="3"/>
        <v>E7A8</v>
      </c>
      <c r="H63" s="47">
        <f t="shared" si="4"/>
        <v>59304</v>
      </c>
      <c r="I63" s="49" t="str">
        <f t="shared" si="5"/>
        <v>E7A9</v>
      </c>
      <c r="J63" s="51" t="s">
        <v>66</v>
      </c>
      <c r="K63" s="48" t="s">
        <v>67</v>
      </c>
      <c r="L63" s="47"/>
      <c r="M63" s="47"/>
      <c r="N63" s="48" t="s">
        <v>159</v>
      </c>
      <c r="O63" s="49"/>
      <c r="P63" s="14"/>
    </row>
    <row r="64" ht="11.25" customHeight="1">
      <c r="A64" s="7"/>
      <c r="B64" s="33" t="s">
        <v>160</v>
      </c>
      <c r="C64" s="34">
        <f t="shared" si="1"/>
        <v>49970</v>
      </c>
      <c r="D64" s="35">
        <v>2.0</v>
      </c>
      <c r="E64" s="34" t="str">
        <f t="shared" si="2"/>
        <v>C333</v>
      </c>
      <c r="F64" s="36" t="str">
        <f t="shared" si="6"/>
        <v/>
      </c>
      <c r="G64" s="37" t="str">
        <f t="shared" si="3"/>
        <v>E7AA</v>
      </c>
      <c r="H64" s="34">
        <f t="shared" si="4"/>
        <v>59306</v>
      </c>
      <c r="I64" s="36" t="str">
        <f t="shared" si="5"/>
        <v>E7AB</v>
      </c>
      <c r="J64" s="38" t="s">
        <v>66</v>
      </c>
      <c r="K64" s="35" t="s">
        <v>22</v>
      </c>
      <c r="L64" s="34"/>
      <c r="M64" s="34"/>
      <c r="N64" s="35" t="s">
        <v>161</v>
      </c>
      <c r="O64" s="36"/>
      <c r="P64" s="14"/>
    </row>
    <row r="65" ht="11.25" customHeight="1">
      <c r="A65" s="7"/>
      <c r="B65" s="15" t="s">
        <v>162</v>
      </c>
      <c r="C65" s="40">
        <f t="shared" si="1"/>
        <v>50160</v>
      </c>
      <c r="D65" s="41">
        <v>1.0</v>
      </c>
      <c r="E65" s="40" t="str">
        <f t="shared" si="2"/>
        <v>C3F0</v>
      </c>
      <c r="F65" s="42">
        <f t="shared" si="6"/>
        <v>188</v>
      </c>
      <c r="G65" s="43" t="str">
        <f t="shared" si="3"/>
        <v>E868</v>
      </c>
      <c r="H65" s="40">
        <f t="shared" si="4"/>
        <v>59496</v>
      </c>
      <c r="I65" s="42" t="str">
        <f t="shared" si="5"/>
        <v>E868</v>
      </c>
      <c r="J65" s="44" t="s">
        <v>137</v>
      </c>
      <c r="K65" s="41" t="s">
        <v>163</v>
      </c>
      <c r="N65" s="41" t="s">
        <v>164</v>
      </c>
      <c r="O65" s="42"/>
      <c r="P65" s="14"/>
    </row>
    <row r="66" ht="11.25" customHeight="1">
      <c r="A66" s="7"/>
      <c r="B66" s="15" t="s">
        <v>165</v>
      </c>
      <c r="C66" s="40">
        <f t="shared" si="1"/>
        <v>50278</v>
      </c>
      <c r="D66" s="41">
        <v>2.0</v>
      </c>
      <c r="E66" s="40" t="str">
        <f t="shared" si="2"/>
        <v>C467</v>
      </c>
      <c r="F66" s="42">
        <f t="shared" si="6"/>
        <v>117</v>
      </c>
      <c r="G66" s="43" t="str">
        <f t="shared" si="3"/>
        <v>E8DE</v>
      </c>
      <c r="H66" s="40">
        <f t="shared" si="4"/>
        <v>59614</v>
      </c>
      <c r="I66" s="42" t="str">
        <f t="shared" si="5"/>
        <v>E8DF</v>
      </c>
      <c r="J66" s="14"/>
      <c r="N66" s="41" t="s">
        <v>166</v>
      </c>
      <c r="O66" s="42"/>
      <c r="P66" s="14"/>
    </row>
    <row r="67" ht="11.25" customHeight="1">
      <c r="A67" s="7"/>
      <c r="B67" s="15" t="s">
        <v>167</v>
      </c>
      <c r="C67" s="40">
        <f t="shared" si="1"/>
        <v>50280</v>
      </c>
      <c r="D67" s="41">
        <v>4.0</v>
      </c>
      <c r="E67" s="40" t="str">
        <f t="shared" si="2"/>
        <v>C46B</v>
      </c>
      <c r="F67" s="42" t="str">
        <f t="shared" si="6"/>
        <v/>
      </c>
      <c r="G67" s="43" t="str">
        <f t="shared" si="3"/>
        <v>E8E0</v>
      </c>
      <c r="H67" s="40">
        <f t="shared" si="4"/>
        <v>59616</v>
      </c>
      <c r="I67" s="42" t="str">
        <f t="shared" si="5"/>
        <v>E8E3</v>
      </c>
      <c r="J67" s="14"/>
      <c r="N67" s="41" t="s">
        <v>168</v>
      </c>
      <c r="O67" s="42"/>
      <c r="P67" s="14"/>
    </row>
    <row r="68" ht="11.25" customHeight="1">
      <c r="A68" s="7"/>
      <c r="B68" s="15" t="s">
        <v>169</v>
      </c>
      <c r="C68" s="40">
        <f t="shared" si="1"/>
        <v>50284</v>
      </c>
      <c r="D68" s="41">
        <v>4.0</v>
      </c>
      <c r="E68" s="40" t="str">
        <f t="shared" si="2"/>
        <v>C46F</v>
      </c>
      <c r="F68" s="42" t="str">
        <f t="shared" si="6"/>
        <v/>
      </c>
      <c r="G68" s="43" t="str">
        <f t="shared" si="3"/>
        <v>E8E4</v>
      </c>
      <c r="H68" s="40">
        <f t="shared" si="4"/>
        <v>59620</v>
      </c>
      <c r="I68" s="42" t="str">
        <f t="shared" si="5"/>
        <v>E8E7</v>
      </c>
      <c r="J68" s="14"/>
      <c r="N68" s="41" t="s">
        <v>170</v>
      </c>
      <c r="O68" s="42"/>
      <c r="P68" s="14"/>
    </row>
    <row r="69" ht="11.25" customHeight="1">
      <c r="A69" s="7"/>
      <c r="B69" s="15" t="s">
        <v>171</v>
      </c>
      <c r="C69" s="40">
        <f t="shared" si="1"/>
        <v>50290</v>
      </c>
      <c r="D69" s="41">
        <v>2.0</v>
      </c>
      <c r="E69" s="40" t="str">
        <f t="shared" si="2"/>
        <v>C473</v>
      </c>
      <c r="F69" s="42">
        <f t="shared" si="6"/>
        <v>2</v>
      </c>
      <c r="G69" s="43" t="str">
        <f t="shared" si="3"/>
        <v>E8EA</v>
      </c>
      <c r="H69" s="40">
        <f t="shared" si="4"/>
        <v>59626</v>
      </c>
      <c r="I69" s="42" t="str">
        <f t="shared" si="5"/>
        <v>E8EB</v>
      </c>
      <c r="J69" s="44" t="s">
        <v>172</v>
      </c>
      <c r="K69" s="41" t="s">
        <v>163</v>
      </c>
      <c r="N69" s="41" t="s">
        <v>173</v>
      </c>
      <c r="O69" s="45" t="s">
        <v>174</v>
      </c>
      <c r="P69" s="14"/>
    </row>
    <row r="70" ht="11.25" customHeight="1">
      <c r="A70" s="7"/>
      <c r="B70" s="15" t="s">
        <v>175</v>
      </c>
      <c r="C70" s="40">
        <f t="shared" si="1"/>
        <v>50292</v>
      </c>
      <c r="D70" s="41">
        <v>360.0</v>
      </c>
      <c r="E70" s="40" t="str">
        <f t="shared" si="2"/>
        <v>C5DB</v>
      </c>
      <c r="F70" s="42" t="str">
        <f t="shared" si="6"/>
        <v/>
      </c>
      <c r="G70" s="43" t="str">
        <f t="shared" si="3"/>
        <v>E8EC</v>
      </c>
      <c r="H70" s="40">
        <f t="shared" si="4"/>
        <v>59628</v>
      </c>
      <c r="I70" s="42" t="str">
        <f t="shared" si="5"/>
        <v>EA53</v>
      </c>
      <c r="J70" s="44" t="s">
        <v>172</v>
      </c>
      <c r="K70" s="41" t="s">
        <v>163</v>
      </c>
      <c r="N70" s="41" t="s">
        <v>176</v>
      </c>
      <c r="O70" s="45" t="s">
        <v>177</v>
      </c>
      <c r="P70" s="14"/>
    </row>
    <row r="71" ht="11.25" customHeight="1">
      <c r="A71" s="7"/>
      <c r="B71" s="15" t="s">
        <v>178</v>
      </c>
      <c r="C71" s="40">
        <f t="shared" si="1"/>
        <v>50652</v>
      </c>
      <c r="D71" s="41">
        <v>2.0</v>
      </c>
      <c r="E71" s="40" t="str">
        <f t="shared" si="2"/>
        <v>C5DD</v>
      </c>
      <c r="F71" s="42" t="str">
        <f t="shared" si="6"/>
        <v/>
      </c>
      <c r="G71" s="43" t="str">
        <f t="shared" si="3"/>
        <v>EA54</v>
      </c>
      <c r="H71" s="40">
        <f t="shared" si="4"/>
        <v>59988</v>
      </c>
      <c r="I71" s="42" t="str">
        <f t="shared" si="5"/>
        <v>EA55</v>
      </c>
      <c r="J71" s="44" t="s">
        <v>179</v>
      </c>
      <c r="K71" s="41" t="s">
        <v>163</v>
      </c>
      <c r="N71" s="41" t="s">
        <v>180</v>
      </c>
      <c r="O71" s="45" t="s">
        <v>181</v>
      </c>
      <c r="P71" s="50"/>
    </row>
    <row r="72" ht="11.25" customHeight="1">
      <c r="A72" s="7"/>
      <c r="B72" s="15" t="s">
        <v>182</v>
      </c>
      <c r="C72" s="40">
        <f t="shared" si="1"/>
        <v>50654</v>
      </c>
      <c r="D72" s="41">
        <v>240.0</v>
      </c>
      <c r="E72" s="40" t="str">
        <f t="shared" si="2"/>
        <v>C6CD</v>
      </c>
      <c r="F72" s="42" t="str">
        <f t="shared" si="6"/>
        <v/>
      </c>
      <c r="G72" s="43" t="str">
        <f t="shared" si="3"/>
        <v>EA56</v>
      </c>
      <c r="H72" s="40">
        <f t="shared" si="4"/>
        <v>59990</v>
      </c>
      <c r="I72" s="42" t="str">
        <f t="shared" si="5"/>
        <v>EB45</v>
      </c>
      <c r="J72" s="44" t="s">
        <v>179</v>
      </c>
      <c r="K72" s="41" t="s">
        <v>163</v>
      </c>
      <c r="N72" s="41" t="s">
        <v>176</v>
      </c>
      <c r="O72" s="45" t="s">
        <v>181</v>
      </c>
      <c r="P72" s="50"/>
    </row>
    <row r="73" ht="11.25" customHeight="1">
      <c r="A73" s="7"/>
      <c r="B73" s="46" t="s">
        <v>183</v>
      </c>
      <c r="C73" s="47">
        <f t="shared" si="1"/>
        <v>50894</v>
      </c>
      <c r="D73" s="48">
        <v>2.0</v>
      </c>
      <c r="E73" s="47" t="str">
        <f t="shared" si="2"/>
        <v>C6CF</v>
      </c>
      <c r="F73" s="49" t="str">
        <f t="shared" si="6"/>
        <v/>
      </c>
      <c r="G73" s="50" t="str">
        <f t="shared" si="3"/>
        <v>EB46</v>
      </c>
      <c r="H73" s="47">
        <f t="shared" si="4"/>
        <v>60230</v>
      </c>
      <c r="I73" s="49" t="str">
        <f t="shared" si="5"/>
        <v>EB47</v>
      </c>
      <c r="J73" s="51" t="s">
        <v>21</v>
      </c>
      <c r="K73" s="48" t="s">
        <v>67</v>
      </c>
      <c r="L73" s="47"/>
      <c r="M73" s="48" t="s">
        <v>184</v>
      </c>
      <c r="N73" s="48" t="s">
        <v>185</v>
      </c>
      <c r="O73" s="49"/>
      <c r="P73" s="50"/>
    </row>
    <row r="74" ht="11.25" customHeight="1">
      <c r="A74" s="7"/>
      <c r="B74" s="46" t="s">
        <v>186</v>
      </c>
      <c r="C74" s="47">
        <f t="shared" si="1"/>
        <v>50896</v>
      </c>
      <c r="D74" s="48">
        <v>2.0</v>
      </c>
      <c r="E74" s="47" t="str">
        <f t="shared" si="2"/>
        <v>C6D1</v>
      </c>
      <c r="F74" s="49" t="str">
        <f t="shared" si="6"/>
        <v/>
      </c>
      <c r="G74" s="50" t="str">
        <f t="shared" si="3"/>
        <v>EB48</v>
      </c>
      <c r="H74" s="47">
        <f t="shared" si="4"/>
        <v>60232</v>
      </c>
      <c r="I74" s="49" t="str">
        <f t="shared" si="5"/>
        <v>EB49</v>
      </c>
      <c r="J74" s="51" t="s">
        <v>21</v>
      </c>
      <c r="K74" s="48" t="s">
        <v>67</v>
      </c>
      <c r="L74" s="47"/>
      <c r="M74" s="48" t="s">
        <v>187</v>
      </c>
      <c r="N74" s="48" t="s">
        <v>188</v>
      </c>
      <c r="O74" s="49"/>
      <c r="P74" s="50"/>
    </row>
    <row r="75" ht="11.25" customHeight="1">
      <c r="A75" s="7"/>
      <c r="B75" s="46" t="s">
        <v>189</v>
      </c>
      <c r="C75" s="47">
        <f t="shared" si="1"/>
        <v>50898</v>
      </c>
      <c r="D75" s="48">
        <v>2.0</v>
      </c>
      <c r="E75" s="47" t="str">
        <f t="shared" si="2"/>
        <v>C6D3</v>
      </c>
      <c r="F75" s="49" t="str">
        <f t="shared" si="6"/>
        <v/>
      </c>
      <c r="G75" s="50" t="str">
        <f t="shared" si="3"/>
        <v>EB4A</v>
      </c>
      <c r="H75" s="47">
        <f t="shared" si="4"/>
        <v>60234</v>
      </c>
      <c r="I75" s="49" t="str">
        <f t="shared" si="5"/>
        <v>EB4B</v>
      </c>
      <c r="J75" s="51" t="s">
        <v>21</v>
      </c>
      <c r="K75" s="48" t="s">
        <v>67</v>
      </c>
      <c r="L75" s="47"/>
      <c r="M75" s="48" t="s">
        <v>190</v>
      </c>
      <c r="N75" s="48" t="s">
        <v>191</v>
      </c>
      <c r="O75" s="49"/>
      <c r="P75" s="50"/>
    </row>
    <row r="76" ht="11.25" customHeight="1">
      <c r="A76" s="7"/>
      <c r="B76" s="46" t="s">
        <v>192</v>
      </c>
      <c r="C76" s="47">
        <f t="shared" si="1"/>
        <v>50900</v>
      </c>
      <c r="D76" s="48">
        <v>2.0</v>
      </c>
      <c r="E76" s="47" t="str">
        <f t="shared" si="2"/>
        <v>C6D5</v>
      </c>
      <c r="F76" s="49" t="str">
        <f t="shared" si="6"/>
        <v/>
      </c>
      <c r="G76" s="50" t="str">
        <f t="shared" si="3"/>
        <v>EB4C</v>
      </c>
      <c r="H76" s="47">
        <f t="shared" si="4"/>
        <v>60236</v>
      </c>
      <c r="I76" s="49" t="str">
        <f t="shared" si="5"/>
        <v>EB4D</v>
      </c>
      <c r="J76" s="51" t="s">
        <v>21</v>
      </c>
      <c r="K76" s="48" t="s">
        <v>67</v>
      </c>
      <c r="L76" s="47"/>
      <c r="M76" s="48" t="s">
        <v>193</v>
      </c>
      <c r="N76" s="48" t="s">
        <v>194</v>
      </c>
      <c r="O76" s="49"/>
      <c r="P76" s="50"/>
    </row>
    <row r="77" ht="11.25" customHeight="1">
      <c r="A77" s="7"/>
      <c r="B77" s="46" t="s">
        <v>195</v>
      </c>
      <c r="C77" s="47">
        <f t="shared" si="1"/>
        <v>50902</v>
      </c>
      <c r="D77" s="48">
        <v>2.0</v>
      </c>
      <c r="E77" s="47" t="str">
        <f t="shared" si="2"/>
        <v>C6D7</v>
      </c>
      <c r="F77" s="49" t="str">
        <f t="shared" si="6"/>
        <v/>
      </c>
      <c r="G77" s="50" t="str">
        <f t="shared" si="3"/>
        <v>EB4E</v>
      </c>
      <c r="H77" s="47">
        <f t="shared" si="4"/>
        <v>60238</v>
      </c>
      <c r="I77" s="49" t="str">
        <f t="shared" si="5"/>
        <v>EB4F</v>
      </c>
      <c r="J77" s="51" t="s">
        <v>21</v>
      </c>
      <c r="K77" s="48" t="s">
        <v>67</v>
      </c>
      <c r="L77" s="47"/>
      <c r="M77" s="48" t="s">
        <v>196</v>
      </c>
      <c r="N77" s="48" t="s">
        <v>197</v>
      </c>
      <c r="O77" s="49"/>
      <c r="P77" s="50"/>
    </row>
    <row r="78" ht="11.25" customHeight="1">
      <c r="A78" s="7"/>
      <c r="B78" s="46" t="s">
        <v>198</v>
      </c>
      <c r="C78" s="47">
        <f t="shared" si="1"/>
        <v>50904</v>
      </c>
      <c r="D78" s="48">
        <v>2.0</v>
      </c>
      <c r="E78" s="47" t="str">
        <f t="shared" si="2"/>
        <v>C6D9</v>
      </c>
      <c r="F78" s="49" t="str">
        <f t="shared" si="6"/>
        <v/>
      </c>
      <c r="G78" s="50" t="str">
        <f t="shared" si="3"/>
        <v>EB50</v>
      </c>
      <c r="H78" s="47">
        <f t="shared" si="4"/>
        <v>60240</v>
      </c>
      <c r="I78" s="49" t="str">
        <f t="shared" si="5"/>
        <v>EB51</v>
      </c>
      <c r="J78" s="51" t="s">
        <v>21</v>
      </c>
      <c r="K78" s="48" t="s">
        <v>67</v>
      </c>
      <c r="L78" s="47"/>
      <c r="M78" s="48" t="s">
        <v>199</v>
      </c>
      <c r="N78" s="48" t="s">
        <v>200</v>
      </c>
      <c r="O78" s="49"/>
      <c r="P78" s="50"/>
    </row>
    <row r="79" ht="11.25" customHeight="1">
      <c r="A79" s="7"/>
      <c r="B79" s="46" t="s">
        <v>201</v>
      </c>
      <c r="C79" s="47">
        <f t="shared" si="1"/>
        <v>50906</v>
      </c>
      <c r="D79" s="48">
        <v>2.0</v>
      </c>
      <c r="E79" s="47" t="str">
        <f t="shared" si="2"/>
        <v>C6DB</v>
      </c>
      <c r="F79" s="49" t="str">
        <f t="shared" si="6"/>
        <v/>
      </c>
      <c r="G79" s="50" t="str">
        <f t="shared" si="3"/>
        <v>EB52</v>
      </c>
      <c r="H79" s="47">
        <f t="shared" si="4"/>
        <v>60242</v>
      </c>
      <c r="I79" s="49" t="str">
        <f t="shared" si="5"/>
        <v>EB53</v>
      </c>
      <c r="J79" s="51" t="s">
        <v>21</v>
      </c>
      <c r="K79" s="48" t="s">
        <v>67</v>
      </c>
      <c r="L79" s="47"/>
      <c r="M79" s="48" t="s">
        <v>202</v>
      </c>
      <c r="N79" s="48" t="s">
        <v>203</v>
      </c>
      <c r="O79" s="49"/>
      <c r="P79" s="50"/>
    </row>
    <row r="80" ht="11.25" customHeight="1">
      <c r="A80" s="7"/>
      <c r="B80" s="46" t="s">
        <v>204</v>
      </c>
      <c r="C80" s="47">
        <f t="shared" si="1"/>
        <v>50908</v>
      </c>
      <c r="D80" s="48">
        <v>2.0</v>
      </c>
      <c r="E80" s="47" t="str">
        <f t="shared" si="2"/>
        <v>C6DD</v>
      </c>
      <c r="F80" s="49" t="str">
        <f t="shared" si="6"/>
        <v/>
      </c>
      <c r="G80" s="50" t="str">
        <f t="shared" si="3"/>
        <v>EB54</v>
      </c>
      <c r="H80" s="47">
        <f t="shared" si="4"/>
        <v>60244</v>
      </c>
      <c r="I80" s="49" t="str">
        <f t="shared" si="5"/>
        <v>EB55</v>
      </c>
      <c r="J80" s="51" t="s">
        <v>21</v>
      </c>
      <c r="K80" s="48" t="s">
        <v>67</v>
      </c>
      <c r="L80" s="47"/>
      <c r="M80" s="48" t="s">
        <v>205</v>
      </c>
      <c r="N80" s="48" t="s">
        <v>206</v>
      </c>
      <c r="O80" s="49"/>
      <c r="P80" s="50"/>
    </row>
    <row r="81" ht="11.25" customHeight="1">
      <c r="A81" s="7"/>
      <c r="B81" s="46" t="s">
        <v>207</v>
      </c>
      <c r="C81" s="47">
        <f t="shared" si="1"/>
        <v>50910</v>
      </c>
      <c r="D81" s="48">
        <v>2.0</v>
      </c>
      <c r="E81" s="47" t="str">
        <f t="shared" si="2"/>
        <v>C6DF</v>
      </c>
      <c r="F81" s="49" t="str">
        <f t="shared" si="6"/>
        <v/>
      </c>
      <c r="G81" s="50" t="str">
        <f t="shared" si="3"/>
        <v>EB56</v>
      </c>
      <c r="H81" s="47">
        <f t="shared" si="4"/>
        <v>60246</v>
      </c>
      <c r="I81" s="49" t="str">
        <f t="shared" si="5"/>
        <v>EB57</v>
      </c>
      <c r="J81" s="51" t="s">
        <v>21</v>
      </c>
      <c r="K81" s="48" t="s">
        <v>67</v>
      </c>
      <c r="L81" s="47"/>
      <c r="M81" s="48" t="s">
        <v>208</v>
      </c>
      <c r="N81" s="48" t="s">
        <v>209</v>
      </c>
      <c r="O81" s="49"/>
      <c r="P81" s="50"/>
    </row>
    <row r="82" ht="11.25" customHeight="1">
      <c r="A82" s="7"/>
      <c r="B82" s="46" t="s">
        <v>210</v>
      </c>
      <c r="C82" s="47">
        <f t="shared" si="1"/>
        <v>50912</v>
      </c>
      <c r="D82" s="48">
        <v>2.0</v>
      </c>
      <c r="E82" s="47" t="str">
        <f t="shared" si="2"/>
        <v>C6E1</v>
      </c>
      <c r="F82" s="49" t="str">
        <f t="shared" si="6"/>
        <v/>
      </c>
      <c r="G82" s="50" t="str">
        <f t="shared" si="3"/>
        <v>EB58</v>
      </c>
      <c r="H82" s="47">
        <f t="shared" si="4"/>
        <v>60248</v>
      </c>
      <c r="I82" s="49" t="str">
        <f t="shared" si="5"/>
        <v>EB59</v>
      </c>
      <c r="J82" s="51" t="s">
        <v>21</v>
      </c>
      <c r="K82" s="48" t="s">
        <v>67</v>
      </c>
      <c r="L82" s="47"/>
      <c r="M82" s="48" t="s">
        <v>211</v>
      </c>
      <c r="N82" s="48" t="s">
        <v>212</v>
      </c>
      <c r="O82" s="49"/>
      <c r="P82" s="50"/>
    </row>
    <row r="83" ht="11.25" customHeight="1">
      <c r="A83" s="7"/>
      <c r="B83" s="46" t="s">
        <v>213</v>
      </c>
      <c r="C83" s="47">
        <f t="shared" si="1"/>
        <v>50914</v>
      </c>
      <c r="D83" s="48">
        <v>2.0</v>
      </c>
      <c r="E83" s="47" t="str">
        <f t="shared" si="2"/>
        <v>C6E3</v>
      </c>
      <c r="F83" s="49" t="str">
        <f t="shared" si="6"/>
        <v/>
      </c>
      <c r="G83" s="50" t="str">
        <f t="shared" si="3"/>
        <v>EB5A</v>
      </c>
      <c r="H83" s="47">
        <f t="shared" si="4"/>
        <v>60250</v>
      </c>
      <c r="I83" s="49" t="str">
        <f t="shared" si="5"/>
        <v>EB5B</v>
      </c>
      <c r="J83" s="51" t="s">
        <v>21</v>
      </c>
      <c r="K83" s="48" t="s">
        <v>67</v>
      </c>
      <c r="L83" s="47"/>
      <c r="M83" s="48" t="s">
        <v>214</v>
      </c>
      <c r="N83" s="48" t="s">
        <v>215</v>
      </c>
      <c r="O83" s="49"/>
      <c r="P83" s="50"/>
    </row>
    <row r="84" ht="11.25" customHeight="1">
      <c r="A84" s="7"/>
      <c r="B84" s="46" t="s">
        <v>216</v>
      </c>
      <c r="C84" s="47">
        <f t="shared" si="1"/>
        <v>50918</v>
      </c>
      <c r="D84" s="48">
        <v>1.0</v>
      </c>
      <c r="E84" s="47" t="str">
        <f t="shared" si="2"/>
        <v>C6E6</v>
      </c>
      <c r="F84" s="49">
        <f t="shared" si="6"/>
        <v>2</v>
      </c>
      <c r="G84" s="50" t="str">
        <f t="shared" si="3"/>
        <v>EB5E</v>
      </c>
      <c r="H84" s="47">
        <f t="shared" si="4"/>
        <v>60254</v>
      </c>
      <c r="I84" s="49" t="str">
        <f t="shared" si="5"/>
        <v>EB5E</v>
      </c>
      <c r="J84" s="50"/>
      <c r="K84" s="48" t="s">
        <v>67</v>
      </c>
      <c r="L84" s="47"/>
      <c r="M84" s="48" t="s">
        <v>217</v>
      </c>
      <c r="N84" s="48" t="s">
        <v>218</v>
      </c>
      <c r="O84" s="49"/>
      <c r="P84" s="50"/>
    </row>
    <row r="85" ht="11.25" customHeight="1">
      <c r="A85" s="19" t="s">
        <v>74</v>
      </c>
      <c r="B85" s="46" t="s">
        <v>219</v>
      </c>
      <c r="C85" s="47">
        <f t="shared" si="1"/>
        <v>50919</v>
      </c>
      <c r="D85" s="48">
        <v>1.0</v>
      </c>
      <c r="E85" s="47" t="str">
        <f t="shared" si="2"/>
        <v>C6E7</v>
      </c>
      <c r="F85" s="49" t="str">
        <f t="shared" si="6"/>
        <v/>
      </c>
      <c r="G85" s="50" t="str">
        <f t="shared" si="3"/>
        <v>EB5F</v>
      </c>
      <c r="H85" s="47">
        <f t="shared" si="4"/>
        <v>60255</v>
      </c>
      <c r="I85" s="49" t="str">
        <f t="shared" si="5"/>
        <v>EB5F</v>
      </c>
      <c r="J85" s="50"/>
      <c r="K85" s="48" t="s">
        <v>67</v>
      </c>
      <c r="L85" s="47"/>
      <c r="M85" s="48" t="s">
        <v>220</v>
      </c>
      <c r="N85" s="48" t="s">
        <v>221</v>
      </c>
      <c r="O85" s="49"/>
      <c r="P85" s="50"/>
    </row>
    <row r="86" ht="11.25" customHeight="1">
      <c r="A86" s="19" t="s">
        <v>74</v>
      </c>
      <c r="B86" s="46" t="s">
        <v>222</v>
      </c>
      <c r="C86" s="47">
        <f t="shared" si="1"/>
        <v>50920</v>
      </c>
      <c r="D86" s="48">
        <v>1.0</v>
      </c>
      <c r="E86" s="47" t="str">
        <f t="shared" si="2"/>
        <v>C6E8</v>
      </c>
      <c r="F86" s="49" t="str">
        <f t="shared" si="6"/>
        <v/>
      </c>
      <c r="G86" s="50" t="str">
        <f t="shared" si="3"/>
        <v>EB60</v>
      </c>
      <c r="H86" s="47">
        <f t="shared" si="4"/>
        <v>60256</v>
      </c>
      <c r="I86" s="49" t="str">
        <f t="shared" si="5"/>
        <v>EB60</v>
      </c>
      <c r="J86" s="50"/>
      <c r="K86" s="48" t="s">
        <v>67</v>
      </c>
      <c r="L86" s="47"/>
      <c r="M86" s="48" t="s">
        <v>223</v>
      </c>
      <c r="N86" s="48" t="s">
        <v>224</v>
      </c>
      <c r="O86" s="49"/>
      <c r="P86" s="50"/>
    </row>
    <row r="87" ht="11.25" customHeight="1">
      <c r="A87" s="19" t="s">
        <v>74</v>
      </c>
      <c r="B87" s="46" t="s">
        <v>225</v>
      </c>
      <c r="C87" s="47">
        <f t="shared" si="1"/>
        <v>50921</v>
      </c>
      <c r="D87" s="48">
        <v>1.0</v>
      </c>
      <c r="E87" s="47" t="str">
        <f t="shared" si="2"/>
        <v>C6E9</v>
      </c>
      <c r="F87" s="49" t="str">
        <f t="shared" si="6"/>
        <v/>
      </c>
      <c r="G87" s="50" t="str">
        <f t="shared" si="3"/>
        <v>EB61</v>
      </c>
      <c r="H87" s="47">
        <f t="shared" si="4"/>
        <v>60257</v>
      </c>
      <c r="I87" s="49" t="str">
        <f t="shared" si="5"/>
        <v>EB61</v>
      </c>
      <c r="J87" s="50"/>
      <c r="K87" s="48" t="s">
        <v>67</v>
      </c>
      <c r="L87" s="47"/>
      <c r="M87" s="48" t="s">
        <v>226</v>
      </c>
      <c r="N87" s="48" t="s">
        <v>227</v>
      </c>
      <c r="O87" s="49"/>
      <c r="P87" s="50"/>
    </row>
    <row r="88" ht="11.25" customHeight="1">
      <c r="A88" s="19" t="s">
        <v>74</v>
      </c>
      <c r="B88" s="46" t="s">
        <v>228</v>
      </c>
      <c r="C88" s="47">
        <f t="shared" si="1"/>
        <v>50922</v>
      </c>
      <c r="D88" s="48">
        <v>1.0</v>
      </c>
      <c r="E88" s="47" t="str">
        <f t="shared" si="2"/>
        <v>C6EA</v>
      </c>
      <c r="F88" s="49" t="str">
        <f t="shared" si="6"/>
        <v/>
      </c>
      <c r="G88" s="50" t="str">
        <f t="shared" si="3"/>
        <v>EB62</v>
      </c>
      <c r="H88" s="47">
        <f t="shared" si="4"/>
        <v>60258</v>
      </c>
      <c r="I88" s="49" t="str">
        <f t="shared" si="5"/>
        <v>EB62</v>
      </c>
      <c r="J88" s="50"/>
      <c r="K88" s="48" t="s">
        <v>67</v>
      </c>
      <c r="L88" s="47"/>
      <c r="M88" s="48" t="s">
        <v>229</v>
      </c>
      <c r="N88" s="48" t="s">
        <v>230</v>
      </c>
      <c r="O88" s="49"/>
      <c r="P88" s="50"/>
    </row>
    <row r="89" ht="11.25" customHeight="1">
      <c r="A89" s="19" t="s">
        <v>74</v>
      </c>
      <c r="B89" s="46" t="s">
        <v>231</v>
      </c>
      <c r="C89" s="47">
        <f t="shared" si="1"/>
        <v>50923</v>
      </c>
      <c r="D89" s="48">
        <v>1.0</v>
      </c>
      <c r="E89" s="47" t="str">
        <f t="shared" si="2"/>
        <v>C6EB</v>
      </c>
      <c r="F89" s="49" t="str">
        <f t="shared" si="6"/>
        <v/>
      </c>
      <c r="G89" s="50" t="str">
        <f t="shared" si="3"/>
        <v>EB63</v>
      </c>
      <c r="H89" s="47">
        <f t="shared" si="4"/>
        <v>60259</v>
      </c>
      <c r="I89" s="49" t="str">
        <f t="shared" si="5"/>
        <v>EB63</v>
      </c>
      <c r="J89" s="50"/>
      <c r="K89" s="48" t="s">
        <v>67</v>
      </c>
      <c r="L89" s="47"/>
      <c r="M89" s="48" t="s">
        <v>232</v>
      </c>
      <c r="N89" s="48" t="s">
        <v>233</v>
      </c>
      <c r="O89" s="49"/>
      <c r="P89" s="50"/>
    </row>
    <row r="90" ht="11.25" customHeight="1">
      <c r="A90" s="7"/>
      <c r="B90" s="63" t="s">
        <v>234</v>
      </c>
      <c r="C90" s="47"/>
      <c r="D90" s="60">
        <v>1.0</v>
      </c>
      <c r="E90" s="60" t="s">
        <v>235</v>
      </c>
      <c r="F90" s="64"/>
      <c r="G90" s="50"/>
      <c r="H90" s="47"/>
      <c r="I90" s="49"/>
      <c r="J90" s="65" t="s">
        <v>236</v>
      </c>
      <c r="K90" s="60" t="s">
        <v>67</v>
      </c>
      <c r="L90" s="47"/>
      <c r="M90" s="60" t="s">
        <v>237</v>
      </c>
      <c r="N90" s="60" t="s">
        <v>238</v>
      </c>
      <c r="O90" s="64" t="s">
        <v>239</v>
      </c>
      <c r="P90" s="50"/>
    </row>
    <row r="91" ht="11.25" customHeight="1">
      <c r="A91" s="7"/>
      <c r="B91" s="46" t="s">
        <v>240</v>
      </c>
      <c r="C91" s="47">
        <f t="shared" ref="C91:C167" si="7">HEX2DEC(B91)</f>
        <v>50930</v>
      </c>
      <c r="D91" s="48">
        <v>2.0</v>
      </c>
      <c r="E91" s="47" t="str">
        <f t="shared" ref="E91:E167" si="8">DEC2HEX(C91+D91-1)</f>
        <v>C6F3</v>
      </c>
      <c r="F91" s="64">
        <v>2.0</v>
      </c>
      <c r="G91" s="50" t="str">
        <f t="shared" ref="G91:G167" si="9">DEC2HEX(H91)</f>
        <v>EB6A</v>
      </c>
      <c r="H91" s="47">
        <f t="shared" ref="H91:H167" si="10">C91+9336</f>
        <v>60266</v>
      </c>
      <c r="I91" s="49" t="str">
        <f t="shared" ref="I91:I167" si="11">DEC2HEX(H91+D91-1)</f>
        <v>EB6B</v>
      </c>
      <c r="J91" s="50"/>
      <c r="K91" s="48" t="s">
        <v>67</v>
      </c>
      <c r="L91" s="47"/>
      <c r="M91" s="48" t="s">
        <v>241</v>
      </c>
      <c r="N91" s="48" t="s">
        <v>242</v>
      </c>
      <c r="O91" s="49"/>
      <c r="P91" s="50"/>
    </row>
    <row r="92" ht="11.25" customHeight="1">
      <c r="A92" s="7"/>
      <c r="B92" s="46" t="s">
        <v>243</v>
      </c>
      <c r="C92" s="47">
        <f t="shared" si="7"/>
        <v>51074</v>
      </c>
      <c r="D92" s="48">
        <v>25.0</v>
      </c>
      <c r="E92" s="47" t="str">
        <f t="shared" si="8"/>
        <v>C79A</v>
      </c>
      <c r="F92" s="49">
        <f t="shared" ref="F92:F166" si="12">IF(HEX2DEC(B92)-HEX2DEC(E91)-1&lt;&gt;0,HEX2DEC(B92)-HEX2DEC(E91)-1,"")</f>
        <v>142</v>
      </c>
      <c r="G92" s="50" t="str">
        <f t="shared" si="9"/>
        <v>EBFA</v>
      </c>
      <c r="H92" s="47">
        <f t="shared" si="10"/>
        <v>60410</v>
      </c>
      <c r="I92" s="49" t="str">
        <f t="shared" si="11"/>
        <v>EC12</v>
      </c>
      <c r="J92" s="51" t="s">
        <v>132</v>
      </c>
      <c r="K92" s="48" t="s">
        <v>244</v>
      </c>
      <c r="L92" s="47"/>
      <c r="M92" s="48" t="s">
        <v>245</v>
      </c>
      <c r="N92" s="48" t="s">
        <v>246</v>
      </c>
      <c r="O92" s="49"/>
      <c r="P92" s="50"/>
    </row>
    <row r="93" ht="11.25" customHeight="1">
      <c r="A93" s="7"/>
      <c r="B93" s="46" t="s">
        <v>247</v>
      </c>
      <c r="C93" s="47">
        <f t="shared" si="7"/>
        <v>51100</v>
      </c>
      <c r="D93" s="48">
        <v>25.0</v>
      </c>
      <c r="E93" s="47" t="str">
        <f t="shared" si="8"/>
        <v>C7B4</v>
      </c>
      <c r="F93" s="49">
        <f t="shared" si="12"/>
        <v>1</v>
      </c>
      <c r="G93" s="50" t="str">
        <f t="shared" si="9"/>
        <v>EC14</v>
      </c>
      <c r="H93" s="47">
        <f t="shared" si="10"/>
        <v>60436</v>
      </c>
      <c r="I93" s="49" t="str">
        <f t="shared" si="11"/>
        <v>EC2C</v>
      </c>
      <c r="J93" s="51" t="s">
        <v>132</v>
      </c>
      <c r="K93" s="48" t="s">
        <v>244</v>
      </c>
      <c r="L93" s="47"/>
      <c r="M93" s="48" t="s">
        <v>248</v>
      </c>
      <c r="N93" s="48" t="s">
        <v>249</v>
      </c>
      <c r="O93" s="49"/>
      <c r="P93" s="50"/>
    </row>
    <row r="94" ht="11.25" customHeight="1">
      <c r="A94" s="7"/>
      <c r="B94" s="46" t="s">
        <v>250</v>
      </c>
      <c r="C94" s="47">
        <f t="shared" si="7"/>
        <v>51126</v>
      </c>
      <c r="D94" s="48">
        <v>25.0</v>
      </c>
      <c r="E94" s="47" t="str">
        <f t="shared" si="8"/>
        <v>C7CE</v>
      </c>
      <c r="F94" s="49">
        <f t="shared" si="12"/>
        <v>1</v>
      </c>
      <c r="G94" s="50" t="str">
        <f t="shared" si="9"/>
        <v>EC2E</v>
      </c>
      <c r="H94" s="47">
        <f t="shared" si="10"/>
        <v>60462</v>
      </c>
      <c r="I94" s="49" t="str">
        <f t="shared" si="11"/>
        <v>EC46</v>
      </c>
      <c r="J94" s="51" t="s">
        <v>132</v>
      </c>
      <c r="K94" s="48" t="s">
        <v>244</v>
      </c>
      <c r="L94" s="47"/>
      <c r="M94" s="48" t="s">
        <v>251</v>
      </c>
      <c r="N94" s="48" t="s">
        <v>252</v>
      </c>
      <c r="O94" s="49"/>
      <c r="P94" s="50"/>
    </row>
    <row r="95" ht="11.25" customHeight="1">
      <c r="A95" s="7"/>
      <c r="B95" s="46" t="s">
        <v>253</v>
      </c>
      <c r="C95" s="47">
        <f t="shared" si="7"/>
        <v>51152</v>
      </c>
      <c r="D95" s="48">
        <v>25.0</v>
      </c>
      <c r="E95" s="47" t="str">
        <f t="shared" si="8"/>
        <v>C7E8</v>
      </c>
      <c r="F95" s="49">
        <f t="shared" si="12"/>
        <v>1</v>
      </c>
      <c r="G95" s="50" t="str">
        <f t="shared" si="9"/>
        <v>EC48</v>
      </c>
      <c r="H95" s="47">
        <f t="shared" si="10"/>
        <v>60488</v>
      </c>
      <c r="I95" s="49" t="str">
        <f t="shared" si="11"/>
        <v>EC60</v>
      </c>
      <c r="J95" s="51" t="s">
        <v>132</v>
      </c>
      <c r="K95" s="48" t="s">
        <v>244</v>
      </c>
      <c r="L95" s="47"/>
      <c r="M95" s="48" t="s">
        <v>254</v>
      </c>
      <c r="N95" s="48" t="s">
        <v>255</v>
      </c>
      <c r="O95" s="49"/>
      <c r="P95" s="50"/>
    </row>
    <row r="96" ht="11.25" customHeight="1">
      <c r="A96" s="7"/>
      <c r="B96" s="46" t="s">
        <v>256</v>
      </c>
      <c r="C96" s="47">
        <f t="shared" si="7"/>
        <v>51178</v>
      </c>
      <c r="D96" s="48">
        <v>25.0</v>
      </c>
      <c r="E96" s="47" t="str">
        <f t="shared" si="8"/>
        <v>C802</v>
      </c>
      <c r="F96" s="49">
        <f t="shared" si="12"/>
        <v>1</v>
      </c>
      <c r="G96" s="50" t="str">
        <f t="shared" si="9"/>
        <v>EC62</v>
      </c>
      <c r="H96" s="47">
        <f t="shared" si="10"/>
        <v>60514</v>
      </c>
      <c r="I96" s="49" t="str">
        <f t="shared" si="11"/>
        <v>EC7A</v>
      </c>
      <c r="J96" s="51" t="s">
        <v>132</v>
      </c>
      <c r="K96" s="48" t="s">
        <v>244</v>
      </c>
      <c r="L96" s="47"/>
      <c r="M96" s="48" t="s">
        <v>257</v>
      </c>
      <c r="N96" s="48" t="s">
        <v>258</v>
      </c>
      <c r="O96" s="49"/>
      <c r="P96" s="50"/>
    </row>
    <row r="97" ht="11.25" customHeight="1">
      <c r="A97" s="7"/>
      <c r="B97" s="46" t="s">
        <v>259</v>
      </c>
      <c r="C97" s="47">
        <f t="shared" si="7"/>
        <v>51204</v>
      </c>
      <c r="D97" s="48">
        <v>50.0</v>
      </c>
      <c r="E97" s="47" t="str">
        <f t="shared" si="8"/>
        <v>C835</v>
      </c>
      <c r="F97" s="49">
        <f t="shared" si="12"/>
        <v>1</v>
      </c>
      <c r="G97" s="50" t="str">
        <f t="shared" si="9"/>
        <v>EC7C</v>
      </c>
      <c r="H97" s="47">
        <f t="shared" si="10"/>
        <v>60540</v>
      </c>
      <c r="I97" s="49" t="str">
        <f t="shared" si="11"/>
        <v>ECAD</v>
      </c>
      <c r="J97" s="51" t="s">
        <v>132</v>
      </c>
      <c r="K97" s="48" t="s">
        <v>244</v>
      </c>
      <c r="L97" s="47"/>
      <c r="M97" s="48" t="s">
        <v>260</v>
      </c>
      <c r="N97" s="48" t="s">
        <v>261</v>
      </c>
      <c r="O97" s="49"/>
      <c r="P97" s="50"/>
    </row>
    <row r="98" ht="11.25" customHeight="1">
      <c r="A98" s="7"/>
      <c r="B98" s="46" t="s">
        <v>262</v>
      </c>
      <c r="C98" s="47">
        <f t="shared" si="7"/>
        <v>51256</v>
      </c>
      <c r="D98" s="48">
        <v>8.0</v>
      </c>
      <c r="E98" s="47" t="str">
        <f t="shared" si="8"/>
        <v>C83F</v>
      </c>
      <c r="F98" s="49">
        <f t="shared" si="12"/>
        <v>2</v>
      </c>
      <c r="G98" s="50" t="str">
        <f t="shared" si="9"/>
        <v>ECB0</v>
      </c>
      <c r="H98" s="47">
        <f t="shared" si="10"/>
        <v>60592</v>
      </c>
      <c r="I98" s="49" t="str">
        <f t="shared" si="11"/>
        <v>ECB7</v>
      </c>
      <c r="J98" s="51" t="s">
        <v>236</v>
      </c>
      <c r="K98" s="48" t="s">
        <v>244</v>
      </c>
      <c r="L98" s="47"/>
      <c r="M98" s="48" t="s">
        <v>263</v>
      </c>
      <c r="N98" s="48" t="s">
        <v>264</v>
      </c>
      <c r="O98" s="49"/>
      <c r="P98" s="50"/>
    </row>
    <row r="99" ht="11.25" customHeight="1">
      <c r="A99" s="7"/>
      <c r="B99" s="46" t="s">
        <v>265</v>
      </c>
      <c r="C99" s="47">
        <f t="shared" si="7"/>
        <v>51312</v>
      </c>
      <c r="D99" s="48">
        <v>416.0</v>
      </c>
      <c r="E99" s="47" t="str">
        <f t="shared" si="8"/>
        <v>CA0F</v>
      </c>
      <c r="F99" s="49">
        <f t="shared" si="12"/>
        <v>48</v>
      </c>
      <c r="G99" s="50" t="str">
        <f t="shared" si="9"/>
        <v>ECE8</v>
      </c>
      <c r="H99" s="47">
        <f t="shared" si="10"/>
        <v>60648</v>
      </c>
      <c r="I99" s="49" t="str">
        <f t="shared" si="11"/>
        <v>EE87</v>
      </c>
      <c r="J99" s="51" t="s">
        <v>266</v>
      </c>
      <c r="K99" s="48" t="s">
        <v>67</v>
      </c>
      <c r="L99" s="47"/>
      <c r="M99" s="48" t="s">
        <v>267</v>
      </c>
      <c r="N99" s="48" t="s">
        <v>268</v>
      </c>
      <c r="O99" s="49"/>
      <c r="P99" s="50"/>
    </row>
    <row r="100" ht="11.25" customHeight="1">
      <c r="A100" s="7"/>
      <c r="B100" s="46" t="s">
        <v>269</v>
      </c>
      <c r="C100" s="47">
        <f t="shared" si="7"/>
        <v>51728</v>
      </c>
      <c r="D100" s="48">
        <v>2.0</v>
      </c>
      <c r="E100" s="47" t="str">
        <f t="shared" si="8"/>
        <v>CA11</v>
      </c>
      <c r="F100" s="49" t="str">
        <f t="shared" si="12"/>
        <v/>
      </c>
      <c r="G100" s="50" t="str">
        <f t="shared" si="9"/>
        <v>EE88</v>
      </c>
      <c r="H100" s="47">
        <f t="shared" si="10"/>
        <v>61064</v>
      </c>
      <c r="I100" s="49" t="str">
        <f t="shared" si="11"/>
        <v>EE89</v>
      </c>
      <c r="J100" s="51" t="s">
        <v>21</v>
      </c>
      <c r="K100" s="48" t="s">
        <v>67</v>
      </c>
      <c r="L100" s="47"/>
      <c r="M100" s="47"/>
      <c r="N100" s="48" t="s">
        <v>24</v>
      </c>
      <c r="O100" s="49"/>
      <c r="P100" s="50"/>
    </row>
    <row r="101" ht="11.25" customHeight="1">
      <c r="A101" s="7"/>
      <c r="B101" s="46" t="s">
        <v>270</v>
      </c>
      <c r="C101" s="47">
        <f t="shared" si="7"/>
        <v>51730</v>
      </c>
      <c r="D101" s="48">
        <v>2.0</v>
      </c>
      <c r="E101" s="47" t="str">
        <f t="shared" si="8"/>
        <v>CA13</v>
      </c>
      <c r="F101" s="49" t="str">
        <f t="shared" si="12"/>
        <v/>
      </c>
      <c r="G101" s="50" t="str">
        <f t="shared" si="9"/>
        <v>EE8A</v>
      </c>
      <c r="H101" s="47">
        <f t="shared" si="10"/>
        <v>61066</v>
      </c>
      <c r="I101" s="49" t="str">
        <f t="shared" si="11"/>
        <v>EE8B</v>
      </c>
      <c r="J101" s="51" t="s">
        <v>21</v>
      </c>
      <c r="K101" s="48" t="s">
        <v>67</v>
      </c>
      <c r="L101" s="47"/>
      <c r="M101" s="47"/>
      <c r="N101" s="48" t="s">
        <v>26</v>
      </c>
      <c r="O101" s="49"/>
      <c r="P101" s="50"/>
    </row>
    <row r="102" ht="11.25" customHeight="1">
      <c r="A102" s="7"/>
      <c r="B102" s="46" t="s">
        <v>271</v>
      </c>
      <c r="C102" s="47">
        <f t="shared" si="7"/>
        <v>51732</v>
      </c>
      <c r="D102" s="48">
        <v>2.0</v>
      </c>
      <c r="E102" s="47" t="str">
        <f t="shared" si="8"/>
        <v>CA15</v>
      </c>
      <c r="F102" s="49" t="str">
        <f t="shared" si="12"/>
        <v/>
      </c>
      <c r="G102" s="50" t="str">
        <f t="shared" si="9"/>
        <v>EE8C</v>
      </c>
      <c r="H102" s="47">
        <f t="shared" si="10"/>
        <v>61068</v>
      </c>
      <c r="I102" s="49" t="str">
        <f t="shared" si="11"/>
        <v>EE8D</v>
      </c>
      <c r="J102" s="51" t="s">
        <v>21</v>
      </c>
      <c r="K102" s="48" t="s">
        <v>67</v>
      </c>
      <c r="L102" s="47"/>
      <c r="M102" s="47"/>
      <c r="N102" s="48" t="s">
        <v>28</v>
      </c>
      <c r="O102" s="49"/>
      <c r="P102" s="50"/>
    </row>
    <row r="103" ht="11.25" customHeight="1">
      <c r="A103" s="7"/>
      <c r="B103" s="46" t="s">
        <v>272</v>
      </c>
      <c r="C103" s="47">
        <f t="shared" si="7"/>
        <v>51734</v>
      </c>
      <c r="D103" s="48">
        <v>2.0</v>
      </c>
      <c r="E103" s="47" t="str">
        <f t="shared" si="8"/>
        <v>CA17</v>
      </c>
      <c r="F103" s="49" t="str">
        <f t="shared" si="12"/>
        <v/>
      </c>
      <c r="G103" s="50" t="str">
        <f t="shared" si="9"/>
        <v>EE8E</v>
      </c>
      <c r="H103" s="47">
        <f t="shared" si="10"/>
        <v>61070</v>
      </c>
      <c r="I103" s="49" t="str">
        <f t="shared" si="11"/>
        <v>EE8F</v>
      </c>
      <c r="J103" s="51" t="s">
        <v>21</v>
      </c>
      <c r="K103" s="48" t="s">
        <v>67</v>
      </c>
      <c r="L103" s="47"/>
      <c r="M103" s="47"/>
      <c r="N103" s="48" t="s">
        <v>30</v>
      </c>
      <c r="O103" s="49"/>
      <c r="P103" s="50"/>
    </row>
    <row r="104" ht="11.25" customHeight="1">
      <c r="A104" s="7"/>
      <c r="B104" s="46" t="s">
        <v>273</v>
      </c>
      <c r="C104" s="47">
        <f t="shared" si="7"/>
        <v>51736</v>
      </c>
      <c r="D104" s="48">
        <v>2.0</v>
      </c>
      <c r="E104" s="47" t="str">
        <f t="shared" si="8"/>
        <v>CA19</v>
      </c>
      <c r="F104" s="49" t="str">
        <f t="shared" si="12"/>
        <v/>
      </c>
      <c r="G104" s="50" t="str">
        <f t="shared" si="9"/>
        <v>EE90</v>
      </c>
      <c r="H104" s="47">
        <f t="shared" si="10"/>
        <v>61072</v>
      </c>
      <c r="I104" s="49" t="str">
        <f t="shared" si="11"/>
        <v>EE91</v>
      </c>
      <c r="J104" s="51" t="s">
        <v>21</v>
      </c>
      <c r="K104" s="48" t="s">
        <v>67</v>
      </c>
      <c r="L104" s="47"/>
      <c r="M104" s="47"/>
      <c r="N104" s="48" t="s">
        <v>32</v>
      </c>
      <c r="O104" s="49"/>
      <c r="P104" s="50"/>
    </row>
    <row r="105" ht="11.25" customHeight="1">
      <c r="A105" s="7"/>
      <c r="B105" s="46" t="s">
        <v>274</v>
      </c>
      <c r="C105" s="47">
        <f t="shared" si="7"/>
        <v>51738</v>
      </c>
      <c r="D105" s="48">
        <v>2.0</v>
      </c>
      <c r="E105" s="47" t="str">
        <f t="shared" si="8"/>
        <v>CA1B</v>
      </c>
      <c r="F105" s="49" t="str">
        <f t="shared" si="12"/>
        <v/>
      </c>
      <c r="G105" s="50" t="str">
        <f t="shared" si="9"/>
        <v>EE92</v>
      </c>
      <c r="H105" s="47">
        <f t="shared" si="10"/>
        <v>61074</v>
      </c>
      <c r="I105" s="49" t="str">
        <f t="shared" si="11"/>
        <v>EE93</v>
      </c>
      <c r="J105" s="51" t="s">
        <v>21</v>
      </c>
      <c r="K105" s="48" t="s">
        <v>67</v>
      </c>
      <c r="L105" s="47"/>
      <c r="M105" s="47"/>
      <c r="N105" s="48" t="s">
        <v>34</v>
      </c>
      <c r="O105" s="49"/>
      <c r="P105" s="50"/>
    </row>
    <row r="106" ht="11.25" customHeight="1">
      <c r="A106" s="7"/>
      <c r="B106" s="46" t="s">
        <v>275</v>
      </c>
      <c r="C106" s="47">
        <f t="shared" si="7"/>
        <v>51740</v>
      </c>
      <c r="D106" s="48">
        <v>2.0</v>
      </c>
      <c r="E106" s="47" t="str">
        <f t="shared" si="8"/>
        <v>CA1D</v>
      </c>
      <c r="F106" s="49" t="str">
        <f t="shared" si="12"/>
        <v/>
      </c>
      <c r="G106" s="50" t="str">
        <f t="shared" si="9"/>
        <v>EE94</v>
      </c>
      <c r="H106" s="47">
        <f t="shared" si="10"/>
        <v>61076</v>
      </c>
      <c r="I106" s="49" t="str">
        <f t="shared" si="11"/>
        <v>EE95</v>
      </c>
      <c r="J106" s="51" t="s">
        <v>21</v>
      </c>
      <c r="K106" s="48" t="s">
        <v>67</v>
      </c>
      <c r="L106" s="47"/>
      <c r="M106" s="47"/>
      <c r="N106" s="48" t="s">
        <v>36</v>
      </c>
      <c r="O106" s="49"/>
      <c r="P106" s="50"/>
    </row>
    <row r="107" ht="11.25" customHeight="1">
      <c r="A107" s="7"/>
      <c r="B107" s="46" t="s">
        <v>276</v>
      </c>
      <c r="C107" s="47">
        <f t="shared" si="7"/>
        <v>51742</v>
      </c>
      <c r="D107" s="48">
        <v>2.0</v>
      </c>
      <c r="E107" s="47" t="str">
        <f t="shared" si="8"/>
        <v>CA1F</v>
      </c>
      <c r="F107" s="49" t="str">
        <f t="shared" si="12"/>
        <v/>
      </c>
      <c r="G107" s="50" t="str">
        <f t="shared" si="9"/>
        <v>EE96</v>
      </c>
      <c r="H107" s="47">
        <f t="shared" si="10"/>
        <v>61078</v>
      </c>
      <c r="I107" s="49" t="str">
        <f t="shared" si="11"/>
        <v>EE97</v>
      </c>
      <c r="J107" s="51" t="s">
        <v>21</v>
      </c>
      <c r="K107" s="48" t="s">
        <v>67</v>
      </c>
      <c r="L107" s="47"/>
      <c r="M107" s="47"/>
      <c r="N107" s="48" t="s">
        <v>38</v>
      </c>
      <c r="O107" s="49"/>
      <c r="P107" s="50"/>
    </row>
    <row r="108" ht="11.25" customHeight="1">
      <c r="A108" s="7"/>
      <c r="B108" s="46" t="s">
        <v>277</v>
      </c>
      <c r="C108" s="47">
        <f t="shared" si="7"/>
        <v>51744</v>
      </c>
      <c r="D108" s="48">
        <v>2.0</v>
      </c>
      <c r="E108" s="47" t="str">
        <f t="shared" si="8"/>
        <v>CA21</v>
      </c>
      <c r="F108" s="49" t="str">
        <f t="shared" si="12"/>
        <v/>
      </c>
      <c r="G108" s="50" t="str">
        <f t="shared" si="9"/>
        <v>EE98</v>
      </c>
      <c r="H108" s="47">
        <f t="shared" si="10"/>
        <v>61080</v>
      </c>
      <c r="I108" s="49" t="str">
        <f t="shared" si="11"/>
        <v>EE99</v>
      </c>
      <c r="J108" s="51" t="s">
        <v>21</v>
      </c>
      <c r="K108" s="48" t="s">
        <v>67</v>
      </c>
      <c r="L108" s="47"/>
      <c r="M108" s="47"/>
      <c r="N108" s="48" t="s">
        <v>278</v>
      </c>
      <c r="O108" s="49"/>
      <c r="P108" s="50"/>
    </row>
    <row r="109" ht="11.25" customHeight="1">
      <c r="A109" s="7"/>
      <c r="B109" s="46" t="s">
        <v>279</v>
      </c>
      <c r="C109" s="47">
        <f t="shared" si="7"/>
        <v>51746</v>
      </c>
      <c r="D109" s="48">
        <v>2.0</v>
      </c>
      <c r="E109" s="47" t="str">
        <f t="shared" si="8"/>
        <v>CA23</v>
      </c>
      <c r="F109" s="49" t="str">
        <f t="shared" si="12"/>
        <v/>
      </c>
      <c r="G109" s="50" t="str">
        <f t="shared" si="9"/>
        <v>EE9A</v>
      </c>
      <c r="H109" s="47">
        <f t="shared" si="10"/>
        <v>61082</v>
      </c>
      <c r="I109" s="49" t="str">
        <f t="shared" si="11"/>
        <v>EE9B</v>
      </c>
      <c r="J109" s="51" t="s">
        <v>21</v>
      </c>
      <c r="K109" s="48" t="s">
        <v>67</v>
      </c>
      <c r="L109" s="47"/>
      <c r="M109" s="47"/>
      <c r="N109" s="48" t="s">
        <v>42</v>
      </c>
      <c r="O109" s="49"/>
      <c r="P109" s="50"/>
    </row>
    <row r="110" ht="11.25" customHeight="1">
      <c r="A110" s="7"/>
      <c r="B110" s="46" t="s">
        <v>280</v>
      </c>
      <c r="C110" s="47">
        <f t="shared" si="7"/>
        <v>51748</v>
      </c>
      <c r="D110" s="48">
        <v>2.0</v>
      </c>
      <c r="E110" s="47" t="str">
        <f t="shared" si="8"/>
        <v>CA25</v>
      </c>
      <c r="F110" s="49" t="str">
        <f t="shared" si="12"/>
        <v/>
      </c>
      <c r="G110" s="50" t="str">
        <f t="shared" si="9"/>
        <v>EE9C</v>
      </c>
      <c r="H110" s="47">
        <f t="shared" si="10"/>
        <v>61084</v>
      </c>
      <c r="I110" s="49" t="str">
        <f t="shared" si="11"/>
        <v>EE9D</v>
      </c>
      <c r="J110" s="51" t="s">
        <v>21</v>
      </c>
      <c r="K110" s="48" t="s">
        <v>67</v>
      </c>
      <c r="L110" s="47"/>
      <c r="M110" s="47"/>
      <c r="N110" s="48" t="s">
        <v>44</v>
      </c>
      <c r="O110" s="49"/>
      <c r="P110" s="50"/>
    </row>
    <row r="111" ht="11.25" customHeight="1">
      <c r="A111" s="7"/>
      <c r="B111" s="46" t="s">
        <v>281</v>
      </c>
      <c r="C111" s="47">
        <f t="shared" si="7"/>
        <v>51750</v>
      </c>
      <c r="D111" s="48">
        <v>2.0</v>
      </c>
      <c r="E111" s="47" t="str">
        <f t="shared" si="8"/>
        <v>CA27</v>
      </c>
      <c r="F111" s="49" t="str">
        <f t="shared" si="12"/>
        <v/>
      </c>
      <c r="G111" s="50" t="str">
        <f t="shared" si="9"/>
        <v>EE9E</v>
      </c>
      <c r="H111" s="47">
        <f t="shared" si="10"/>
        <v>61086</v>
      </c>
      <c r="I111" s="49" t="str">
        <f t="shared" si="11"/>
        <v>EE9F</v>
      </c>
      <c r="J111" s="51" t="s">
        <v>21</v>
      </c>
      <c r="K111" s="48" t="s">
        <v>67</v>
      </c>
      <c r="L111" s="47"/>
      <c r="M111" s="47"/>
      <c r="N111" s="48" t="s">
        <v>46</v>
      </c>
      <c r="O111" s="49"/>
      <c r="P111" s="50"/>
    </row>
    <row r="112" ht="11.25" customHeight="1">
      <c r="A112" s="7"/>
      <c r="B112" s="46" t="s">
        <v>282</v>
      </c>
      <c r="C112" s="47">
        <f t="shared" si="7"/>
        <v>51752</v>
      </c>
      <c r="D112" s="48">
        <v>2.0</v>
      </c>
      <c r="E112" s="47" t="str">
        <f t="shared" si="8"/>
        <v>CA29</v>
      </c>
      <c r="F112" s="49" t="str">
        <f t="shared" si="12"/>
        <v/>
      </c>
      <c r="G112" s="50" t="str">
        <f t="shared" si="9"/>
        <v>EEA0</v>
      </c>
      <c r="H112" s="47">
        <f t="shared" si="10"/>
        <v>61088</v>
      </c>
      <c r="I112" s="49" t="str">
        <f t="shared" si="11"/>
        <v>EEA1</v>
      </c>
      <c r="J112" s="51" t="s">
        <v>21</v>
      </c>
      <c r="K112" s="48" t="s">
        <v>67</v>
      </c>
      <c r="L112" s="47"/>
      <c r="M112" s="47"/>
      <c r="N112" s="48" t="s">
        <v>48</v>
      </c>
      <c r="O112" s="49"/>
      <c r="P112" s="50"/>
    </row>
    <row r="113" ht="11.25" customHeight="1">
      <c r="A113" s="7"/>
      <c r="B113" s="46" t="s">
        <v>283</v>
      </c>
      <c r="C113" s="47">
        <f t="shared" si="7"/>
        <v>51754</v>
      </c>
      <c r="D113" s="48">
        <v>2.0</v>
      </c>
      <c r="E113" s="47" t="str">
        <f t="shared" si="8"/>
        <v>CA2B</v>
      </c>
      <c r="F113" s="49" t="str">
        <f t="shared" si="12"/>
        <v/>
      </c>
      <c r="G113" s="50" t="str">
        <f t="shared" si="9"/>
        <v>EEA2</v>
      </c>
      <c r="H113" s="47">
        <f t="shared" si="10"/>
        <v>61090</v>
      </c>
      <c r="I113" s="49" t="str">
        <f t="shared" si="11"/>
        <v>EEA3</v>
      </c>
      <c r="J113" s="51" t="s">
        <v>21</v>
      </c>
      <c r="K113" s="48" t="s">
        <v>67</v>
      </c>
      <c r="L113" s="47"/>
      <c r="M113" s="47"/>
      <c r="N113" s="48" t="s">
        <v>50</v>
      </c>
      <c r="O113" s="49"/>
      <c r="P113" s="50"/>
    </row>
    <row r="114" ht="11.25" customHeight="1">
      <c r="A114" s="7"/>
      <c r="B114" s="46" t="s">
        <v>284</v>
      </c>
      <c r="C114" s="47">
        <f t="shared" si="7"/>
        <v>51756</v>
      </c>
      <c r="D114" s="48">
        <v>2.0</v>
      </c>
      <c r="E114" s="47" t="str">
        <f t="shared" si="8"/>
        <v>CA2D</v>
      </c>
      <c r="F114" s="49" t="str">
        <f t="shared" si="12"/>
        <v/>
      </c>
      <c r="G114" s="50" t="str">
        <f t="shared" si="9"/>
        <v>EEA4</v>
      </c>
      <c r="H114" s="47">
        <f t="shared" si="10"/>
        <v>61092</v>
      </c>
      <c r="I114" s="49" t="str">
        <f t="shared" si="11"/>
        <v>EEA5</v>
      </c>
      <c r="J114" s="51" t="s">
        <v>21</v>
      </c>
      <c r="K114" s="48" t="s">
        <v>67</v>
      </c>
      <c r="L114" s="47"/>
      <c r="M114" s="47"/>
      <c r="N114" s="48" t="s">
        <v>52</v>
      </c>
      <c r="O114" s="49"/>
      <c r="P114" s="50"/>
    </row>
    <row r="115" ht="11.25" customHeight="1">
      <c r="A115" s="7"/>
      <c r="B115" s="46" t="s">
        <v>285</v>
      </c>
      <c r="C115" s="47">
        <f t="shared" si="7"/>
        <v>51758</v>
      </c>
      <c r="D115" s="48">
        <v>2.0</v>
      </c>
      <c r="E115" s="47" t="str">
        <f t="shared" si="8"/>
        <v>CA2F</v>
      </c>
      <c r="F115" s="49" t="str">
        <f t="shared" si="12"/>
        <v/>
      </c>
      <c r="G115" s="50" t="str">
        <f t="shared" si="9"/>
        <v>EEA6</v>
      </c>
      <c r="H115" s="47">
        <f t="shared" si="10"/>
        <v>61094</v>
      </c>
      <c r="I115" s="49" t="str">
        <f t="shared" si="11"/>
        <v>EEA7</v>
      </c>
      <c r="J115" s="51" t="s">
        <v>21</v>
      </c>
      <c r="K115" s="48" t="s">
        <v>67</v>
      </c>
      <c r="L115" s="47"/>
      <c r="M115" s="47"/>
      <c r="N115" s="48" t="s">
        <v>54</v>
      </c>
      <c r="O115" s="49"/>
      <c r="P115" s="37"/>
    </row>
    <row r="116" ht="11.25" customHeight="1">
      <c r="A116" s="7"/>
      <c r="B116" s="46" t="s">
        <v>286</v>
      </c>
      <c r="C116" s="47">
        <f t="shared" si="7"/>
        <v>51760</v>
      </c>
      <c r="D116" s="48">
        <v>2.0</v>
      </c>
      <c r="E116" s="47" t="str">
        <f t="shared" si="8"/>
        <v>CA31</v>
      </c>
      <c r="F116" s="49" t="str">
        <f t="shared" si="12"/>
        <v/>
      </c>
      <c r="G116" s="50" t="str">
        <f t="shared" si="9"/>
        <v>EEA8</v>
      </c>
      <c r="H116" s="47">
        <f t="shared" si="10"/>
        <v>61096</v>
      </c>
      <c r="I116" s="49" t="str">
        <f t="shared" si="11"/>
        <v>EEA9</v>
      </c>
      <c r="J116" s="51" t="s">
        <v>21</v>
      </c>
      <c r="K116" s="48" t="s">
        <v>67</v>
      </c>
      <c r="L116" s="47"/>
      <c r="M116" s="47"/>
      <c r="N116" s="48" t="s">
        <v>56</v>
      </c>
      <c r="O116" s="49"/>
      <c r="P116" s="37"/>
    </row>
    <row r="117" ht="11.25" customHeight="1">
      <c r="A117" s="7"/>
      <c r="B117" s="33" t="s">
        <v>287</v>
      </c>
      <c r="C117" s="34">
        <f t="shared" si="7"/>
        <v>51762</v>
      </c>
      <c r="D117" s="35">
        <v>2.0</v>
      </c>
      <c r="E117" s="34" t="str">
        <f t="shared" si="8"/>
        <v>CA33</v>
      </c>
      <c r="F117" s="36" t="str">
        <f t="shared" si="12"/>
        <v/>
      </c>
      <c r="G117" s="37" t="str">
        <f t="shared" si="9"/>
        <v>EEAA</v>
      </c>
      <c r="H117" s="34">
        <f t="shared" si="10"/>
        <v>61098</v>
      </c>
      <c r="I117" s="36" t="str">
        <f t="shared" si="11"/>
        <v>EEAB</v>
      </c>
      <c r="J117" s="38" t="s">
        <v>21</v>
      </c>
      <c r="K117" s="35" t="s">
        <v>22</v>
      </c>
      <c r="L117" s="34"/>
      <c r="M117" s="35" t="s">
        <v>288</v>
      </c>
      <c r="N117" s="35" t="s">
        <v>185</v>
      </c>
      <c r="O117" s="36"/>
      <c r="P117" s="37"/>
    </row>
    <row r="118" ht="11.25" customHeight="1">
      <c r="A118" s="7"/>
      <c r="B118" s="33" t="s">
        <v>289</v>
      </c>
      <c r="C118" s="34">
        <f t="shared" si="7"/>
        <v>51764</v>
      </c>
      <c r="D118" s="35">
        <v>2.0</v>
      </c>
      <c r="E118" s="34" t="str">
        <f t="shared" si="8"/>
        <v>CA35</v>
      </c>
      <c r="F118" s="36" t="str">
        <f t="shared" si="12"/>
        <v/>
      </c>
      <c r="G118" s="37" t="str">
        <f t="shared" si="9"/>
        <v>EEAC</v>
      </c>
      <c r="H118" s="34">
        <f t="shared" si="10"/>
        <v>61100</v>
      </c>
      <c r="I118" s="36" t="str">
        <f t="shared" si="11"/>
        <v>EEAD</v>
      </c>
      <c r="J118" s="38" t="s">
        <v>21</v>
      </c>
      <c r="K118" s="35" t="s">
        <v>22</v>
      </c>
      <c r="L118" s="34"/>
      <c r="M118" s="35" t="s">
        <v>290</v>
      </c>
      <c r="N118" s="35" t="s">
        <v>188</v>
      </c>
      <c r="O118" s="36"/>
      <c r="P118" s="37"/>
    </row>
    <row r="119" ht="11.25" customHeight="1">
      <c r="A119" s="7"/>
      <c r="B119" s="33" t="s">
        <v>291</v>
      </c>
      <c r="C119" s="34">
        <f t="shared" si="7"/>
        <v>51766</v>
      </c>
      <c r="D119" s="35">
        <v>2.0</v>
      </c>
      <c r="E119" s="34" t="str">
        <f t="shared" si="8"/>
        <v>CA37</v>
      </c>
      <c r="F119" s="36" t="str">
        <f t="shared" si="12"/>
        <v/>
      </c>
      <c r="G119" s="37" t="str">
        <f t="shared" si="9"/>
        <v>EEAE</v>
      </c>
      <c r="H119" s="34">
        <f t="shared" si="10"/>
        <v>61102</v>
      </c>
      <c r="I119" s="36" t="str">
        <f t="shared" si="11"/>
        <v>EEAF</v>
      </c>
      <c r="J119" s="38" t="s">
        <v>21</v>
      </c>
      <c r="K119" s="35" t="s">
        <v>22</v>
      </c>
      <c r="L119" s="34"/>
      <c r="M119" s="35" t="s">
        <v>292</v>
      </c>
      <c r="N119" s="35" t="s">
        <v>191</v>
      </c>
      <c r="O119" s="36"/>
      <c r="P119" s="37"/>
    </row>
    <row r="120" ht="11.25" customHeight="1">
      <c r="A120" s="7"/>
      <c r="B120" s="33" t="s">
        <v>293</v>
      </c>
      <c r="C120" s="34">
        <f t="shared" si="7"/>
        <v>51768</v>
      </c>
      <c r="D120" s="35">
        <v>2.0</v>
      </c>
      <c r="E120" s="34" t="str">
        <f t="shared" si="8"/>
        <v>CA39</v>
      </c>
      <c r="F120" s="36" t="str">
        <f t="shared" si="12"/>
        <v/>
      </c>
      <c r="G120" s="37" t="str">
        <f t="shared" si="9"/>
        <v>EEB0</v>
      </c>
      <c r="H120" s="34">
        <f t="shared" si="10"/>
        <v>61104</v>
      </c>
      <c r="I120" s="36" t="str">
        <f t="shared" si="11"/>
        <v>EEB1</v>
      </c>
      <c r="J120" s="38" t="s">
        <v>21</v>
      </c>
      <c r="K120" s="35" t="s">
        <v>22</v>
      </c>
      <c r="L120" s="34"/>
      <c r="M120" s="35" t="s">
        <v>294</v>
      </c>
      <c r="N120" s="35" t="s">
        <v>194</v>
      </c>
      <c r="O120" s="36"/>
      <c r="P120" s="37"/>
    </row>
    <row r="121" ht="11.25" customHeight="1">
      <c r="A121" s="7"/>
      <c r="B121" s="33" t="s">
        <v>295</v>
      </c>
      <c r="C121" s="34">
        <f t="shared" si="7"/>
        <v>51770</v>
      </c>
      <c r="D121" s="35">
        <v>2.0</v>
      </c>
      <c r="E121" s="34" t="str">
        <f t="shared" si="8"/>
        <v>CA3B</v>
      </c>
      <c r="F121" s="36" t="str">
        <f t="shared" si="12"/>
        <v/>
      </c>
      <c r="G121" s="37" t="str">
        <f t="shared" si="9"/>
        <v>EEB2</v>
      </c>
      <c r="H121" s="34">
        <f t="shared" si="10"/>
        <v>61106</v>
      </c>
      <c r="I121" s="36" t="str">
        <f t="shared" si="11"/>
        <v>EEB3</v>
      </c>
      <c r="J121" s="38" t="s">
        <v>21</v>
      </c>
      <c r="K121" s="35" t="s">
        <v>22</v>
      </c>
      <c r="L121" s="34"/>
      <c r="M121" s="35" t="s">
        <v>296</v>
      </c>
      <c r="N121" s="35" t="s">
        <v>197</v>
      </c>
      <c r="O121" s="36"/>
      <c r="P121" s="37"/>
    </row>
    <row r="122" ht="11.25" customHeight="1">
      <c r="A122" s="7"/>
      <c r="B122" s="33" t="s">
        <v>297</v>
      </c>
      <c r="C122" s="34">
        <f t="shared" si="7"/>
        <v>51772</v>
      </c>
      <c r="D122" s="35">
        <v>2.0</v>
      </c>
      <c r="E122" s="34" t="str">
        <f t="shared" si="8"/>
        <v>CA3D</v>
      </c>
      <c r="F122" s="36" t="str">
        <f t="shared" si="12"/>
        <v/>
      </c>
      <c r="G122" s="37" t="str">
        <f t="shared" si="9"/>
        <v>EEB4</v>
      </c>
      <c r="H122" s="34">
        <f t="shared" si="10"/>
        <v>61108</v>
      </c>
      <c r="I122" s="36" t="str">
        <f t="shared" si="11"/>
        <v>EEB5</v>
      </c>
      <c r="J122" s="38" t="s">
        <v>21</v>
      </c>
      <c r="K122" s="35" t="s">
        <v>22</v>
      </c>
      <c r="L122" s="34"/>
      <c r="M122" s="35" t="s">
        <v>298</v>
      </c>
      <c r="N122" s="35" t="s">
        <v>200</v>
      </c>
      <c r="O122" s="36"/>
      <c r="P122" s="37"/>
    </row>
    <row r="123" ht="11.25" customHeight="1">
      <c r="A123" s="7"/>
      <c r="B123" s="33" t="s">
        <v>299</v>
      </c>
      <c r="C123" s="34">
        <f t="shared" si="7"/>
        <v>51774</v>
      </c>
      <c r="D123" s="35">
        <v>2.0</v>
      </c>
      <c r="E123" s="34" t="str">
        <f t="shared" si="8"/>
        <v>CA3F</v>
      </c>
      <c r="F123" s="36" t="str">
        <f t="shared" si="12"/>
        <v/>
      </c>
      <c r="G123" s="37" t="str">
        <f t="shared" si="9"/>
        <v>EEB6</v>
      </c>
      <c r="H123" s="34">
        <f t="shared" si="10"/>
        <v>61110</v>
      </c>
      <c r="I123" s="36" t="str">
        <f t="shared" si="11"/>
        <v>EEB7</v>
      </c>
      <c r="J123" s="38" t="s">
        <v>21</v>
      </c>
      <c r="K123" s="35" t="s">
        <v>22</v>
      </c>
      <c r="L123" s="34"/>
      <c r="M123" s="35" t="s">
        <v>300</v>
      </c>
      <c r="N123" s="35" t="s">
        <v>203</v>
      </c>
      <c r="O123" s="36"/>
      <c r="P123" s="37"/>
    </row>
    <row r="124" ht="11.25" customHeight="1">
      <c r="A124" s="7"/>
      <c r="B124" s="33" t="s">
        <v>301</v>
      </c>
      <c r="C124" s="34">
        <f t="shared" si="7"/>
        <v>51776</v>
      </c>
      <c r="D124" s="35">
        <v>2.0</v>
      </c>
      <c r="E124" s="34" t="str">
        <f t="shared" si="8"/>
        <v>CA41</v>
      </c>
      <c r="F124" s="36" t="str">
        <f t="shared" si="12"/>
        <v/>
      </c>
      <c r="G124" s="37" t="str">
        <f t="shared" si="9"/>
        <v>EEB8</v>
      </c>
      <c r="H124" s="34">
        <f t="shared" si="10"/>
        <v>61112</v>
      </c>
      <c r="I124" s="36" t="str">
        <f t="shared" si="11"/>
        <v>EEB9</v>
      </c>
      <c r="J124" s="38" t="s">
        <v>21</v>
      </c>
      <c r="K124" s="35" t="s">
        <v>22</v>
      </c>
      <c r="L124" s="34"/>
      <c r="M124" s="35" t="s">
        <v>302</v>
      </c>
      <c r="N124" s="35" t="s">
        <v>206</v>
      </c>
      <c r="O124" s="36"/>
      <c r="P124" s="37"/>
    </row>
    <row r="125" ht="11.25" customHeight="1">
      <c r="A125" s="7"/>
      <c r="B125" s="33" t="s">
        <v>303</v>
      </c>
      <c r="C125" s="34">
        <f t="shared" si="7"/>
        <v>51778</v>
      </c>
      <c r="D125" s="35">
        <v>2.0</v>
      </c>
      <c r="E125" s="34" t="str">
        <f t="shared" si="8"/>
        <v>CA43</v>
      </c>
      <c r="F125" s="36" t="str">
        <f t="shared" si="12"/>
        <v/>
      </c>
      <c r="G125" s="37" t="str">
        <f t="shared" si="9"/>
        <v>EEBA</v>
      </c>
      <c r="H125" s="34">
        <f t="shared" si="10"/>
        <v>61114</v>
      </c>
      <c r="I125" s="36" t="str">
        <f t="shared" si="11"/>
        <v>EEBB</v>
      </c>
      <c r="J125" s="38" t="s">
        <v>21</v>
      </c>
      <c r="K125" s="35" t="s">
        <v>22</v>
      </c>
      <c r="L125" s="34"/>
      <c r="M125" s="35" t="s">
        <v>304</v>
      </c>
      <c r="N125" s="35" t="s">
        <v>209</v>
      </c>
      <c r="O125" s="36"/>
      <c r="P125" s="37"/>
    </row>
    <row r="126" ht="11.25" customHeight="1">
      <c r="A126" s="7"/>
      <c r="B126" s="33" t="s">
        <v>305</v>
      </c>
      <c r="C126" s="34">
        <f t="shared" si="7"/>
        <v>51780</v>
      </c>
      <c r="D126" s="35">
        <v>2.0</v>
      </c>
      <c r="E126" s="34" t="str">
        <f t="shared" si="8"/>
        <v>CA45</v>
      </c>
      <c r="F126" s="36" t="str">
        <f t="shared" si="12"/>
        <v/>
      </c>
      <c r="G126" s="37" t="str">
        <f t="shared" si="9"/>
        <v>EEBC</v>
      </c>
      <c r="H126" s="34">
        <f t="shared" si="10"/>
        <v>61116</v>
      </c>
      <c r="I126" s="36" t="str">
        <f t="shared" si="11"/>
        <v>EEBD</v>
      </c>
      <c r="J126" s="38" t="s">
        <v>21</v>
      </c>
      <c r="K126" s="35" t="s">
        <v>22</v>
      </c>
      <c r="L126" s="34"/>
      <c r="M126" s="35" t="s">
        <v>306</v>
      </c>
      <c r="N126" s="35" t="s">
        <v>212</v>
      </c>
      <c r="O126" s="36"/>
      <c r="P126" s="37"/>
    </row>
    <row r="127" ht="11.25" customHeight="1">
      <c r="A127" s="7"/>
      <c r="B127" s="33" t="s">
        <v>307</v>
      </c>
      <c r="C127" s="34">
        <f t="shared" si="7"/>
        <v>51782</v>
      </c>
      <c r="D127" s="35">
        <v>2.0</v>
      </c>
      <c r="E127" s="34" t="str">
        <f t="shared" si="8"/>
        <v>CA47</v>
      </c>
      <c r="F127" s="36" t="str">
        <f t="shared" si="12"/>
        <v/>
      </c>
      <c r="G127" s="37" t="str">
        <f t="shared" si="9"/>
        <v>EEBE</v>
      </c>
      <c r="H127" s="34">
        <f t="shared" si="10"/>
        <v>61118</v>
      </c>
      <c r="I127" s="36" t="str">
        <f t="shared" si="11"/>
        <v>EEBF</v>
      </c>
      <c r="J127" s="38" t="s">
        <v>21</v>
      </c>
      <c r="K127" s="35" t="s">
        <v>22</v>
      </c>
      <c r="L127" s="34"/>
      <c r="M127" s="35" t="s">
        <v>308</v>
      </c>
      <c r="N127" s="35" t="s">
        <v>215</v>
      </c>
      <c r="O127" s="36"/>
      <c r="P127" s="37"/>
    </row>
    <row r="128" ht="11.25" customHeight="1">
      <c r="A128" s="7"/>
      <c r="B128" s="33" t="s">
        <v>309</v>
      </c>
      <c r="C128" s="34">
        <f t="shared" si="7"/>
        <v>51786</v>
      </c>
      <c r="D128" s="35">
        <v>1.0</v>
      </c>
      <c r="E128" s="34" t="str">
        <f t="shared" si="8"/>
        <v>CA4A</v>
      </c>
      <c r="F128" s="36">
        <f t="shared" si="12"/>
        <v>2</v>
      </c>
      <c r="G128" s="37" t="str">
        <f t="shared" si="9"/>
        <v>EEC2</v>
      </c>
      <c r="H128" s="34">
        <f t="shared" si="10"/>
        <v>61122</v>
      </c>
      <c r="I128" s="36" t="str">
        <f t="shared" si="11"/>
        <v>EEC2</v>
      </c>
      <c r="J128" s="38" t="s">
        <v>21</v>
      </c>
      <c r="K128" s="35" t="s">
        <v>22</v>
      </c>
      <c r="L128" s="34"/>
      <c r="M128" s="35" t="s">
        <v>310</v>
      </c>
      <c r="N128" s="35" t="s">
        <v>218</v>
      </c>
      <c r="O128" s="36"/>
      <c r="P128" s="37"/>
    </row>
    <row r="129" ht="11.25" customHeight="1">
      <c r="A129" s="19" t="s">
        <v>74</v>
      </c>
      <c r="B129" s="33" t="s">
        <v>311</v>
      </c>
      <c r="C129" s="34">
        <f t="shared" si="7"/>
        <v>51787</v>
      </c>
      <c r="D129" s="35">
        <v>1.0</v>
      </c>
      <c r="E129" s="34" t="str">
        <f t="shared" si="8"/>
        <v>CA4B</v>
      </c>
      <c r="F129" s="36" t="str">
        <f t="shared" si="12"/>
        <v/>
      </c>
      <c r="G129" s="37" t="str">
        <f t="shared" si="9"/>
        <v>EEC3</v>
      </c>
      <c r="H129" s="34">
        <f t="shared" si="10"/>
        <v>61123</v>
      </c>
      <c r="I129" s="36" t="str">
        <f t="shared" si="11"/>
        <v>EEC3</v>
      </c>
      <c r="J129" s="37"/>
      <c r="K129" s="35" t="s">
        <v>22</v>
      </c>
      <c r="L129" s="34"/>
      <c r="M129" s="35" t="s">
        <v>312</v>
      </c>
      <c r="N129" s="35" t="s">
        <v>313</v>
      </c>
      <c r="O129" s="36"/>
      <c r="P129" s="37"/>
    </row>
    <row r="130" ht="11.25" customHeight="1">
      <c r="A130" s="19" t="s">
        <v>74</v>
      </c>
      <c r="B130" s="33" t="s">
        <v>314</v>
      </c>
      <c r="C130" s="34">
        <f t="shared" si="7"/>
        <v>51788</v>
      </c>
      <c r="D130" s="35">
        <v>1.0</v>
      </c>
      <c r="E130" s="34" t="str">
        <f t="shared" si="8"/>
        <v>CA4C</v>
      </c>
      <c r="F130" s="36" t="str">
        <f t="shared" si="12"/>
        <v/>
      </c>
      <c r="G130" s="37" t="str">
        <f t="shared" si="9"/>
        <v>EEC4</v>
      </c>
      <c r="H130" s="34">
        <f t="shared" si="10"/>
        <v>61124</v>
      </c>
      <c r="I130" s="36" t="str">
        <f t="shared" si="11"/>
        <v>EEC4</v>
      </c>
      <c r="J130" s="37"/>
      <c r="K130" s="35" t="s">
        <v>22</v>
      </c>
      <c r="L130" s="34"/>
      <c r="M130" s="35" t="s">
        <v>315</v>
      </c>
      <c r="N130" s="35" t="s">
        <v>224</v>
      </c>
      <c r="O130" s="36"/>
      <c r="P130" s="37"/>
    </row>
    <row r="131" ht="11.25" customHeight="1">
      <c r="A131" s="19" t="s">
        <v>74</v>
      </c>
      <c r="B131" s="33" t="s">
        <v>316</v>
      </c>
      <c r="C131" s="34">
        <f t="shared" si="7"/>
        <v>51789</v>
      </c>
      <c r="D131" s="35">
        <v>1.0</v>
      </c>
      <c r="E131" s="34" t="str">
        <f t="shared" si="8"/>
        <v>CA4D</v>
      </c>
      <c r="F131" s="36" t="str">
        <f t="shared" si="12"/>
        <v/>
      </c>
      <c r="G131" s="37" t="str">
        <f t="shared" si="9"/>
        <v>EEC5</v>
      </c>
      <c r="H131" s="34">
        <f t="shared" si="10"/>
        <v>61125</v>
      </c>
      <c r="I131" s="36" t="str">
        <f t="shared" si="11"/>
        <v>EEC5</v>
      </c>
      <c r="J131" s="37"/>
      <c r="K131" s="35" t="s">
        <v>22</v>
      </c>
      <c r="L131" s="34"/>
      <c r="M131" s="35" t="s">
        <v>317</v>
      </c>
      <c r="N131" s="35" t="s">
        <v>227</v>
      </c>
      <c r="O131" s="36"/>
      <c r="P131" s="37"/>
    </row>
    <row r="132" ht="11.25" customHeight="1">
      <c r="A132" s="19" t="s">
        <v>74</v>
      </c>
      <c r="B132" s="33" t="s">
        <v>318</v>
      </c>
      <c r="C132" s="34">
        <f t="shared" si="7"/>
        <v>51790</v>
      </c>
      <c r="D132" s="35">
        <v>1.0</v>
      </c>
      <c r="E132" s="34" t="str">
        <f t="shared" si="8"/>
        <v>CA4E</v>
      </c>
      <c r="F132" s="36" t="str">
        <f t="shared" si="12"/>
        <v/>
      </c>
      <c r="G132" s="37" t="str">
        <f t="shared" si="9"/>
        <v>EEC6</v>
      </c>
      <c r="H132" s="34">
        <f t="shared" si="10"/>
        <v>61126</v>
      </c>
      <c r="I132" s="36" t="str">
        <f t="shared" si="11"/>
        <v>EEC6</v>
      </c>
      <c r="J132" s="37"/>
      <c r="K132" s="35" t="s">
        <v>22</v>
      </c>
      <c r="L132" s="34"/>
      <c r="M132" s="35" t="s">
        <v>319</v>
      </c>
      <c r="N132" s="35" t="s">
        <v>230</v>
      </c>
      <c r="O132" s="36"/>
      <c r="P132" s="37"/>
    </row>
    <row r="133" ht="11.25" customHeight="1">
      <c r="A133" s="19" t="s">
        <v>74</v>
      </c>
      <c r="B133" s="33" t="s">
        <v>320</v>
      </c>
      <c r="C133" s="34">
        <f t="shared" si="7"/>
        <v>51791</v>
      </c>
      <c r="D133" s="35">
        <v>1.0</v>
      </c>
      <c r="E133" s="34" t="str">
        <f t="shared" si="8"/>
        <v>CA4F</v>
      </c>
      <c r="F133" s="36" t="str">
        <f t="shared" si="12"/>
        <v/>
      </c>
      <c r="G133" s="37" t="str">
        <f t="shared" si="9"/>
        <v>EEC7</v>
      </c>
      <c r="H133" s="34">
        <f t="shared" si="10"/>
        <v>61127</v>
      </c>
      <c r="I133" s="36" t="str">
        <f t="shared" si="11"/>
        <v>EEC7</v>
      </c>
      <c r="J133" s="37"/>
      <c r="K133" s="35" t="s">
        <v>22</v>
      </c>
      <c r="L133" s="34"/>
      <c r="M133" s="35" t="s">
        <v>321</v>
      </c>
      <c r="N133" s="35" t="s">
        <v>233</v>
      </c>
      <c r="O133" s="36"/>
      <c r="P133" s="37"/>
    </row>
    <row r="134" ht="11.25" customHeight="1">
      <c r="A134" s="7"/>
      <c r="B134" s="33" t="s">
        <v>322</v>
      </c>
      <c r="C134" s="34">
        <f t="shared" si="7"/>
        <v>51792</v>
      </c>
      <c r="D134" s="35">
        <v>4.0</v>
      </c>
      <c r="E134" s="34" t="str">
        <f t="shared" si="8"/>
        <v>CA53</v>
      </c>
      <c r="F134" s="36" t="str">
        <f t="shared" si="12"/>
        <v/>
      </c>
      <c r="G134" s="37" t="str">
        <f t="shared" si="9"/>
        <v>EEC8</v>
      </c>
      <c r="H134" s="34">
        <f t="shared" si="10"/>
        <v>61128</v>
      </c>
      <c r="I134" s="36" t="str">
        <f t="shared" si="11"/>
        <v>EECB</v>
      </c>
      <c r="J134" s="37"/>
      <c r="K134" s="35" t="s">
        <v>22</v>
      </c>
      <c r="L134" s="34"/>
      <c r="M134" s="34"/>
      <c r="N134" s="35" t="s">
        <v>323</v>
      </c>
      <c r="O134" s="36"/>
      <c r="P134" s="37"/>
    </row>
    <row r="135" ht="11.25" customHeight="1">
      <c r="A135" s="7"/>
      <c r="B135" s="33" t="s">
        <v>324</v>
      </c>
      <c r="C135" s="34">
        <f t="shared" si="7"/>
        <v>51798</v>
      </c>
      <c r="D135" s="35">
        <v>2.0</v>
      </c>
      <c r="E135" s="34" t="str">
        <f t="shared" si="8"/>
        <v>CA57</v>
      </c>
      <c r="F135" s="36">
        <f t="shared" si="12"/>
        <v>2</v>
      </c>
      <c r="G135" s="37" t="str">
        <f t="shared" si="9"/>
        <v>EECE</v>
      </c>
      <c r="H135" s="34">
        <f t="shared" si="10"/>
        <v>61134</v>
      </c>
      <c r="I135" s="36" t="str">
        <f t="shared" si="11"/>
        <v>EECF</v>
      </c>
      <c r="J135" s="37"/>
      <c r="K135" s="35" t="s">
        <v>22</v>
      </c>
      <c r="L135" s="34"/>
      <c r="M135" s="35" t="s">
        <v>325</v>
      </c>
      <c r="N135" s="35" t="s">
        <v>326</v>
      </c>
      <c r="O135" s="36"/>
      <c r="P135" s="37"/>
    </row>
    <row r="136" ht="11.25" customHeight="1">
      <c r="A136" s="7"/>
      <c r="B136" s="33" t="s">
        <v>327</v>
      </c>
      <c r="C136" s="34">
        <f t="shared" si="7"/>
        <v>51942</v>
      </c>
      <c r="D136" s="35">
        <v>25.0</v>
      </c>
      <c r="E136" s="34" t="str">
        <f t="shared" si="8"/>
        <v>CAFE</v>
      </c>
      <c r="F136" s="36">
        <f t="shared" si="12"/>
        <v>142</v>
      </c>
      <c r="G136" s="37" t="str">
        <f t="shared" si="9"/>
        <v>EF5E</v>
      </c>
      <c r="H136" s="34">
        <f t="shared" si="10"/>
        <v>61278</v>
      </c>
      <c r="I136" s="36" t="str">
        <f t="shared" si="11"/>
        <v>EF76</v>
      </c>
      <c r="J136" s="38" t="s">
        <v>132</v>
      </c>
      <c r="K136" s="35" t="s">
        <v>328</v>
      </c>
      <c r="L136" s="34"/>
      <c r="M136" s="34"/>
      <c r="N136" s="35" t="s">
        <v>246</v>
      </c>
      <c r="O136" s="36"/>
      <c r="P136" s="37"/>
    </row>
    <row r="137" ht="11.25" customHeight="1">
      <c r="A137" s="7"/>
      <c r="B137" s="33" t="s">
        <v>329</v>
      </c>
      <c r="C137" s="34">
        <f t="shared" si="7"/>
        <v>51968</v>
      </c>
      <c r="D137" s="35">
        <v>25.0</v>
      </c>
      <c r="E137" s="34" t="str">
        <f t="shared" si="8"/>
        <v>CB18</v>
      </c>
      <c r="F137" s="36">
        <f t="shared" si="12"/>
        <v>1</v>
      </c>
      <c r="G137" s="37" t="str">
        <f t="shared" si="9"/>
        <v>EF78</v>
      </c>
      <c r="H137" s="34">
        <f t="shared" si="10"/>
        <v>61304</v>
      </c>
      <c r="I137" s="36" t="str">
        <f t="shared" si="11"/>
        <v>EF90</v>
      </c>
      <c r="J137" s="38" t="s">
        <v>132</v>
      </c>
      <c r="K137" s="35" t="s">
        <v>328</v>
      </c>
      <c r="L137" s="34"/>
      <c r="M137" s="34"/>
      <c r="N137" s="35" t="s">
        <v>330</v>
      </c>
      <c r="O137" s="36"/>
      <c r="P137" s="37"/>
    </row>
    <row r="138" ht="11.25" customHeight="1">
      <c r="A138" s="7"/>
      <c r="B138" s="33" t="s">
        <v>331</v>
      </c>
      <c r="C138" s="34">
        <f t="shared" si="7"/>
        <v>51994</v>
      </c>
      <c r="D138" s="35">
        <v>25.0</v>
      </c>
      <c r="E138" s="34" t="str">
        <f t="shared" si="8"/>
        <v>CB32</v>
      </c>
      <c r="F138" s="36">
        <f t="shared" si="12"/>
        <v>1</v>
      </c>
      <c r="G138" s="37" t="str">
        <f t="shared" si="9"/>
        <v>EF92</v>
      </c>
      <c r="H138" s="34">
        <f t="shared" si="10"/>
        <v>61330</v>
      </c>
      <c r="I138" s="36" t="str">
        <f t="shared" si="11"/>
        <v>EFAA</v>
      </c>
      <c r="J138" s="38" t="s">
        <v>132</v>
      </c>
      <c r="K138" s="35" t="s">
        <v>328</v>
      </c>
      <c r="L138" s="34"/>
      <c r="M138" s="34"/>
      <c r="N138" s="35" t="s">
        <v>252</v>
      </c>
      <c r="O138" s="36"/>
      <c r="P138" s="37"/>
    </row>
    <row r="139" ht="11.25" customHeight="1">
      <c r="A139" s="7"/>
      <c r="B139" s="33" t="s">
        <v>332</v>
      </c>
      <c r="C139" s="34">
        <f t="shared" si="7"/>
        <v>52020</v>
      </c>
      <c r="D139" s="35">
        <v>25.0</v>
      </c>
      <c r="E139" s="34" t="str">
        <f t="shared" si="8"/>
        <v>CB4C</v>
      </c>
      <c r="F139" s="36">
        <f t="shared" si="12"/>
        <v>1</v>
      </c>
      <c r="G139" s="37" t="str">
        <f t="shared" si="9"/>
        <v>EFAC</v>
      </c>
      <c r="H139" s="34">
        <f t="shared" si="10"/>
        <v>61356</v>
      </c>
      <c r="I139" s="36" t="str">
        <f t="shared" si="11"/>
        <v>EFC4</v>
      </c>
      <c r="J139" s="38" t="s">
        <v>132</v>
      </c>
      <c r="K139" s="35" t="s">
        <v>328</v>
      </c>
      <c r="L139" s="34"/>
      <c r="M139" s="34"/>
      <c r="N139" s="35" t="s">
        <v>255</v>
      </c>
      <c r="O139" s="36"/>
      <c r="P139" s="37"/>
    </row>
    <row r="140" ht="11.25" customHeight="1">
      <c r="A140" s="7"/>
      <c r="B140" s="33" t="s">
        <v>333</v>
      </c>
      <c r="C140" s="34">
        <f t="shared" si="7"/>
        <v>52046</v>
      </c>
      <c r="D140" s="35">
        <v>25.0</v>
      </c>
      <c r="E140" s="34" t="str">
        <f t="shared" si="8"/>
        <v>CB66</v>
      </c>
      <c r="F140" s="36">
        <f t="shared" si="12"/>
        <v>1</v>
      </c>
      <c r="G140" s="37" t="str">
        <f t="shared" si="9"/>
        <v>EFC6</v>
      </c>
      <c r="H140" s="34">
        <f t="shared" si="10"/>
        <v>61382</v>
      </c>
      <c r="I140" s="36" t="str">
        <f t="shared" si="11"/>
        <v>EFDE</v>
      </c>
      <c r="J140" s="38" t="s">
        <v>132</v>
      </c>
      <c r="K140" s="35" t="s">
        <v>328</v>
      </c>
      <c r="L140" s="34"/>
      <c r="M140" s="34"/>
      <c r="N140" s="35" t="s">
        <v>258</v>
      </c>
      <c r="O140" s="36"/>
      <c r="P140" s="37"/>
    </row>
    <row r="141" ht="11.25" customHeight="1">
      <c r="A141" s="7"/>
      <c r="B141" s="33" t="s">
        <v>334</v>
      </c>
      <c r="C141" s="34">
        <f t="shared" si="7"/>
        <v>52072</v>
      </c>
      <c r="D141" s="35">
        <v>50.0</v>
      </c>
      <c r="E141" s="34" t="str">
        <f t="shared" si="8"/>
        <v>CB99</v>
      </c>
      <c r="F141" s="36">
        <f t="shared" si="12"/>
        <v>1</v>
      </c>
      <c r="G141" s="37" t="str">
        <f t="shared" si="9"/>
        <v>EFE0</v>
      </c>
      <c r="H141" s="34">
        <f t="shared" si="10"/>
        <v>61408</v>
      </c>
      <c r="I141" s="36" t="str">
        <f t="shared" si="11"/>
        <v>F011</v>
      </c>
      <c r="J141" s="38" t="s">
        <v>132</v>
      </c>
      <c r="K141" s="35" t="s">
        <v>328</v>
      </c>
      <c r="L141" s="34"/>
      <c r="M141" s="35" t="s">
        <v>335</v>
      </c>
      <c r="N141" s="35" t="s">
        <v>336</v>
      </c>
      <c r="O141" s="36"/>
      <c r="P141" s="37"/>
    </row>
    <row r="142" ht="11.25" customHeight="1">
      <c r="A142" s="7"/>
      <c r="B142" s="33" t="s">
        <v>337</v>
      </c>
      <c r="C142" s="34">
        <f t="shared" si="7"/>
        <v>52124</v>
      </c>
      <c r="D142" s="35">
        <v>8.0</v>
      </c>
      <c r="E142" s="34" t="str">
        <f t="shared" si="8"/>
        <v>CBA3</v>
      </c>
      <c r="F142" s="36">
        <f t="shared" si="12"/>
        <v>2</v>
      </c>
      <c r="G142" s="37" t="str">
        <f t="shared" si="9"/>
        <v>F014</v>
      </c>
      <c r="H142" s="34">
        <f t="shared" si="10"/>
        <v>61460</v>
      </c>
      <c r="I142" s="36" t="str">
        <f t="shared" si="11"/>
        <v>F01B</v>
      </c>
      <c r="J142" s="38" t="s">
        <v>236</v>
      </c>
      <c r="K142" s="35" t="s">
        <v>22</v>
      </c>
      <c r="L142" s="34"/>
      <c r="M142" s="35" t="s">
        <v>338</v>
      </c>
      <c r="N142" s="35" t="s">
        <v>264</v>
      </c>
      <c r="O142" s="36"/>
      <c r="P142" s="37"/>
    </row>
    <row r="143" ht="11.25" customHeight="1">
      <c r="A143" s="7"/>
      <c r="B143" s="33" t="s">
        <v>339</v>
      </c>
      <c r="C143" s="34">
        <f t="shared" si="7"/>
        <v>52180</v>
      </c>
      <c r="D143" s="35">
        <v>416.0</v>
      </c>
      <c r="E143" s="34" t="str">
        <f t="shared" si="8"/>
        <v>CD73</v>
      </c>
      <c r="F143" s="36">
        <f t="shared" si="12"/>
        <v>48</v>
      </c>
      <c r="G143" s="37" t="str">
        <f t="shared" si="9"/>
        <v>F04C</v>
      </c>
      <c r="H143" s="34">
        <f t="shared" si="10"/>
        <v>61516</v>
      </c>
      <c r="I143" s="36" t="str">
        <f t="shared" si="11"/>
        <v>F1EB</v>
      </c>
      <c r="J143" s="38" t="s">
        <v>266</v>
      </c>
      <c r="K143" s="35" t="s">
        <v>22</v>
      </c>
      <c r="L143" s="34"/>
      <c r="M143" s="35" t="s">
        <v>267</v>
      </c>
      <c r="N143" s="35" t="s">
        <v>268</v>
      </c>
      <c r="O143" s="36"/>
      <c r="P143" s="37"/>
    </row>
    <row r="144" ht="11.25" customHeight="1">
      <c r="A144" s="7"/>
      <c r="B144" s="33" t="s">
        <v>340</v>
      </c>
      <c r="C144" s="34">
        <f t="shared" si="7"/>
        <v>52596</v>
      </c>
      <c r="D144" s="35">
        <v>2.0</v>
      </c>
      <c r="E144" s="34" t="str">
        <f t="shared" si="8"/>
        <v>CD75</v>
      </c>
      <c r="F144" s="36" t="str">
        <f t="shared" si="12"/>
        <v/>
      </c>
      <c r="G144" s="37" t="str">
        <f t="shared" si="9"/>
        <v>F1EC</v>
      </c>
      <c r="H144" s="34">
        <f t="shared" si="10"/>
        <v>61932</v>
      </c>
      <c r="I144" s="36" t="str">
        <f t="shared" si="11"/>
        <v>F1ED</v>
      </c>
      <c r="J144" s="38" t="s">
        <v>21</v>
      </c>
      <c r="K144" s="35" t="s">
        <v>22</v>
      </c>
      <c r="L144" s="34"/>
      <c r="M144" s="34"/>
      <c r="N144" s="35" t="s">
        <v>24</v>
      </c>
      <c r="O144" s="36"/>
      <c r="P144" s="37"/>
    </row>
    <row r="145" ht="11.25" customHeight="1">
      <c r="A145" s="7"/>
      <c r="B145" s="33" t="s">
        <v>341</v>
      </c>
      <c r="C145" s="34">
        <f t="shared" si="7"/>
        <v>52598</v>
      </c>
      <c r="D145" s="35">
        <v>2.0</v>
      </c>
      <c r="E145" s="34" t="str">
        <f t="shared" si="8"/>
        <v>CD77</v>
      </c>
      <c r="F145" s="36" t="str">
        <f t="shared" si="12"/>
        <v/>
      </c>
      <c r="G145" s="37" t="str">
        <f t="shared" si="9"/>
        <v>F1EE</v>
      </c>
      <c r="H145" s="34">
        <f t="shared" si="10"/>
        <v>61934</v>
      </c>
      <c r="I145" s="36" t="str">
        <f t="shared" si="11"/>
        <v>F1EF</v>
      </c>
      <c r="J145" s="38" t="s">
        <v>21</v>
      </c>
      <c r="K145" s="35" t="s">
        <v>22</v>
      </c>
      <c r="L145" s="34"/>
      <c r="M145" s="34"/>
      <c r="N145" s="35" t="s">
        <v>26</v>
      </c>
      <c r="O145" s="36"/>
      <c r="P145" s="37"/>
    </row>
    <row r="146" ht="11.25" customHeight="1">
      <c r="A146" s="7"/>
      <c r="B146" s="33" t="s">
        <v>342</v>
      </c>
      <c r="C146" s="34">
        <f t="shared" si="7"/>
        <v>52600</v>
      </c>
      <c r="D146" s="35">
        <v>2.0</v>
      </c>
      <c r="E146" s="34" t="str">
        <f t="shared" si="8"/>
        <v>CD79</v>
      </c>
      <c r="F146" s="36" t="str">
        <f t="shared" si="12"/>
        <v/>
      </c>
      <c r="G146" s="37" t="str">
        <f t="shared" si="9"/>
        <v>F1F0</v>
      </c>
      <c r="H146" s="34">
        <f t="shared" si="10"/>
        <v>61936</v>
      </c>
      <c r="I146" s="36" t="str">
        <f t="shared" si="11"/>
        <v>F1F1</v>
      </c>
      <c r="J146" s="38" t="s">
        <v>21</v>
      </c>
      <c r="K146" s="35" t="s">
        <v>22</v>
      </c>
      <c r="L146" s="34"/>
      <c r="M146" s="34"/>
      <c r="N146" s="35" t="s">
        <v>28</v>
      </c>
      <c r="O146" s="36"/>
      <c r="P146" s="37"/>
    </row>
    <row r="147" ht="11.25" customHeight="1">
      <c r="A147" s="7"/>
      <c r="B147" s="33" t="s">
        <v>343</v>
      </c>
      <c r="C147" s="34">
        <f t="shared" si="7"/>
        <v>52602</v>
      </c>
      <c r="D147" s="35">
        <v>2.0</v>
      </c>
      <c r="E147" s="34" t="str">
        <f t="shared" si="8"/>
        <v>CD7B</v>
      </c>
      <c r="F147" s="36" t="str">
        <f t="shared" si="12"/>
        <v/>
      </c>
      <c r="G147" s="37" t="str">
        <f t="shared" si="9"/>
        <v>F1F2</v>
      </c>
      <c r="H147" s="34">
        <f t="shared" si="10"/>
        <v>61938</v>
      </c>
      <c r="I147" s="36" t="str">
        <f t="shared" si="11"/>
        <v>F1F3</v>
      </c>
      <c r="J147" s="38" t="s">
        <v>21</v>
      </c>
      <c r="K147" s="35" t="s">
        <v>22</v>
      </c>
      <c r="L147" s="34"/>
      <c r="M147" s="34"/>
      <c r="N147" s="35" t="s">
        <v>30</v>
      </c>
      <c r="O147" s="36"/>
      <c r="P147" s="37"/>
    </row>
    <row r="148" ht="11.25" customHeight="1">
      <c r="A148" s="7"/>
      <c r="B148" s="33" t="s">
        <v>344</v>
      </c>
      <c r="C148" s="34">
        <f t="shared" si="7"/>
        <v>52604</v>
      </c>
      <c r="D148" s="35">
        <v>2.0</v>
      </c>
      <c r="E148" s="34" t="str">
        <f t="shared" si="8"/>
        <v>CD7D</v>
      </c>
      <c r="F148" s="36" t="str">
        <f t="shared" si="12"/>
        <v/>
      </c>
      <c r="G148" s="37" t="str">
        <f t="shared" si="9"/>
        <v>F1F4</v>
      </c>
      <c r="H148" s="34">
        <f t="shared" si="10"/>
        <v>61940</v>
      </c>
      <c r="I148" s="36" t="str">
        <f t="shared" si="11"/>
        <v>F1F5</v>
      </c>
      <c r="J148" s="38" t="s">
        <v>21</v>
      </c>
      <c r="K148" s="35" t="s">
        <v>22</v>
      </c>
      <c r="L148" s="34"/>
      <c r="M148" s="34"/>
      <c r="N148" s="35" t="s">
        <v>32</v>
      </c>
      <c r="O148" s="36"/>
      <c r="P148" s="37"/>
    </row>
    <row r="149" ht="11.25" customHeight="1">
      <c r="A149" s="7"/>
      <c r="B149" s="33" t="s">
        <v>345</v>
      </c>
      <c r="C149" s="34">
        <f t="shared" si="7"/>
        <v>52606</v>
      </c>
      <c r="D149" s="35">
        <v>2.0</v>
      </c>
      <c r="E149" s="34" t="str">
        <f t="shared" si="8"/>
        <v>CD7F</v>
      </c>
      <c r="F149" s="36" t="str">
        <f t="shared" si="12"/>
        <v/>
      </c>
      <c r="G149" s="37" t="str">
        <f t="shared" si="9"/>
        <v>F1F6</v>
      </c>
      <c r="H149" s="34">
        <f t="shared" si="10"/>
        <v>61942</v>
      </c>
      <c r="I149" s="36" t="str">
        <f t="shared" si="11"/>
        <v>F1F7</v>
      </c>
      <c r="J149" s="38" t="s">
        <v>21</v>
      </c>
      <c r="K149" s="35" t="s">
        <v>22</v>
      </c>
      <c r="L149" s="34"/>
      <c r="M149" s="34"/>
      <c r="N149" s="35" t="s">
        <v>34</v>
      </c>
      <c r="O149" s="36"/>
      <c r="P149" s="37"/>
    </row>
    <row r="150" ht="11.25" customHeight="1">
      <c r="A150" s="7"/>
      <c r="B150" s="33" t="s">
        <v>346</v>
      </c>
      <c r="C150" s="34">
        <f t="shared" si="7"/>
        <v>52608</v>
      </c>
      <c r="D150" s="35">
        <v>2.0</v>
      </c>
      <c r="E150" s="34" t="str">
        <f t="shared" si="8"/>
        <v>CD81</v>
      </c>
      <c r="F150" s="36" t="str">
        <f t="shared" si="12"/>
        <v/>
      </c>
      <c r="G150" s="37" t="str">
        <f t="shared" si="9"/>
        <v>F1F8</v>
      </c>
      <c r="H150" s="34">
        <f t="shared" si="10"/>
        <v>61944</v>
      </c>
      <c r="I150" s="36" t="str">
        <f t="shared" si="11"/>
        <v>F1F9</v>
      </c>
      <c r="J150" s="38" t="s">
        <v>21</v>
      </c>
      <c r="K150" s="35" t="s">
        <v>22</v>
      </c>
      <c r="L150" s="34"/>
      <c r="M150" s="34"/>
      <c r="N150" s="35" t="s">
        <v>36</v>
      </c>
      <c r="O150" s="36"/>
      <c r="P150" s="37"/>
    </row>
    <row r="151" ht="11.25" customHeight="1">
      <c r="A151" s="7"/>
      <c r="B151" s="33" t="s">
        <v>347</v>
      </c>
      <c r="C151" s="34">
        <f t="shared" si="7"/>
        <v>52610</v>
      </c>
      <c r="D151" s="35">
        <v>2.0</v>
      </c>
      <c r="E151" s="34" t="str">
        <f t="shared" si="8"/>
        <v>CD83</v>
      </c>
      <c r="F151" s="36" t="str">
        <f t="shared" si="12"/>
        <v/>
      </c>
      <c r="G151" s="37" t="str">
        <f t="shared" si="9"/>
        <v>F1FA</v>
      </c>
      <c r="H151" s="34">
        <f t="shared" si="10"/>
        <v>61946</v>
      </c>
      <c r="I151" s="36" t="str">
        <f t="shared" si="11"/>
        <v>F1FB</v>
      </c>
      <c r="J151" s="38" t="s">
        <v>21</v>
      </c>
      <c r="K151" s="35" t="s">
        <v>22</v>
      </c>
      <c r="L151" s="34"/>
      <c r="M151" s="34"/>
      <c r="N151" s="35" t="s">
        <v>38</v>
      </c>
      <c r="O151" s="36"/>
      <c r="P151" s="37"/>
    </row>
    <row r="152" ht="11.25" customHeight="1">
      <c r="A152" s="7"/>
      <c r="B152" s="33" t="s">
        <v>348</v>
      </c>
      <c r="C152" s="34">
        <f t="shared" si="7"/>
        <v>52612</v>
      </c>
      <c r="D152" s="35">
        <v>2.0</v>
      </c>
      <c r="E152" s="34" t="str">
        <f t="shared" si="8"/>
        <v>CD85</v>
      </c>
      <c r="F152" s="36" t="str">
        <f t="shared" si="12"/>
        <v/>
      </c>
      <c r="G152" s="37" t="str">
        <f t="shared" si="9"/>
        <v>F1FC</v>
      </c>
      <c r="H152" s="34">
        <f t="shared" si="10"/>
        <v>61948</v>
      </c>
      <c r="I152" s="36" t="str">
        <f t="shared" si="11"/>
        <v>F1FD</v>
      </c>
      <c r="J152" s="38" t="s">
        <v>21</v>
      </c>
      <c r="K152" s="35" t="s">
        <v>22</v>
      </c>
      <c r="L152" s="34"/>
      <c r="M152" s="34"/>
      <c r="N152" s="35" t="s">
        <v>278</v>
      </c>
      <c r="O152" s="36"/>
      <c r="P152" s="37"/>
    </row>
    <row r="153" ht="11.25" customHeight="1">
      <c r="A153" s="7"/>
      <c r="B153" s="33" t="s">
        <v>349</v>
      </c>
      <c r="C153" s="34">
        <f t="shared" si="7"/>
        <v>52614</v>
      </c>
      <c r="D153" s="35">
        <v>2.0</v>
      </c>
      <c r="E153" s="34" t="str">
        <f t="shared" si="8"/>
        <v>CD87</v>
      </c>
      <c r="F153" s="36" t="str">
        <f t="shared" si="12"/>
        <v/>
      </c>
      <c r="G153" s="37" t="str">
        <f t="shared" si="9"/>
        <v>F1FE</v>
      </c>
      <c r="H153" s="34">
        <f t="shared" si="10"/>
        <v>61950</v>
      </c>
      <c r="I153" s="36" t="str">
        <f t="shared" si="11"/>
        <v>F1FF</v>
      </c>
      <c r="J153" s="38" t="s">
        <v>21</v>
      </c>
      <c r="K153" s="35" t="s">
        <v>22</v>
      </c>
      <c r="L153" s="34"/>
      <c r="M153" s="34"/>
      <c r="N153" s="35" t="s">
        <v>42</v>
      </c>
      <c r="O153" s="36"/>
      <c r="P153" s="37"/>
    </row>
    <row r="154" ht="11.25" customHeight="1">
      <c r="A154" s="7"/>
      <c r="B154" s="33" t="s">
        <v>350</v>
      </c>
      <c r="C154" s="34">
        <f t="shared" si="7"/>
        <v>52616</v>
      </c>
      <c r="D154" s="35">
        <v>2.0</v>
      </c>
      <c r="E154" s="34" t="str">
        <f t="shared" si="8"/>
        <v>CD89</v>
      </c>
      <c r="F154" s="36" t="str">
        <f t="shared" si="12"/>
        <v/>
      </c>
      <c r="G154" s="37" t="str">
        <f t="shared" si="9"/>
        <v>F200</v>
      </c>
      <c r="H154" s="34">
        <f t="shared" si="10"/>
        <v>61952</v>
      </c>
      <c r="I154" s="36" t="str">
        <f t="shared" si="11"/>
        <v>F201</v>
      </c>
      <c r="J154" s="38" t="s">
        <v>21</v>
      </c>
      <c r="K154" s="35" t="s">
        <v>22</v>
      </c>
      <c r="L154" s="34"/>
      <c r="M154" s="34"/>
      <c r="N154" s="35" t="s">
        <v>44</v>
      </c>
      <c r="O154" s="36"/>
      <c r="P154" s="37"/>
    </row>
    <row r="155" ht="11.25" customHeight="1">
      <c r="A155" s="7"/>
      <c r="B155" s="33" t="s">
        <v>351</v>
      </c>
      <c r="C155" s="34">
        <f t="shared" si="7"/>
        <v>52618</v>
      </c>
      <c r="D155" s="35">
        <v>2.0</v>
      </c>
      <c r="E155" s="34" t="str">
        <f t="shared" si="8"/>
        <v>CD8B</v>
      </c>
      <c r="F155" s="36" t="str">
        <f t="shared" si="12"/>
        <v/>
      </c>
      <c r="G155" s="37" t="str">
        <f t="shared" si="9"/>
        <v>F202</v>
      </c>
      <c r="H155" s="34">
        <f t="shared" si="10"/>
        <v>61954</v>
      </c>
      <c r="I155" s="36" t="str">
        <f t="shared" si="11"/>
        <v>F203</v>
      </c>
      <c r="J155" s="38" t="s">
        <v>21</v>
      </c>
      <c r="K155" s="35" t="s">
        <v>22</v>
      </c>
      <c r="L155" s="34"/>
      <c r="M155" s="34"/>
      <c r="N155" s="35" t="s">
        <v>46</v>
      </c>
      <c r="O155" s="36"/>
      <c r="P155" s="37"/>
    </row>
    <row r="156" ht="11.25" customHeight="1">
      <c r="A156" s="7"/>
      <c r="B156" s="33" t="s">
        <v>352</v>
      </c>
      <c r="C156" s="34">
        <f t="shared" si="7"/>
        <v>52620</v>
      </c>
      <c r="D156" s="35">
        <v>2.0</v>
      </c>
      <c r="E156" s="34" t="str">
        <f t="shared" si="8"/>
        <v>CD8D</v>
      </c>
      <c r="F156" s="36" t="str">
        <f t="shared" si="12"/>
        <v/>
      </c>
      <c r="G156" s="37" t="str">
        <f t="shared" si="9"/>
        <v>F204</v>
      </c>
      <c r="H156" s="34">
        <f t="shared" si="10"/>
        <v>61956</v>
      </c>
      <c r="I156" s="36" t="str">
        <f t="shared" si="11"/>
        <v>F205</v>
      </c>
      <c r="J156" s="38" t="s">
        <v>21</v>
      </c>
      <c r="K156" s="35" t="s">
        <v>22</v>
      </c>
      <c r="L156" s="34"/>
      <c r="M156" s="34"/>
      <c r="N156" s="35" t="s">
        <v>48</v>
      </c>
      <c r="O156" s="36"/>
      <c r="P156" s="37"/>
    </row>
    <row r="157" ht="11.25" customHeight="1">
      <c r="A157" s="7"/>
      <c r="B157" s="33" t="s">
        <v>353</v>
      </c>
      <c r="C157" s="34">
        <f t="shared" si="7"/>
        <v>52622</v>
      </c>
      <c r="D157" s="35">
        <v>2.0</v>
      </c>
      <c r="E157" s="34" t="str">
        <f t="shared" si="8"/>
        <v>CD8F</v>
      </c>
      <c r="F157" s="36" t="str">
        <f t="shared" si="12"/>
        <v/>
      </c>
      <c r="G157" s="37" t="str">
        <f t="shared" si="9"/>
        <v>F206</v>
      </c>
      <c r="H157" s="34">
        <f t="shared" si="10"/>
        <v>61958</v>
      </c>
      <c r="I157" s="36" t="str">
        <f t="shared" si="11"/>
        <v>F207</v>
      </c>
      <c r="J157" s="38" t="s">
        <v>21</v>
      </c>
      <c r="K157" s="35" t="s">
        <v>22</v>
      </c>
      <c r="L157" s="34"/>
      <c r="M157" s="34"/>
      <c r="N157" s="35" t="s">
        <v>50</v>
      </c>
      <c r="O157" s="36"/>
      <c r="P157" s="37"/>
    </row>
    <row r="158" ht="11.25" customHeight="1">
      <c r="A158" s="7"/>
      <c r="B158" s="33" t="s">
        <v>354</v>
      </c>
      <c r="C158" s="34">
        <f t="shared" si="7"/>
        <v>52624</v>
      </c>
      <c r="D158" s="35">
        <v>2.0</v>
      </c>
      <c r="E158" s="34" t="str">
        <f t="shared" si="8"/>
        <v>CD91</v>
      </c>
      <c r="F158" s="36" t="str">
        <f t="shared" si="12"/>
        <v/>
      </c>
      <c r="G158" s="37" t="str">
        <f t="shared" si="9"/>
        <v>F208</v>
      </c>
      <c r="H158" s="34">
        <f t="shared" si="10"/>
        <v>61960</v>
      </c>
      <c r="I158" s="36" t="str">
        <f t="shared" si="11"/>
        <v>F209</v>
      </c>
      <c r="J158" s="38" t="s">
        <v>21</v>
      </c>
      <c r="K158" s="35" t="s">
        <v>22</v>
      </c>
      <c r="L158" s="34"/>
      <c r="M158" s="34"/>
      <c r="N158" s="35" t="s">
        <v>52</v>
      </c>
      <c r="O158" s="36"/>
      <c r="P158" s="37"/>
    </row>
    <row r="159" ht="11.25" customHeight="1">
      <c r="A159" s="7"/>
      <c r="B159" s="33" t="s">
        <v>355</v>
      </c>
      <c r="C159" s="34">
        <f t="shared" si="7"/>
        <v>52626</v>
      </c>
      <c r="D159" s="35">
        <v>2.0</v>
      </c>
      <c r="E159" s="34" t="str">
        <f t="shared" si="8"/>
        <v>CD93</v>
      </c>
      <c r="F159" s="36" t="str">
        <f t="shared" si="12"/>
        <v/>
      </c>
      <c r="G159" s="37" t="str">
        <f t="shared" si="9"/>
        <v>F20A</v>
      </c>
      <c r="H159" s="34">
        <f t="shared" si="10"/>
        <v>61962</v>
      </c>
      <c r="I159" s="36" t="str">
        <f t="shared" si="11"/>
        <v>F20B</v>
      </c>
      <c r="J159" s="38" t="s">
        <v>21</v>
      </c>
      <c r="K159" s="35" t="s">
        <v>22</v>
      </c>
      <c r="L159" s="34"/>
      <c r="M159" s="34"/>
      <c r="N159" s="35" t="s">
        <v>54</v>
      </c>
      <c r="O159" s="36"/>
      <c r="P159" s="50"/>
    </row>
    <row r="160" ht="11.25" customHeight="1">
      <c r="A160" s="7"/>
      <c r="B160" s="33" t="s">
        <v>356</v>
      </c>
      <c r="C160" s="34">
        <f t="shared" si="7"/>
        <v>52628</v>
      </c>
      <c r="D160" s="35">
        <v>2.0</v>
      </c>
      <c r="E160" s="34" t="str">
        <f t="shared" si="8"/>
        <v>CD95</v>
      </c>
      <c r="F160" s="36" t="str">
        <f t="shared" si="12"/>
        <v/>
      </c>
      <c r="G160" s="37" t="str">
        <f t="shared" si="9"/>
        <v>F20C</v>
      </c>
      <c r="H160" s="34">
        <f t="shared" si="10"/>
        <v>61964</v>
      </c>
      <c r="I160" s="36" t="str">
        <f t="shared" si="11"/>
        <v>F20D</v>
      </c>
      <c r="J160" s="38" t="s">
        <v>21</v>
      </c>
      <c r="K160" s="35" t="s">
        <v>22</v>
      </c>
      <c r="L160" s="34"/>
      <c r="M160" s="34"/>
      <c r="N160" s="35" t="s">
        <v>56</v>
      </c>
      <c r="O160" s="36"/>
      <c r="P160" s="58"/>
    </row>
    <row r="161" ht="11.25" customHeight="1">
      <c r="A161" s="7"/>
      <c r="B161" s="46" t="s">
        <v>357</v>
      </c>
      <c r="C161" s="47">
        <f t="shared" si="7"/>
        <v>53046</v>
      </c>
      <c r="D161" s="48">
        <v>104.0</v>
      </c>
      <c r="E161" s="47" t="str">
        <f t="shared" si="8"/>
        <v>CF9D</v>
      </c>
      <c r="F161" s="49">
        <f t="shared" si="12"/>
        <v>416</v>
      </c>
      <c r="G161" s="50" t="str">
        <f t="shared" si="9"/>
        <v>F3AE</v>
      </c>
      <c r="H161" s="47">
        <f t="shared" si="10"/>
        <v>62382</v>
      </c>
      <c r="I161" s="49" t="str">
        <f t="shared" si="11"/>
        <v>F415</v>
      </c>
      <c r="J161" s="51" t="s">
        <v>358</v>
      </c>
      <c r="K161" s="48" t="s">
        <v>67</v>
      </c>
      <c r="L161" s="47"/>
      <c r="M161" s="47"/>
      <c r="N161" s="48" t="s">
        <v>359</v>
      </c>
      <c r="O161" s="49"/>
      <c r="P161" s="37"/>
    </row>
    <row r="162" ht="11.25" customHeight="1">
      <c r="A162" s="7"/>
      <c r="B162" s="33" t="s">
        <v>360</v>
      </c>
      <c r="C162" s="34">
        <f t="shared" si="7"/>
        <v>53150</v>
      </c>
      <c r="D162" s="35">
        <v>104.0</v>
      </c>
      <c r="E162" s="34" t="str">
        <f t="shared" si="8"/>
        <v>D005</v>
      </c>
      <c r="F162" s="36" t="str">
        <f t="shared" si="12"/>
        <v/>
      </c>
      <c r="G162" s="37" t="str">
        <f t="shared" si="9"/>
        <v>F416</v>
      </c>
      <c r="H162" s="34">
        <f t="shared" si="10"/>
        <v>62486</v>
      </c>
      <c r="I162" s="36" t="str">
        <f t="shared" si="11"/>
        <v>F47D</v>
      </c>
      <c r="J162" s="38" t="s">
        <v>358</v>
      </c>
      <c r="K162" s="35" t="s">
        <v>22</v>
      </c>
      <c r="L162" s="34"/>
      <c r="M162" s="34"/>
      <c r="N162" s="35" t="s">
        <v>359</v>
      </c>
      <c r="O162" s="36"/>
      <c r="P162" s="58"/>
    </row>
    <row r="163" ht="11.25" customHeight="1">
      <c r="A163" s="7"/>
      <c r="B163" s="46" t="s">
        <v>361</v>
      </c>
      <c r="C163" s="47">
        <f t="shared" si="7"/>
        <v>55026</v>
      </c>
      <c r="D163" s="48">
        <v>2.0</v>
      </c>
      <c r="E163" s="47" t="str">
        <f t="shared" si="8"/>
        <v>D6F3</v>
      </c>
      <c r="F163" s="49">
        <f t="shared" si="12"/>
        <v>1772</v>
      </c>
      <c r="G163" s="50" t="str">
        <f t="shared" si="9"/>
        <v>FB6A</v>
      </c>
      <c r="H163" s="47">
        <f t="shared" si="10"/>
        <v>64362</v>
      </c>
      <c r="I163" s="49" t="str">
        <f t="shared" si="11"/>
        <v>FB6B</v>
      </c>
      <c r="J163" s="51" t="s">
        <v>76</v>
      </c>
      <c r="K163" s="48" t="s">
        <v>244</v>
      </c>
      <c r="L163" s="39" t="s">
        <v>23</v>
      </c>
      <c r="M163" s="47"/>
      <c r="N163" s="48" t="s">
        <v>362</v>
      </c>
      <c r="O163" s="49"/>
      <c r="P163" s="14"/>
    </row>
    <row r="164" ht="11.25" customHeight="1">
      <c r="A164" s="7"/>
      <c r="B164" s="15" t="s">
        <v>363</v>
      </c>
      <c r="C164" s="40">
        <f t="shared" si="7"/>
        <v>57046</v>
      </c>
      <c r="D164" s="41">
        <v>2.0</v>
      </c>
      <c r="E164" s="40" t="str">
        <f t="shared" si="8"/>
        <v>DED7</v>
      </c>
      <c r="F164" s="42">
        <f t="shared" si="12"/>
        <v>2018</v>
      </c>
      <c r="G164" s="43" t="str">
        <f t="shared" si="9"/>
        <v>1034E</v>
      </c>
      <c r="H164" s="40">
        <f t="shared" si="10"/>
        <v>66382</v>
      </c>
      <c r="I164" s="42" t="str">
        <f t="shared" si="11"/>
        <v>1034F</v>
      </c>
      <c r="J164" s="44" t="s">
        <v>123</v>
      </c>
      <c r="N164" s="41" t="s">
        <v>364</v>
      </c>
    </row>
    <row r="165" ht="11.25" customHeight="1">
      <c r="A165" s="7"/>
      <c r="B165" s="15" t="s">
        <v>365</v>
      </c>
      <c r="C165" s="40">
        <f t="shared" si="7"/>
        <v>57072</v>
      </c>
      <c r="D165" s="41">
        <v>4.0</v>
      </c>
      <c r="E165" s="40" t="str">
        <f t="shared" si="8"/>
        <v>DEF3</v>
      </c>
      <c r="F165" s="42">
        <f t="shared" si="12"/>
        <v>24</v>
      </c>
      <c r="G165" s="43" t="str">
        <f t="shared" si="9"/>
        <v>10368</v>
      </c>
      <c r="H165" s="40">
        <f t="shared" si="10"/>
        <v>66408</v>
      </c>
      <c r="I165" s="42" t="str">
        <f t="shared" si="11"/>
        <v>1036B</v>
      </c>
      <c r="J165" s="44" t="s">
        <v>140</v>
      </c>
      <c r="N165" s="41" t="s">
        <v>366</v>
      </c>
    </row>
    <row r="166" ht="11.25" customHeight="1">
      <c r="A166" s="7"/>
      <c r="B166" s="54" t="s">
        <v>367</v>
      </c>
      <c r="C166" s="55">
        <f t="shared" si="7"/>
        <v>57078</v>
      </c>
      <c r="D166" s="56">
        <v>7947.0</v>
      </c>
      <c r="E166" s="55" t="str">
        <f t="shared" si="8"/>
        <v>FE00</v>
      </c>
      <c r="F166" s="57">
        <f t="shared" si="12"/>
        <v>2</v>
      </c>
      <c r="G166" s="58" t="str">
        <f t="shared" si="9"/>
        <v>1036E</v>
      </c>
      <c r="H166" s="55">
        <f t="shared" si="10"/>
        <v>66414</v>
      </c>
      <c r="I166" s="57" t="str">
        <f t="shared" si="11"/>
        <v>12278</v>
      </c>
      <c r="J166" s="59" t="s">
        <v>72</v>
      </c>
      <c r="K166" s="55"/>
      <c r="L166" s="55"/>
      <c r="M166" s="55"/>
      <c r="N166" s="56" t="s">
        <v>368</v>
      </c>
      <c r="O166" s="57"/>
      <c r="P166" s="14"/>
    </row>
    <row r="167" ht="11.25" customHeight="1">
      <c r="A167" s="7"/>
      <c r="B167" s="15" t="s">
        <v>369</v>
      </c>
      <c r="C167" s="40">
        <f t="shared" si="7"/>
        <v>65024</v>
      </c>
      <c r="D167" s="41">
        <v>512.0</v>
      </c>
      <c r="E167" s="40" t="str">
        <f t="shared" si="8"/>
        <v>FFFF</v>
      </c>
      <c r="F167" s="42">
        <f>IF(HEX2DEC(B167)-HEX2DEC(E165)-1&lt;&gt;0,HEX2DEC(B167)-HEX2DEC(E165)-1,"")</f>
        <v>7948</v>
      </c>
      <c r="G167" s="43" t="str">
        <f t="shared" si="9"/>
        <v>12278</v>
      </c>
      <c r="H167" s="40">
        <f t="shared" si="10"/>
        <v>74360</v>
      </c>
      <c r="I167" s="42" t="str">
        <f t="shared" si="11"/>
        <v>12477</v>
      </c>
      <c r="J167" s="44" t="s">
        <v>370</v>
      </c>
      <c r="N167" s="41" t="s">
        <v>371</v>
      </c>
    </row>
    <row r="168" ht="11.25" customHeight="1">
      <c r="A168" s="7"/>
      <c r="B168" s="15" t="s">
        <v>4</v>
      </c>
      <c r="C168" s="16" t="s">
        <v>5</v>
      </c>
      <c r="D168" s="16" t="s">
        <v>6</v>
      </c>
      <c r="E168" s="16" t="s">
        <v>7</v>
      </c>
      <c r="F168" s="17" t="s">
        <v>8</v>
      </c>
      <c r="G168" s="15" t="s">
        <v>9</v>
      </c>
      <c r="H168" s="16" t="s">
        <v>5</v>
      </c>
      <c r="I168" s="18"/>
      <c r="J168" s="15" t="s">
        <v>10</v>
      </c>
      <c r="K168" s="16" t="s">
        <v>11</v>
      </c>
      <c r="L168" s="16" t="s">
        <v>12</v>
      </c>
      <c r="M168" s="16" t="s">
        <v>13</v>
      </c>
      <c r="N168" s="16" t="s">
        <v>14</v>
      </c>
      <c r="O168" s="17" t="s">
        <v>15</v>
      </c>
      <c r="P168" s="14"/>
    </row>
    <row r="169" ht="11.25" customHeight="1"/>
    <row r="170" ht="11.25" customHeight="1">
      <c r="A170" s="7"/>
      <c r="B170" s="15" t="s">
        <v>372</v>
      </c>
      <c r="D170" s="41">
        <v>2.0</v>
      </c>
      <c r="N170" s="41" t="s">
        <v>373</v>
      </c>
    </row>
    <row r="171" ht="11.25" customHeight="1">
      <c r="A171" s="7"/>
      <c r="B171" s="15" t="s">
        <v>374</v>
      </c>
      <c r="D171" s="41">
        <v>1.0</v>
      </c>
      <c r="N171" s="41" t="s">
        <v>375</v>
      </c>
    </row>
  </sheetData>
  <mergeCells count="3">
    <mergeCell ref="B3:N3"/>
    <mergeCell ref="B5:F5"/>
    <mergeCell ref="G5:H5"/>
  </mergeCells>
  <hyperlinks>
    <hyperlink r:id="rId1" ref="O25"/>
    <hyperlink r:id="rId2" ref="O26"/>
    <hyperlink r:id="rId3" ref="O27"/>
    <hyperlink r:id="rId4" ref="O28"/>
    <hyperlink r:id="rId5" ref="O29"/>
    <hyperlink r:id="rId6" ref="O69"/>
    <hyperlink r:id="rId7" ref="O70"/>
    <hyperlink r:id="rId8" ref="O71"/>
    <hyperlink r:id="rId9" ref="O72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0"/>
    <col customWidth="1" min="2" max="2" width="3.88"/>
    <col customWidth="1" min="3" max="3" width="54.75"/>
    <col customWidth="1" min="4" max="4" width="7.63"/>
    <col customWidth="1" min="5" max="5" width="2.0"/>
    <col customWidth="1" min="6" max="7" width="1.88"/>
    <col customWidth="1" min="8" max="8" width="21.13"/>
    <col customWidth="1" min="9" max="9" width="14.75"/>
  </cols>
  <sheetData>
    <row r="1" ht="12.0" customHeight="1">
      <c r="C1" s="66" t="s">
        <v>376</v>
      </c>
    </row>
    <row r="2" ht="12.0" customHeight="1"/>
    <row r="3" ht="12.0" customHeight="1">
      <c r="A3" s="67" t="s">
        <v>377</v>
      </c>
      <c r="B3" s="68" t="s">
        <v>378</v>
      </c>
      <c r="C3" s="68" t="s">
        <v>379</v>
      </c>
      <c r="D3" s="68" t="s">
        <v>380</v>
      </c>
      <c r="E3" s="68" t="s">
        <v>381</v>
      </c>
      <c r="F3" s="68" t="s">
        <v>382</v>
      </c>
      <c r="G3" s="68">
        <v>0.0</v>
      </c>
      <c r="H3" s="68" t="s">
        <v>383</v>
      </c>
    </row>
    <row r="4" ht="12.0" customHeight="1">
      <c r="A4" s="67" t="s">
        <v>384</v>
      </c>
      <c r="B4" s="68">
        <v>2.0</v>
      </c>
      <c r="C4" s="68" t="s">
        <v>385</v>
      </c>
      <c r="D4" s="69" t="str">
        <f t="shared" ref="D4:D29" si="2">"00"&amp;DEC2HEX(HEX2DEC($D$3)+HEX2DEC(A4))</f>
        <v>00FFB14A</v>
      </c>
      <c r="E4" s="69" t="str">
        <f t="shared" ref="E4:G4" si="1">E$3</f>
        <v>b</v>
      </c>
      <c r="F4" s="69" t="str">
        <f t="shared" si="1"/>
        <v>s</v>
      </c>
      <c r="G4" s="69">
        <f t="shared" si="1"/>
        <v>0</v>
      </c>
      <c r="H4" s="69" t="str">
        <f t="shared" ref="H4:H9" si="4">$H$3&amp;" "&amp;I4</f>
        <v>Home[2] X pos</v>
      </c>
      <c r="I4" s="68" t="s">
        <v>386</v>
      </c>
    </row>
    <row r="5" ht="12.0" customHeight="1">
      <c r="A5" s="67" t="s">
        <v>387</v>
      </c>
      <c r="B5" s="68">
        <v>2.0</v>
      </c>
      <c r="C5" s="68" t="s">
        <v>388</v>
      </c>
      <c r="D5" s="69" t="str">
        <f t="shared" si="2"/>
        <v>00FFB15E</v>
      </c>
      <c r="E5" s="69" t="str">
        <f t="shared" ref="E5:G5" si="3">E$3</f>
        <v>b</v>
      </c>
      <c r="F5" s="69" t="str">
        <f t="shared" si="3"/>
        <v>s</v>
      </c>
      <c r="G5" s="69">
        <f t="shared" si="3"/>
        <v>0</v>
      </c>
      <c r="H5" s="69" t="str">
        <f t="shared" si="4"/>
        <v>Home[2] Y pos</v>
      </c>
      <c r="I5" s="68" t="s">
        <v>389</v>
      </c>
    </row>
    <row r="6" ht="12.0" customHeight="1">
      <c r="A6" s="67" t="s">
        <v>390</v>
      </c>
      <c r="C6" s="68" t="s">
        <v>391</v>
      </c>
      <c r="D6" s="69" t="str">
        <f t="shared" si="2"/>
        <v>00FFB162</v>
      </c>
      <c r="E6" s="69" t="str">
        <f t="shared" ref="E6:G6" si="5">E$3</f>
        <v>b</v>
      </c>
      <c r="F6" s="69" t="str">
        <f t="shared" si="5"/>
        <v>s</v>
      </c>
      <c r="G6" s="69">
        <f t="shared" si="5"/>
        <v>0</v>
      </c>
      <c r="H6" s="69" t="str">
        <f t="shared" si="4"/>
        <v>Home[2] </v>
      </c>
    </row>
    <row r="7" ht="12.0" customHeight="1">
      <c r="A7" s="67" t="s">
        <v>392</v>
      </c>
      <c r="C7" s="68" t="s">
        <v>393</v>
      </c>
      <c r="D7" s="69" t="str">
        <f t="shared" si="2"/>
        <v>00FFB166</v>
      </c>
      <c r="E7" s="69" t="str">
        <f t="shared" ref="E7:G7" si="6">E$3</f>
        <v>b</v>
      </c>
      <c r="F7" s="69" t="str">
        <f t="shared" si="6"/>
        <v>s</v>
      </c>
      <c r="G7" s="69">
        <f t="shared" si="6"/>
        <v>0</v>
      </c>
      <c r="H7" s="69" t="str">
        <f t="shared" si="4"/>
        <v>Home[2] </v>
      </c>
    </row>
    <row r="8" ht="12.0" customHeight="1">
      <c r="A8" s="67" t="s">
        <v>394</v>
      </c>
      <c r="C8" s="68" t="s">
        <v>395</v>
      </c>
      <c r="D8" s="69" t="str">
        <f t="shared" si="2"/>
        <v>00FFB172</v>
      </c>
      <c r="E8" s="69" t="str">
        <f t="shared" ref="E8:G8" si="7">E$3</f>
        <v>b</v>
      </c>
      <c r="F8" s="69" t="str">
        <f t="shared" si="7"/>
        <v>s</v>
      </c>
      <c r="G8" s="69">
        <f t="shared" si="7"/>
        <v>0</v>
      </c>
      <c r="H8" s="69" t="str">
        <f t="shared" si="4"/>
        <v>Home[2] X spd</v>
      </c>
      <c r="I8" s="68" t="s">
        <v>396</v>
      </c>
    </row>
    <row r="9" ht="12.0" customHeight="1">
      <c r="A9" s="67" t="s">
        <v>397</v>
      </c>
      <c r="C9" s="68" t="s">
        <v>398</v>
      </c>
      <c r="D9" s="69" t="str">
        <f t="shared" si="2"/>
        <v>00FFB174</v>
      </c>
      <c r="E9" s="69" t="str">
        <f t="shared" ref="E9:G9" si="8">E$3</f>
        <v>b</v>
      </c>
      <c r="F9" s="69" t="str">
        <f t="shared" si="8"/>
        <v>s</v>
      </c>
      <c r="G9" s="69">
        <f t="shared" si="8"/>
        <v>0</v>
      </c>
      <c r="H9" s="69" t="str">
        <f t="shared" si="4"/>
        <v>Home[2] Y spd</v>
      </c>
      <c r="I9" s="68" t="s">
        <v>399</v>
      </c>
    </row>
    <row r="10" ht="12.0" customHeight="1">
      <c r="A10" s="67" t="s">
        <v>400</v>
      </c>
      <c r="B10" s="68">
        <v>1.0</v>
      </c>
      <c r="C10" s="68" t="s">
        <v>401</v>
      </c>
      <c r="D10" s="69" t="str">
        <f t="shared" si="2"/>
        <v>00FFB17F</v>
      </c>
    </row>
    <row r="11" ht="12.0" customHeight="1">
      <c r="A11" s="67" t="s">
        <v>402</v>
      </c>
      <c r="C11" s="68" t="s">
        <v>403</v>
      </c>
      <c r="D11" s="69" t="str">
        <f t="shared" si="2"/>
        <v>00FFB192</v>
      </c>
      <c r="E11" s="69" t="str">
        <f t="shared" ref="E11:G11" si="9">E$3</f>
        <v>b</v>
      </c>
      <c r="F11" s="69" t="str">
        <f t="shared" si="9"/>
        <v>s</v>
      </c>
      <c r="G11" s="69">
        <f t="shared" si="9"/>
        <v>0</v>
      </c>
      <c r="H11" s="69" t="str">
        <f t="shared" ref="H11:H29" si="11">$H$3&amp;" "&amp;I11</f>
        <v>Home[2] </v>
      </c>
    </row>
    <row r="12" ht="12.0" customHeight="1">
      <c r="A12" s="67" t="s">
        <v>404</v>
      </c>
      <c r="C12" s="68" t="s">
        <v>405</v>
      </c>
      <c r="D12" s="69" t="str">
        <f t="shared" si="2"/>
        <v>00FFB1AC</v>
      </c>
      <c r="E12" s="69" t="str">
        <f t="shared" ref="E12:G12" si="10">E$3</f>
        <v>b</v>
      </c>
      <c r="F12" s="69" t="str">
        <f t="shared" si="10"/>
        <v>s</v>
      </c>
      <c r="G12" s="69">
        <f t="shared" si="10"/>
        <v>0</v>
      </c>
      <c r="H12" s="69" t="str">
        <f t="shared" si="11"/>
        <v>Home[2] </v>
      </c>
    </row>
    <row r="13" ht="12.0" customHeight="1">
      <c r="A13" s="67" t="s">
        <v>406</v>
      </c>
      <c r="B13" s="68">
        <v>1.0</v>
      </c>
      <c r="C13" s="68" t="s">
        <v>81</v>
      </c>
      <c r="D13" s="69" t="str">
        <f t="shared" si="2"/>
        <v>00FFB1B0</v>
      </c>
      <c r="E13" s="69" t="str">
        <f t="shared" ref="E13:G13" si="12">E$3</f>
        <v>b</v>
      </c>
      <c r="F13" s="69" t="str">
        <f t="shared" si="12"/>
        <v>s</v>
      </c>
      <c r="G13" s="69">
        <f t="shared" si="12"/>
        <v>0</v>
      </c>
      <c r="H13" s="69" t="str">
        <f t="shared" si="11"/>
        <v>Home[2] ID</v>
      </c>
      <c r="I13" s="68" t="s">
        <v>407</v>
      </c>
    </row>
    <row r="14" ht="12.0" customHeight="1">
      <c r="A14" s="67" t="s">
        <v>408</v>
      </c>
      <c r="B14" s="68">
        <v>1.0</v>
      </c>
      <c r="C14" s="68" t="s">
        <v>84</v>
      </c>
      <c r="D14" s="69" t="str">
        <f t="shared" si="2"/>
        <v>00FFB1B1</v>
      </c>
      <c r="E14" s="69" t="str">
        <f t="shared" ref="E14:G14" si="13">E$3</f>
        <v>b</v>
      </c>
      <c r="F14" s="69" t="str">
        <f t="shared" si="13"/>
        <v>s</v>
      </c>
      <c r="G14" s="69">
        <f t="shared" si="13"/>
        <v>0</v>
      </c>
      <c r="H14" s="69" t="str">
        <f t="shared" si="11"/>
        <v>Home[2] wgt</v>
      </c>
      <c r="I14" s="68" t="s">
        <v>409</v>
      </c>
    </row>
    <row r="15" ht="12.0" customHeight="1">
      <c r="A15" s="67" t="s">
        <v>410</v>
      </c>
      <c r="B15" s="68">
        <v>1.0</v>
      </c>
      <c r="C15" s="68" t="s">
        <v>411</v>
      </c>
      <c r="D15" s="69" t="str">
        <f t="shared" si="2"/>
        <v>00FFB1B2</v>
      </c>
      <c r="E15" s="69" t="str">
        <f t="shared" ref="E15:G15" si="14">E$3</f>
        <v>b</v>
      </c>
      <c r="F15" s="69" t="str">
        <f t="shared" si="14"/>
        <v>s</v>
      </c>
      <c r="G15" s="69">
        <f t="shared" si="14"/>
        <v>0</v>
      </c>
      <c r="H15" s="69" t="str">
        <f t="shared" si="11"/>
        <v>Home[2] agi</v>
      </c>
      <c r="I15" s="68" t="s">
        <v>412</v>
      </c>
    </row>
    <row r="16" ht="12.0" customHeight="1">
      <c r="A16" s="67" t="s">
        <v>413</v>
      </c>
      <c r="B16" s="68">
        <v>1.0</v>
      </c>
      <c r="C16" s="68" t="s">
        <v>414</v>
      </c>
      <c r="D16" s="69" t="str">
        <f t="shared" si="2"/>
        <v>00FFB1B3</v>
      </c>
      <c r="E16" s="69" t="str">
        <f t="shared" ref="E16:G16" si="15">E$3</f>
        <v>b</v>
      </c>
      <c r="F16" s="69" t="str">
        <f t="shared" si="15"/>
        <v>s</v>
      </c>
      <c r="G16" s="69">
        <f t="shared" si="15"/>
        <v>0</v>
      </c>
      <c r="H16" s="69" t="str">
        <f t="shared" si="11"/>
        <v>Home[2] spd</v>
      </c>
      <c r="I16" s="68" t="s">
        <v>415</v>
      </c>
    </row>
    <row r="17" ht="12.0" customHeight="1">
      <c r="A17" s="67" t="s">
        <v>416</v>
      </c>
      <c r="B17" s="68">
        <v>1.0</v>
      </c>
      <c r="C17" s="68" t="s">
        <v>417</v>
      </c>
      <c r="D17" s="69" t="str">
        <f t="shared" si="2"/>
        <v>00FFB1B4</v>
      </c>
      <c r="E17" s="69" t="str">
        <f t="shared" ref="E17:G17" si="16">E$3</f>
        <v>b</v>
      </c>
      <c r="F17" s="69" t="str">
        <f t="shared" si="16"/>
        <v>s</v>
      </c>
      <c r="G17" s="69">
        <f t="shared" si="16"/>
        <v>0</v>
      </c>
      <c r="H17" s="69" t="str">
        <f t="shared" si="11"/>
        <v>Home[2] ofa</v>
      </c>
      <c r="I17" s="68" t="s">
        <v>418</v>
      </c>
    </row>
    <row r="18" ht="12.0" customHeight="1">
      <c r="A18" s="67" t="s">
        <v>419</v>
      </c>
      <c r="B18" s="68">
        <v>1.0</v>
      </c>
      <c r="C18" s="68" t="s">
        <v>420</v>
      </c>
      <c r="D18" s="69" t="str">
        <f t="shared" si="2"/>
        <v>00FFB1B5</v>
      </c>
      <c r="E18" s="69" t="str">
        <f t="shared" ref="E18:G18" si="17">E$3</f>
        <v>b</v>
      </c>
      <c r="F18" s="69" t="str">
        <f t="shared" si="17"/>
        <v>s</v>
      </c>
      <c r="G18" s="69">
        <f t="shared" si="17"/>
        <v>0</v>
      </c>
      <c r="H18" s="69" t="str">
        <f t="shared" si="11"/>
        <v>Home[2] dfa</v>
      </c>
      <c r="I18" s="68" t="s">
        <v>421</v>
      </c>
    </row>
    <row r="19" ht="12.0" customHeight="1">
      <c r="A19" s="67" t="s">
        <v>422</v>
      </c>
      <c r="B19" s="68">
        <v>1.0</v>
      </c>
      <c r="C19" s="68" t="s">
        <v>423</v>
      </c>
      <c r="D19" s="69" t="str">
        <f t="shared" si="2"/>
        <v>00FFB1B6</v>
      </c>
      <c r="E19" s="69" t="str">
        <f t="shared" ref="E19:G19" si="18">E$3</f>
        <v>b</v>
      </c>
      <c r="F19" s="69" t="str">
        <f t="shared" si="18"/>
        <v>s</v>
      </c>
      <c r="G19" s="69">
        <f t="shared" si="18"/>
        <v>0</v>
      </c>
      <c r="H19" s="69" t="str">
        <f t="shared" si="11"/>
        <v>Home[2] ShP</v>
      </c>
      <c r="I19" s="69" t="str">
        <f t="shared" ref="I19:I21" si="20">C19</f>
        <v>ShP</v>
      </c>
    </row>
    <row r="20" ht="12.0" customHeight="1">
      <c r="A20" s="67" t="s">
        <v>424</v>
      </c>
      <c r="B20" s="68">
        <v>1.0</v>
      </c>
      <c r="C20" s="68" t="s">
        <v>425</v>
      </c>
      <c r="D20" s="69" t="str">
        <f t="shared" si="2"/>
        <v>00FFB1B7</v>
      </c>
      <c r="E20" s="69" t="str">
        <f t="shared" ref="E20:G20" si="19">E$3</f>
        <v>b</v>
      </c>
      <c r="F20" s="69" t="str">
        <f t="shared" si="19"/>
        <v>s</v>
      </c>
      <c r="G20" s="69">
        <f t="shared" si="19"/>
        <v>0</v>
      </c>
      <c r="H20" s="69" t="str">
        <f t="shared" si="11"/>
        <v>Home[2] ShA + pp/pk + home</v>
      </c>
      <c r="I20" s="69" t="str">
        <f t="shared" si="20"/>
        <v>ShA + pp/pk + home</v>
      </c>
    </row>
    <row r="21" ht="12.0" customHeight="1">
      <c r="A21" s="67" t="s">
        <v>426</v>
      </c>
      <c r="B21" s="68">
        <v>1.0</v>
      </c>
      <c r="C21" s="68" t="s">
        <v>427</v>
      </c>
      <c r="D21" s="69" t="str">
        <f t="shared" si="2"/>
        <v>00FFB1B8</v>
      </c>
      <c r="E21" s="69" t="str">
        <f t="shared" ref="E21:G21" si="21">E$3</f>
        <v>b</v>
      </c>
      <c r="F21" s="69" t="str">
        <f t="shared" si="21"/>
        <v>s</v>
      </c>
      <c r="G21" s="69">
        <f t="shared" si="21"/>
        <v>0</v>
      </c>
      <c r="H21" s="69" t="str">
        <f t="shared" si="11"/>
        <v>Home[2] Pas + PP + home</v>
      </c>
      <c r="I21" s="69" t="str">
        <f t="shared" si="20"/>
        <v>Pas + PP + home</v>
      </c>
    </row>
    <row r="22" ht="12.0" customHeight="1">
      <c r="A22" s="67" t="s">
        <v>428</v>
      </c>
      <c r="B22" s="68">
        <v>1.0</v>
      </c>
      <c r="C22" s="68" t="s">
        <v>429</v>
      </c>
      <c r="D22" s="69" t="str">
        <f t="shared" si="2"/>
        <v>00FFB1B9</v>
      </c>
      <c r="E22" s="69" t="str">
        <f t="shared" ref="E22:G22" si="22">E$3</f>
        <v>b</v>
      </c>
      <c r="F22" s="69" t="str">
        <f t="shared" si="22"/>
        <v>s</v>
      </c>
      <c r="G22" s="69">
        <f t="shared" si="22"/>
        <v>0</v>
      </c>
      <c r="H22" s="69" t="str">
        <f t="shared" si="11"/>
        <v>Home[2] ##</v>
      </c>
      <c r="I22" s="68" t="s">
        <v>430</v>
      </c>
    </row>
    <row r="23" ht="12.0" customHeight="1">
      <c r="A23" s="67" t="s">
        <v>431</v>
      </c>
      <c r="B23" s="68">
        <v>1.0</v>
      </c>
      <c r="C23" s="68" t="s">
        <v>432</v>
      </c>
      <c r="D23" s="69" t="str">
        <f t="shared" si="2"/>
        <v>00FFB1BA</v>
      </c>
      <c r="E23" s="69" t="str">
        <f t="shared" ref="E23:G23" si="23">E$3</f>
        <v>b</v>
      </c>
      <c r="F23" s="69" t="str">
        <f t="shared" si="23"/>
        <v>s</v>
      </c>
      <c r="G23" s="69">
        <f t="shared" si="23"/>
        <v>0</v>
      </c>
      <c r="H23" s="69" t="str">
        <f t="shared" si="11"/>
        <v>Home[2] Rgh + 2*away</v>
      </c>
      <c r="I23" s="69" t="str">
        <f t="shared" ref="I23:I27" si="25">C23</f>
        <v>Rgh + 2*away</v>
      </c>
    </row>
    <row r="24" ht="12.0" customHeight="1">
      <c r="A24" s="67" t="s">
        <v>433</v>
      </c>
      <c r="B24" s="68">
        <v>1.0</v>
      </c>
      <c r="C24" s="68" t="s">
        <v>434</v>
      </c>
      <c r="D24" s="69" t="str">
        <f t="shared" si="2"/>
        <v>00FFB1BB</v>
      </c>
      <c r="E24" s="69" t="str">
        <f t="shared" ref="E24:G24" si="24">E$3</f>
        <v>b</v>
      </c>
      <c r="F24" s="69" t="str">
        <f t="shared" si="24"/>
        <v>s</v>
      </c>
      <c r="G24" s="69">
        <f t="shared" si="24"/>
        <v>0</v>
      </c>
      <c r="H24" s="69" t="str">
        <f t="shared" si="11"/>
        <v>Home[2] StH + pp/pk + home</v>
      </c>
      <c r="I24" s="69" t="str">
        <f t="shared" si="25"/>
        <v>StH + pp/pk + home</v>
      </c>
    </row>
    <row r="25" ht="12.0" customHeight="1">
      <c r="A25" s="67" t="s">
        <v>435</v>
      </c>
      <c r="B25" s="68">
        <v>1.0</v>
      </c>
      <c r="C25" s="68" t="s">
        <v>7</v>
      </c>
      <c r="D25" s="69" t="str">
        <f t="shared" si="2"/>
        <v>00FFB1BC</v>
      </c>
      <c r="E25" s="69" t="str">
        <f t="shared" ref="E25:G25" si="26">E$3</f>
        <v>b</v>
      </c>
      <c r="F25" s="69" t="str">
        <f t="shared" si="26"/>
        <v>s</v>
      </c>
      <c r="G25" s="69">
        <f t="shared" si="26"/>
        <v>0</v>
      </c>
      <c r="H25" s="69" t="str">
        <f t="shared" si="11"/>
        <v>Home[2] End</v>
      </c>
      <c r="I25" s="69" t="str">
        <f t="shared" si="25"/>
        <v>End</v>
      </c>
    </row>
    <row r="26" ht="12.0" customHeight="1">
      <c r="A26" s="67" t="s">
        <v>436</v>
      </c>
      <c r="B26" s="68">
        <v>1.0</v>
      </c>
      <c r="C26" s="68" t="s">
        <v>437</v>
      </c>
      <c r="D26" s="69" t="str">
        <f t="shared" si="2"/>
        <v>00FFB1BD</v>
      </c>
      <c r="E26" s="69" t="str">
        <f t="shared" ref="E26:G26" si="27">E$3</f>
        <v>b</v>
      </c>
      <c r="F26" s="69" t="str">
        <f t="shared" si="27"/>
        <v>s</v>
      </c>
      <c r="G26" s="69">
        <f t="shared" si="27"/>
        <v>0</v>
      </c>
      <c r="H26" s="69" t="str">
        <f t="shared" si="11"/>
        <v>Home[2] agg</v>
      </c>
      <c r="I26" s="69" t="str">
        <f t="shared" si="25"/>
        <v>agg</v>
      </c>
    </row>
    <row r="27" ht="12.0" customHeight="1">
      <c r="A27" s="67" t="s">
        <v>438</v>
      </c>
      <c r="B27" s="68">
        <v>1.0</v>
      </c>
      <c r="C27" s="68" t="s">
        <v>439</v>
      </c>
      <c r="D27" s="69" t="str">
        <f t="shared" si="2"/>
        <v>00FFB1BE</v>
      </c>
      <c r="E27" s="69" t="str">
        <f t="shared" ref="E27:G27" si="28">E$3</f>
        <v>b</v>
      </c>
      <c r="F27" s="69" t="str">
        <f t="shared" si="28"/>
        <v>s</v>
      </c>
      <c r="G27" s="69">
        <f t="shared" si="28"/>
        <v>0</v>
      </c>
      <c r="H27" s="69" t="str">
        <f t="shared" si="11"/>
        <v>Home[2] fight</v>
      </c>
      <c r="I27" s="69" t="str">
        <f t="shared" si="25"/>
        <v>fight</v>
      </c>
    </row>
    <row r="28" ht="12.0" customHeight="1">
      <c r="A28" s="67" t="s">
        <v>440</v>
      </c>
      <c r="B28" s="68">
        <v>1.0</v>
      </c>
      <c r="C28" s="68" t="s">
        <v>441</v>
      </c>
      <c r="D28" s="69" t="str">
        <f t="shared" si="2"/>
        <v>00FFB1BF</v>
      </c>
      <c r="E28" s="69" t="str">
        <f t="shared" ref="E28:G28" si="29">E$3</f>
        <v>b</v>
      </c>
      <c r="F28" s="69" t="str">
        <f t="shared" si="29"/>
        <v>s</v>
      </c>
      <c r="G28" s="69">
        <f t="shared" si="29"/>
        <v>0</v>
      </c>
      <c r="H28" s="69" t="str">
        <f t="shared" si="11"/>
        <v>Home[2] chk</v>
      </c>
      <c r="I28" s="68" t="s">
        <v>442</v>
      </c>
    </row>
    <row r="29" ht="12.0" customHeight="1">
      <c r="A29" s="67" t="s">
        <v>443</v>
      </c>
      <c r="B29" s="68">
        <v>1.0</v>
      </c>
      <c r="C29" s="68" t="s">
        <v>444</v>
      </c>
      <c r="D29" s="69" t="str">
        <f t="shared" si="2"/>
        <v>00FFB1C0</v>
      </c>
      <c r="E29" s="69" t="str">
        <f t="shared" ref="E29:G29" si="30">E$3</f>
        <v>b</v>
      </c>
      <c r="F29" s="69" t="str">
        <f t="shared" si="30"/>
        <v>s</v>
      </c>
      <c r="G29" s="69">
        <f t="shared" si="30"/>
        <v>0</v>
      </c>
      <c r="H29" s="69" t="str">
        <f t="shared" si="11"/>
        <v>Home[2] handedness</v>
      </c>
      <c r="I29" s="69" t="str">
        <f>C29</f>
        <v>handedness</v>
      </c>
    </row>
    <row r="30" ht="12.0" customHeight="1"/>
    <row r="31" ht="12.0" customHeight="1">
      <c r="C31" s="66" t="s">
        <v>445</v>
      </c>
    </row>
    <row r="32" ht="12.0" customHeight="1"/>
    <row r="33" ht="12.0" customHeight="1">
      <c r="A33" s="67" t="s">
        <v>377</v>
      </c>
      <c r="B33" s="68" t="s">
        <v>378</v>
      </c>
      <c r="C33" s="68" t="s">
        <v>379</v>
      </c>
    </row>
    <row r="34" ht="12.0" customHeight="1">
      <c r="A34" s="67" t="s">
        <v>446</v>
      </c>
      <c r="B34" s="68">
        <v>4.0</v>
      </c>
      <c r="C34" s="68" t="s">
        <v>447</v>
      </c>
    </row>
    <row r="35" ht="12.0" customHeight="1">
      <c r="A35" s="67" t="s">
        <v>384</v>
      </c>
      <c r="B35" s="68">
        <v>2.0</v>
      </c>
      <c r="C35" s="68" t="s">
        <v>448</v>
      </c>
    </row>
    <row r="36" ht="12.0" customHeight="1">
      <c r="A36" s="67" t="s">
        <v>449</v>
      </c>
      <c r="B36" s="68">
        <v>8.0</v>
      </c>
      <c r="C36" s="68" t="s">
        <v>264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7.0" topLeftCell="F8" activePane="bottomRight" state="frozen"/>
      <selection activeCell="F1" sqref="F1" pane="topRight"/>
      <selection activeCell="A8" sqref="A8" pane="bottomLeft"/>
      <selection activeCell="F8" sqref="F8" pane="bottomRight"/>
    </sheetView>
  </sheetViews>
  <sheetFormatPr customHeight="1" defaultColWidth="12.63" defaultRowHeight="12.75"/>
  <cols>
    <col customWidth="1" min="1" max="1" width="1.88"/>
    <col customWidth="1" min="2" max="2" width="26.63"/>
    <col customWidth="1" min="3" max="3" width="2.5"/>
    <col customWidth="1" min="4" max="4" width="3.38"/>
    <col customWidth="1" min="5" max="5" width="3.63"/>
    <col customWidth="1" min="6" max="25" width="8.13"/>
    <col customWidth="1" min="26" max="26" width="4.0"/>
  </cols>
  <sheetData>
    <row r="1" ht="12.0" customHeight="1">
      <c r="R1" s="69"/>
    </row>
    <row r="2" ht="12.0" customHeight="1">
      <c r="R2" s="69"/>
    </row>
    <row r="3" ht="12.0" customHeight="1">
      <c r="R3" s="69"/>
    </row>
    <row r="4" ht="12.0" customHeight="1">
      <c r="E4" s="7"/>
      <c r="F4" s="70" t="s">
        <v>450</v>
      </c>
      <c r="L4" s="70" t="s">
        <v>451</v>
      </c>
      <c r="R4" s="69"/>
      <c r="S4" s="7"/>
      <c r="T4" s="70" t="s">
        <v>452</v>
      </c>
    </row>
    <row r="5" ht="12.0" customHeight="1">
      <c r="E5" s="7"/>
      <c r="F5" s="71" t="s">
        <v>453</v>
      </c>
      <c r="K5" s="7"/>
      <c r="L5" s="71" t="s">
        <v>454</v>
      </c>
      <c r="R5" s="69"/>
      <c r="S5" s="7"/>
      <c r="T5" s="71" t="s">
        <v>454</v>
      </c>
    </row>
    <row r="6" ht="12.0" customHeight="1">
      <c r="E6" s="7"/>
      <c r="F6" s="71" t="s">
        <v>455</v>
      </c>
      <c r="G6" s="68" t="s">
        <v>456</v>
      </c>
      <c r="H6" s="68" t="s">
        <v>457</v>
      </c>
      <c r="I6" s="68" t="s">
        <v>458</v>
      </c>
      <c r="J6" s="68" t="s">
        <v>459</v>
      </c>
      <c r="K6" s="72" t="s">
        <v>460</v>
      </c>
      <c r="L6" s="71" t="s">
        <v>461</v>
      </c>
      <c r="M6" s="68" t="s">
        <v>462</v>
      </c>
      <c r="N6" s="68" t="s">
        <v>463</v>
      </c>
      <c r="O6" s="68" t="s">
        <v>464</v>
      </c>
      <c r="P6" s="68" t="s">
        <v>465</v>
      </c>
      <c r="Q6" s="72" t="s">
        <v>466</v>
      </c>
      <c r="R6" s="73"/>
      <c r="S6" s="7"/>
      <c r="T6" s="71" t="s">
        <v>467</v>
      </c>
      <c r="U6" s="68" t="s">
        <v>468</v>
      </c>
      <c r="V6" s="68" t="s">
        <v>469</v>
      </c>
      <c r="W6" s="68" t="s">
        <v>470</v>
      </c>
      <c r="X6" s="68" t="s">
        <v>471</v>
      </c>
      <c r="Y6" s="72" t="s">
        <v>472</v>
      </c>
      <c r="Z6" s="14"/>
    </row>
    <row r="7" ht="12.0" customHeight="1">
      <c r="A7" s="7"/>
      <c r="B7" s="74" t="s">
        <v>473</v>
      </c>
      <c r="C7" s="68" t="s">
        <v>474</v>
      </c>
      <c r="D7" s="68" t="s">
        <v>475</v>
      </c>
      <c r="E7" s="72" t="s">
        <v>475</v>
      </c>
      <c r="F7" s="71" t="s">
        <v>476</v>
      </c>
      <c r="G7" s="68" t="s">
        <v>477</v>
      </c>
      <c r="H7" s="68" t="s">
        <v>478</v>
      </c>
      <c r="I7" s="68" t="s">
        <v>479</v>
      </c>
      <c r="J7" s="68" t="s">
        <v>480</v>
      </c>
      <c r="K7" s="72" t="s">
        <v>481</v>
      </c>
      <c r="L7" s="71" t="s">
        <v>482</v>
      </c>
      <c r="M7" s="68" t="s">
        <v>483</v>
      </c>
      <c r="N7" s="68" t="s">
        <v>484</v>
      </c>
      <c r="O7" s="75" t="s">
        <v>485</v>
      </c>
      <c r="P7" s="75" t="s">
        <v>486</v>
      </c>
      <c r="Q7" s="72" t="s">
        <v>487</v>
      </c>
      <c r="R7" s="73"/>
      <c r="S7" s="7"/>
      <c r="T7" s="71" t="s">
        <v>488</v>
      </c>
      <c r="U7" s="75" t="s">
        <v>140</v>
      </c>
      <c r="V7" s="75" t="s">
        <v>488</v>
      </c>
      <c r="W7" s="75" t="s">
        <v>140</v>
      </c>
      <c r="X7" s="75" t="s">
        <v>140</v>
      </c>
      <c r="Y7" s="76" t="s">
        <v>140</v>
      </c>
      <c r="Z7" s="14"/>
    </row>
    <row r="8" ht="12.0" customHeight="1">
      <c r="A8" s="7"/>
      <c r="B8" s="74" t="s">
        <v>385</v>
      </c>
      <c r="C8" s="68">
        <v>2.0</v>
      </c>
      <c r="D8" s="68">
        <v>0.0</v>
      </c>
      <c r="E8" s="77" t="str">
        <f t="shared" ref="E8:E132" si="3">"$"&amp;DEC2HEX(D8)</f>
        <v>$0</v>
      </c>
      <c r="F8" s="73" t="str">
        <f t="shared" ref="F8:Q8" si="1">MID(F$6,$D8*2+1,$C8*2)</f>
        <v>0014</v>
      </c>
      <c r="G8" s="69" t="str">
        <f t="shared" si="1"/>
        <v>0078</v>
      </c>
      <c r="H8" s="69" t="str">
        <f t="shared" si="1"/>
        <v>0012</v>
      </c>
      <c r="I8" s="69" t="str">
        <f t="shared" si="1"/>
        <v>0058</v>
      </c>
      <c r="J8" s="69" t="str">
        <f t="shared" si="1"/>
        <v>0000</v>
      </c>
      <c r="K8" s="78" t="str">
        <f t="shared" si="1"/>
        <v>0046</v>
      </c>
      <c r="L8" s="73" t="str">
        <f t="shared" si="1"/>
        <v>FFE5</v>
      </c>
      <c r="M8" s="69" t="str">
        <f t="shared" si="1"/>
        <v>0044</v>
      </c>
      <c r="N8" s="69" t="str">
        <f t="shared" si="1"/>
        <v>0007</v>
      </c>
      <c r="O8" s="69" t="str">
        <f t="shared" si="1"/>
        <v>FF10</v>
      </c>
      <c r="P8" s="69" t="str">
        <f t="shared" si="1"/>
        <v>FF10</v>
      </c>
      <c r="Q8" s="78" t="str">
        <f t="shared" si="1"/>
        <v>FFFF</v>
      </c>
      <c r="R8" s="73"/>
      <c r="S8" s="7"/>
      <c r="T8" s="73" t="str">
        <f t="shared" ref="T8:Y8" si="2">MID(T$6,$D8*2+1,$C8*2)</f>
        <v>0000</v>
      </c>
      <c r="U8" s="69" t="str">
        <f t="shared" si="2"/>
        <v>FF10</v>
      </c>
      <c r="V8" s="69" t="str">
        <f t="shared" si="2"/>
        <v>FF10</v>
      </c>
      <c r="W8" s="69" t="str">
        <f t="shared" si="2"/>
        <v>FF10</v>
      </c>
      <c r="X8" s="69" t="str">
        <f t="shared" si="2"/>
        <v>FF10</v>
      </c>
      <c r="Y8" s="78" t="str">
        <f t="shared" si="2"/>
        <v>FF10</v>
      </c>
      <c r="Z8" s="73" t="str">
        <f t="shared" ref="Z8:Z132" si="6">IF(AND(T8&lt;&gt;U8,U8=V8,V8=W8),"dif","no")</f>
        <v>dif</v>
      </c>
    </row>
    <row r="9" ht="12.0" customHeight="1">
      <c r="A9" s="7"/>
      <c r="B9" s="79"/>
      <c r="C9" s="41">
        <v>1.0</v>
      </c>
      <c r="D9" s="40">
        <f t="shared" ref="D9:D132" si="7">D8+C8</f>
        <v>2</v>
      </c>
      <c r="E9" s="80" t="str">
        <f t="shared" si="3"/>
        <v>$2</v>
      </c>
      <c r="F9" s="43" t="str">
        <f t="shared" ref="F9:Q9" si="4">MID(F$6,$D9*2+1,$C9*2)</f>
        <v>0E</v>
      </c>
      <c r="G9" s="40" t="str">
        <f t="shared" si="4"/>
        <v>7E</v>
      </c>
      <c r="H9" s="40" t="str">
        <f t="shared" si="4"/>
        <v>81</v>
      </c>
      <c r="I9" s="40" t="str">
        <f t="shared" si="4"/>
        <v>9D</v>
      </c>
      <c r="J9" s="40" t="str">
        <f t="shared" si="4"/>
        <v>04</v>
      </c>
      <c r="K9" s="42" t="str">
        <f t="shared" si="4"/>
        <v>2E</v>
      </c>
      <c r="L9" s="43" t="str">
        <f t="shared" si="4"/>
        <v>DC</v>
      </c>
      <c r="M9" s="40" t="str">
        <f t="shared" si="4"/>
        <v>8D</v>
      </c>
      <c r="N9" s="40" t="str">
        <f t="shared" si="4"/>
        <v>1E</v>
      </c>
      <c r="O9" s="40" t="str">
        <f t="shared" si="4"/>
        <v>D7</v>
      </c>
      <c r="P9" s="40" t="str">
        <f t="shared" si="4"/>
        <v>F3</v>
      </c>
      <c r="Q9" s="42" t="str">
        <f t="shared" si="4"/>
        <v>DA</v>
      </c>
      <c r="R9" s="43" t="str">
        <f t="shared" ref="R9:R132" si="9">IF(AND(L9=M9,M9=N9,N9=Q9,O9=P9,N9&lt;&gt;O9),"dif","no")</f>
        <v>no</v>
      </c>
      <c r="S9" s="7"/>
      <c r="T9" s="43" t="str">
        <f t="shared" ref="T9:Y9" si="5">MID(T$6,$D9*2+1,$C9*2)</f>
        <v>0D</v>
      </c>
      <c r="U9" s="40" t="str">
        <f t="shared" si="5"/>
        <v>4A</v>
      </c>
      <c r="V9" s="40" t="str">
        <f t="shared" si="5"/>
        <v>42</v>
      </c>
      <c r="W9" s="40" t="str">
        <f t="shared" si="5"/>
        <v>7B</v>
      </c>
      <c r="X9" s="40" t="str">
        <f t="shared" si="5"/>
        <v>45</v>
      </c>
      <c r="Y9" s="42" t="str">
        <f t="shared" si="5"/>
        <v>69</v>
      </c>
      <c r="Z9" s="73" t="str">
        <f t="shared" si="6"/>
        <v>no</v>
      </c>
    </row>
    <row r="10" ht="12.0" customHeight="1">
      <c r="A10" s="7"/>
      <c r="B10" s="79"/>
      <c r="C10" s="41">
        <v>1.0</v>
      </c>
      <c r="D10" s="40">
        <f t="shared" si="7"/>
        <v>3</v>
      </c>
      <c r="E10" s="80" t="str">
        <f t="shared" si="3"/>
        <v>$3</v>
      </c>
      <c r="F10" s="43" t="str">
        <f t="shared" ref="F10:Q10" si="8">MID(F$6,$D10*2+1,$C10*2)</f>
        <v>69</v>
      </c>
      <c r="G10" s="40" t="str">
        <f t="shared" si="8"/>
        <v>C7</v>
      </c>
      <c r="H10" s="40" t="str">
        <f t="shared" si="8"/>
        <v>B4</v>
      </c>
      <c r="I10" s="40" t="str">
        <f t="shared" si="8"/>
        <v>45</v>
      </c>
      <c r="J10" s="40" t="str">
        <f t="shared" si="8"/>
        <v>81</v>
      </c>
      <c r="K10" s="42" t="str">
        <f t="shared" si="8"/>
        <v>8D</v>
      </c>
      <c r="L10" s="43" t="str">
        <f t="shared" si="8"/>
        <v>98</v>
      </c>
      <c r="M10" s="40" t="str">
        <f t="shared" si="8"/>
        <v>7C</v>
      </c>
      <c r="N10" s="40" t="str">
        <f t="shared" si="8"/>
        <v>F4</v>
      </c>
      <c r="O10" s="40" t="str">
        <f t="shared" si="8"/>
        <v>57</v>
      </c>
      <c r="P10" s="40" t="str">
        <f t="shared" si="8"/>
        <v>D0</v>
      </c>
      <c r="Q10" s="42" t="str">
        <f t="shared" si="8"/>
        <v>1C</v>
      </c>
      <c r="R10" s="43" t="str">
        <f t="shared" si="9"/>
        <v>no</v>
      </c>
      <c r="S10" s="7"/>
      <c r="T10" s="43" t="str">
        <f t="shared" ref="T10:Y10" si="10">MID(T$6,$D10*2+1,$C10*2)</f>
        <v>F7</v>
      </c>
      <c r="U10" s="40" t="str">
        <f t="shared" si="10"/>
        <v>F6</v>
      </c>
      <c r="V10" s="40" t="str">
        <f t="shared" si="10"/>
        <v>1A</v>
      </c>
      <c r="W10" s="40" t="str">
        <f t="shared" si="10"/>
        <v>90</v>
      </c>
      <c r="X10" s="40" t="str">
        <f t="shared" si="10"/>
        <v>18</v>
      </c>
      <c r="Y10" s="42" t="str">
        <f t="shared" si="10"/>
        <v>09</v>
      </c>
      <c r="Z10" s="73" t="str">
        <f t="shared" si="6"/>
        <v>no</v>
      </c>
    </row>
    <row r="11" ht="12.0" customHeight="1">
      <c r="A11" s="7"/>
      <c r="B11" s="79"/>
      <c r="C11" s="41">
        <v>1.0</v>
      </c>
      <c r="D11" s="40">
        <f t="shared" si="7"/>
        <v>4</v>
      </c>
      <c r="E11" s="80" t="str">
        <f t="shared" si="3"/>
        <v>$4</v>
      </c>
      <c r="F11" s="43" t="str">
        <f t="shared" ref="F11:Q11" si="11">MID(F$6,$D11*2+1,$C11*2)</f>
        <v>00</v>
      </c>
      <c r="G11" s="40" t="str">
        <f t="shared" si="11"/>
        <v>08</v>
      </c>
      <c r="H11" s="40" t="str">
        <f t="shared" si="11"/>
        <v>08</v>
      </c>
      <c r="I11" s="40" t="str">
        <f t="shared" si="11"/>
        <v>00</v>
      </c>
      <c r="J11" s="40" t="str">
        <f t="shared" si="11"/>
        <v>00</v>
      </c>
      <c r="K11" s="42" t="str">
        <f t="shared" si="11"/>
        <v>08</v>
      </c>
      <c r="L11" s="43" t="str">
        <f t="shared" si="11"/>
        <v>08</v>
      </c>
      <c r="M11" s="40" t="str">
        <f t="shared" si="11"/>
        <v>08</v>
      </c>
      <c r="N11" s="40" t="str">
        <f t="shared" si="11"/>
        <v>00</v>
      </c>
      <c r="O11" s="40" t="str">
        <f t="shared" si="11"/>
        <v>00</v>
      </c>
      <c r="P11" s="40" t="str">
        <f t="shared" si="11"/>
        <v>00</v>
      </c>
      <c r="Q11" s="42" t="str">
        <f t="shared" si="11"/>
        <v>00</v>
      </c>
      <c r="R11" s="43" t="str">
        <f t="shared" si="9"/>
        <v>no</v>
      </c>
      <c r="S11" s="7"/>
      <c r="T11" s="43" t="str">
        <f t="shared" ref="T11:Y11" si="12">MID(T$6,$D11*2+1,$C11*2)</f>
        <v>00</v>
      </c>
      <c r="U11" s="40" t="str">
        <f t="shared" si="12"/>
        <v>00</v>
      </c>
      <c r="V11" s="40" t="str">
        <f t="shared" si="12"/>
        <v>00</v>
      </c>
      <c r="W11" s="40" t="str">
        <f t="shared" si="12"/>
        <v>08</v>
      </c>
      <c r="X11" s="40" t="str">
        <f t="shared" si="12"/>
        <v>00</v>
      </c>
      <c r="Y11" s="42" t="str">
        <f t="shared" si="12"/>
        <v>08</v>
      </c>
      <c r="Z11" s="73" t="str">
        <f t="shared" si="6"/>
        <v>no</v>
      </c>
    </row>
    <row r="12" ht="12.0" customHeight="1">
      <c r="A12" s="7"/>
      <c r="B12" s="79"/>
      <c r="C12" s="41">
        <v>1.0</v>
      </c>
      <c r="D12" s="40">
        <f t="shared" si="7"/>
        <v>5</v>
      </c>
      <c r="E12" s="80" t="str">
        <f t="shared" si="3"/>
        <v>$5</v>
      </c>
      <c r="F12" s="43" t="str">
        <f t="shared" ref="F12:Q12" si="13">MID(F$6,$D12*2+1,$C12*2)</f>
        <v>01</v>
      </c>
      <c r="G12" s="40" t="str">
        <f t="shared" si="13"/>
        <v>01</v>
      </c>
      <c r="H12" s="40" t="str">
        <f t="shared" si="13"/>
        <v>01</v>
      </c>
      <c r="I12" s="40" t="str">
        <f t="shared" si="13"/>
        <v>01</v>
      </c>
      <c r="J12" s="40" t="str">
        <f t="shared" si="13"/>
        <v>01</v>
      </c>
      <c r="K12" s="42" t="str">
        <f t="shared" si="13"/>
        <v>01</v>
      </c>
      <c r="L12" s="43" t="str">
        <f t="shared" si="13"/>
        <v>00</v>
      </c>
      <c r="M12" s="40" t="str">
        <f t="shared" si="13"/>
        <v>00</v>
      </c>
      <c r="N12" s="40" t="str">
        <f t="shared" si="13"/>
        <v>00</v>
      </c>
      <c r="O12" s="40" t="str">
        <f t="shared" si="13"/>
        <v>00</v>
      </c>
      <c r="P12" s="40" t="str">
        <f t="shared" si="13"/>
        <v>00</v>
      </c>
      <c r="Q12" s="42" t="str">
        <f t="shared" si="13"/>
        <v>00</v>
      </c>
      <c r="R12" s="43" t="str">
        <f t="shared" si="9"/>
        <v>no</v>
      </c>
      <c r="S12" s="7"/>
      <c r="T12" s="43" t="str">
        <f t="shared" ref="T12:Y12" si="14">MID(T$6,$D12*2+1,$C12*2)</f>
        <v>00</v>
      </c>
      <c r="U12" s="40" t="str">
        <f t="shared" si="14"/>
        <v>00</v>
      </c>
      <c r="V12" s="40" t="str">
        <f t="shared" si="14"/>
        <v>00</v>
      </c>
      <c r="W12" s="40" t="str">
        <f t="shared" si="14"/>
        <v>00</v>
      </c>
      <c r="X12" s="40" t="str">
        <f t="shared" si="14"/>
        <v>00</v>
      </c>
      <c r="Y12" s="42" t="str">
        <f t="shared" si="14"/>
        <v>00</v>
      </c>
      <c r="Z12" s="73" t="str">
        <f t="shared" si="6"/>
        <v>no</v>
      </c>
    </row>
    <row r="13" ht="12.0" customHeight="1">
      <c r="A13" s="7"/>
      <c r="B13" s="79"/>
      <c r="C13" s="41">
        <v>1.0</v>
      </c>
      <c r="D13" s="40">
        <f t="shared" si="7"/>
        <v>6</v>
      </c>
      <c r="E13" s="80" t="str">
        <f t="shared" si="3"/>
        <v>$6</v>
      </c>
      <c r="F13" s="43" t="str">
        <f t="shared" ref="F13:Q13" si="15">MID(F$6,$D13*2+1,$C13*2)</f>
        <v>00</v>
      </c>
      <c r="G13" s="40" t="str">
        <f t="shared" si="15"/>
        <v>00</v>
      </c>
      <c r="H13" s="40" t="str">
        <f t="shared" si="15"/>
        <v>00</v>
      </c>
      <c r="I13" s="40" t="str">
        <f t="shared" si="15"/>
        <v>00</v>
      </c>
      <c r="J13" s="40" t="str">
        <f t="shared" si="15"/>
        <v>01</v>
      </c>
      <c r="K13" s="42" t="str">
        <f t="shared" si="15"/>
        <v>00</v>
      </c>
      <c r="L13" s="43" t="str">
        <f t="shared" si="15"/>
        <v>01</v>
      </c>
      <c r="M13" s="40" t="str">
        <f t="shared" si="15"/>
        <v>00</v>
      </c>
      <c r="N13" s="40" t="str">
        <f t="shared" si="15"/>
        <v>00</v>
      </c>
      <c r="O13" s="40" t="str">
        <f t="shared" si="15"/>
        <v>00</v>
      </c>
      <c r="P13" s="40" t="str">
        <f t="shared" si="15"/>
        <v>00</v>
      </c>
      <c r="Q13" s="42" t="str">
        <f t="shared" si="15"/>
        <v>01</v>
      </c>
      <c r="R13" s="43" t="str">
        <f t="shared" si="9"/>
        <v>no</v>
      </c>
      <c r="S13" s="7"/>
      <c r="T13" s="43" t="str">
        <f t="shared" ref="T13:Y13" si="16">MID(T$6,$D13*2+1,$C13*2)</f>
        <v>00</v>
      </c>
      <c r="U13" s="40" t="str">
        <f t="shared" si="16"/>
        <v>00</v>
      </c>
      <c r="V13" s="40" t="str">
        <f t="shared" si="16"/>
        <v>00</v>
      </c>
      <c r="W13" s="40" t="str">
        <f t="shared" si="16"/>
        <v>00</v>
      </c>
      <c r="X13" s="40" t="str">
        <f t="shared" si="16"/>
        <v>00</v>
      </c>
      <c r="Y13" s="42" t="str">
        <f t="shared" si="16"/>
        <v>00</v>
      </c>
      <c r="Z13" s="73" t="str">
        <f t="shared" si="6"/>
        <v>no</v>
      </c>
    </row>
    <row r="14" ht="12.0" customHeight="1">
      <c r="A14" s="7"/>
      <c r="B14" s="79"/>
      <c r="C14" s="41">
        <v>1.0</v>
      </c>
      <c r="D14" s="40">
        <f t="shared" si="7"/>
        <v>7</v>
      </c>
      <c r="E14" s="80" t="str">
        <f t="shared" si="3"/>
        <v>$7</v>
      </c>
      <c r="F14" s="43" t="str">
        <f t="shared" ref="F14:Q14" si="17">MID(F$6,$D14*2+1,$C14*2)</f>
        <v>0B</v>
      </c>
      <c r="G14" s="40" t="str">
        <f t="shared" si="17"/>
        <v>0B</v>
      </c>
      <c r="H14" s="40" t="str">
        <f t="shared" si="17"/>
        <v>1A</v>
      </c>
      <c r="I14" s="40" t="str">
        <f t="shared" si="17"/>
        <v>15</v>
      </c>
      <c r="J14" s="40" t="str">
        <f t="shared" si="17"/>
        <v>A3</v>
      </c>
      <c r="K14" s="42" t="str">
        <f t="shared" si="17"/>
        <v>15</v>
      </c>
      <c r="L14" s="43" t="str">
        <f t="shared" si="17"/>
        <v>13</v>
      </c>
      <c r="M14" s="40" t="str">
        <f t="shared" si="17"/>
        <v>2A</v>
      </c>
      <c r="N14" s="40" t="str">
        <f t="shared" si="17"/>
        <v>02</v>
      </c>
      <c r="O14" s="40" t="str">
        <f t="shared" si="17"/>
        <v>00</v>
      </c>
      <c r="P14" s="40" t="str">
        <f t="shared" si="17"/>
        <v>00</v>
      </c>
      <c r="Q14" s="42" t="str">
        <f t="shared" si="17"/>
        <v>97</v>
      </c>
      <c r="R14" s="43" t="str">
        <f t="shared" si="9"/>
        <v>no</v>
      </c>
      <c r="S14" s="7"/>
      <c r="T14" s="43" t="str">
        <f t="shared" ref="T14:Y14" si="18">MID(T$6,$D14*2+1,$C14*2)</f>
        <v>01</v>
      </c>
      <c r="U14" s="40" t="str">
        <f t="shared" si="18"/>
        <v>1A</v>
      </c>
      <c r="V14" s="40" t="str">
        <f t="shared" si="18"/>
        <v>10</v>
      </c>
      <c r="W14" s="40" t="str">
        <f t="shared" si="18"/>
        <v>1F</v>
      </c>
      <c r="X14" s="40" t="str">
        <f t="shared" si="18"/>
        <v>00</v>
      </c>
      <c r="Y14" s="42" t="str">
        <f t="shared" si="18"/>
        <v>15</v>
      </c>
      <c r="Z14" s="73" t="str">
        <f t="shared" si="6"/>
        <v>no</v>
      </c>
    </row>
    <row r="15" ht="12.0" customHeight="1">
      <c r="A15" s="7"/>
      <c r="B15" s="79"/>
      <c r="C15" s="41">
        <v>1.0</v>
      </c>
      <c r="D15" s="40">
        <f t="shared" si="7"/>
        <v>8</v>
      </c>
      <c r="E15" s="80" t="str">
        <f t="shared" si="3"/>
        <v>$8</v>
      </c>
      <c r="F15" s="43" t="str">
        <f t="shared" ref="F15:Q15" si="19">MID(F$6,$D15*2+1,$C15*2)</f>
        <v>00</v>
      </c>
      <c r="G15" s="40" t="str">
        <f t="shared" si="19"/>
        <v>00</v>
      </c>
      <c r="H15" s="40" t="str">
        <f t="shared" si="19"/>
        <v>00</v>
      </c>
      <c r="I15" s="40" t="str">
        <f t="shared" si="19"/>
        <v>00</v>
      </c>
      <c r="J15" s="40" t="str">
        <f t="shared" si="19"/>
        <v>00</v>
      </c>
      <c r="K15" s="42" t="str">
        <f t="shared" si="19"/>
        <v>00</v>
      </c>
      <c r="L15" s="43" t="str">
        <f t="shared" si="19"/>
        <v>01</v>
      </c>
      <c r="M15" s="40" t="str">
        <f t="shared" si="19"/>
        <v>00</v>
      </c>
      <c r="N15" s="40" t="str">
        <f t="shared" si="19"/>
        <v>00</v>
      </c>
      <c r="O15" s="40" t="str">
        <f t="shared" si="19"/>
        <v>00</v>
      </c>
      <c r="P15" s="40" t="str">
        <f t="shared" si="19"/>
        <v>00</v>
      </c>
      <c r="Q15" s="42" t="str">
        <f t="shared" si="19"/>
        <v>01</v>
      </c>
      <c r="R15" s="43" t="str">
        <f t="shared" si="9"/>
        <v>no</v>
      </c>
      <c r="S15" s="7"/>
      <c r="T15" s="43" t="str">
        <f t="shared" ref="T15:Y15" si="20">MID(T$6,$D15*2+1,$C15*2)</f>
        <v>00</v>
      </c>
      <c r="U15" s="40" t="str">
        <f t="shared" si="20"/>
        <v>00</v>
      </c>
      <c r="V15" s="40" t="str">
        <f t="shared" si="20"/>
        <v>00</v>
      </c>
      <c r="W15" s="40" t="str">
        <f t="shared" si="20"/>
        <v>00</v>
      </c>
      <c r="X15" s="40" t="str">
        <f t="shared" si="20"/>
        <v>01</v>
      </c>
      <c r="Y15" s="42" t="str">
        <f t="shared" si="20"/>
        <v>01</v>
      </c>
      <c r="Z15" s="73" t="str">
        <f t="shared" si="6"/>
        <v>no</v>
      </c>
    </row>
    <row r="16" ht="12.0" customHeight="1">
      <c r="A16" s="7"/>
      <c r="B16" s="79"/>
      <c r="C16" s="41">
        <v>1.0</v>
      </c>
      <c r="D16" s="40">
        <f t="shared" si="7"/>
        <v>9</v>
      </c>
      <c r="E16" s="80" t="str">
        <f t="shared" si="3"/>
        <v>$9</v>
      </c>
      <c r="F16" s="43" t="str">
        <f t="shared" ref="F16:Q16" si="21">MID(F$6,$D16*2+1,$C16*2)</f>
        <v>0B</v>
      </c>
      <c r="G16" s="40" t="str">
        <f t="shared" si="21"/>
        <v>0B</v>
      </c>
      <c r="H16" s="40" t="str">
        <f t="shared" si="21"/>
        <v>1A</v>
      </c>
      <c r="I16" s="40" t="str">
        <f t="shared" si="21"/>
        <v>15</v>
      </c>
      <c r="J16" s="40" t="str">
        <f t="shared" si="21"/>
        <v>10</v>
      </c>
      <c r="K16" s="42" t="str">
        <f t="shared" si="21"/>
        <v>15</v>
      </c>
      <c r="L16" s="43" t="str">
        <f t="shared" si="21"/>
        <v>13</v>
      </c>
      <c r="M16" s="40" t="str">
        <f t="shared" si="21"/>
        <v>06</v>
      </c>
      <c r="N16" s="40" t="str">
        <f t="shared" si="21"/>
        <v>02</v>
      </c>
      <c r="O16" s="40" t="str">
        <f t="shared" si="21"/>
        <v>1F</v>
      </c>
      <c r="P16" s="40" t="str">
        <f t="shared" si="21"/>
        <v>0B</v>
      </c>
      <c r="Q16" s="42" t="str">
        <f t="shared" si="21"/>
        <v>97</v>
      </c>
      <c r="R16" s="43" t="str">
        <f t="shared" si="9"/>
        <v>no</v>
      </c>
      <c r="S16" s="7"/>
      <c r="T16" s="43" t="str">
        <f t="shared" ref="T16:Y16" si="22">MID(T$6,$D16*2+1,$C16*2)</f>
        <v>01</v>
      </c>
      <c r="U16" s="40" t="str">
        <f t="shared" si="22"/>
        <v>1A</v>
      </c>
      <c r="V16" s="40" t="str">
        <f t="shared" si="22"/>
        <v>10</v>
      </c>
      <c r="W16" s="40" t="str">
        <f t="shared" si="22"/>
        <v>35</v>
      </c>
      <c r="X16" s="40" t="str">
        <f t="shared" si="22"/>
        <v>7F</v>
      </c>
      <c r="Y16" s="42" t="str">
        <f t="shared" si="22"/>
        <v>97</v>
      </c>
      <c r="Z16" s="73" t="str">
        <f t="shared" si="6"/>
        <v>no</v>
      </c>
    </row>
    <row r="17" ht="12.0" customHeight="1">
      <c r="A17" s="7"/>
      <c r="B17" s="79"/>
      <c r="C17" s="41">
        <v>1.0</v>
      </c>
      <c r="D17" s="40">
        <f t="shared" si="7"/>
        <v>10</v>
      </c>
      <c r="E17" s="80" t="str">
        <f t="shared" si="3"/>
        <v>$A</v>
      </c>
      <c r="F17" s="43" t="str">
        <f t="shared" ref="F17:Q17" si="23">MID(F$6,$D17*2+1,$C17*2)</f>
        <v>08</v>
      </c>
      <c r="G17" s="40" t="str">
        <f t="shared" si="23"/>
        <v>08</v>
      </c>
      <c r="H17" s="40" t="str">
        <f t="shared" si="23"/>
        <v>08</v>
      </c>
      <c r="I17" s="40" t="str">
        <f t="shared" si="23"/>
        <v>08</v>
      </c>
      <c r="J17" s="40" t="str">
        <f t="shared" si="23"/>
        <v>08</v>
      </c>
      <c r="K17" s="42" t="str">
        <f t="shared" si="23"/>
        <v>08</v>
      </c>
      <c r="L17" s="43" t="str">
        <f t="shared" si="23"/>
        <v>0D</v>
      </c>
      <c r="M17" s="40" t="str">
        <f t="shared" si="23"/>
        <v>08</v>
      </c>
      <c r="N17" s="40" t="str">
        <f t="shared" si="23"/>
        <v>08</v>
      </c>
      <c r="O17" s="81" t="str">
        <f t="shared" si="23"/>
        <v>08</v>
      </c>
      <c r="P17" s="81" t="str">
        <f t="shared" si="23"/>
        <v>08</v>
      </c>
      <c r="Q17" s="42" t="str">
        <f t="shared" si="23"/>
        <v>09</v>
      </c>
      <c r="R17" s="43" t="str">
        <f t="shared" si="9"/>
        <v>no</v>
      </c>
      <c r="S17" s="7"/>
      <c r="T17" s="43" t="str">
        <f t="shared" ref="T17:Y17" si="24">MID(T$6,$D17*2+1,$C17*2)</f>
        <v>00</v>
      </c>
      <c r="U17" s="40" t="str">
        <f t="shared" si="24"/>
        <v>08</v>
      </c>
      <c r="V17" s="40" t="str">
        <f t="shared" si="24"/>
        <v>08</v>
      </c>
      <c r="W17" s="81" t="str">
        <f t="shared" si="24"/>
        <v>09</v>
      </c>
      <c r="X17" s="81" t="str">
        <f t="shared" si="24"/>
        <v>04</v>
      </c>
      <c r="Y17" s="42" t="str">
        <f t="shared" si="24"/>
        <v>09</v>
      </c>
      <c r="Z17" s="73" t="str">
        <f t="shared" si="6"/>
        <v>no</v>
      </c>
    </row>
    <row r="18" ht="12.0" customHeight="1">
      <c r="A18" s="7"/>
      <c r="B18" s="79"/>
      <c r="C18" s="41">
        <v>1.0</v>
      </c>
      <c r="D18" s="40">
        <f t="shared" si="7"/>
        <v>11</v>
      </c>
      <c r="E18" s="80" t="str">
        <f t="shared" si="3"/>
        <v>$B</v>
      </c>
      <c r="F18" s="43" t="str">
        <f t="shared" ref="F18:Q18" si="25">MID(F$6,$D18*2+1,$C18*2)</f>
        <v>00</v>
      </c>
      <c r="G18" s="40" t="str">
        <f t="shared" si="25"/>
        <v>00</v>
      </c>
      <c r="H18" s="40" t="str">
        <f t="shared" si="25"/>
        <v>00</v>
      </c>
      <c r="I18" s="40" t="str">
        <f t="shared" si="25"/>
        <v>00</v>
      </c>
      <c r="J18" s="40" t="str">
        <f t="shared" si="25"/>
        <v>00</v>
      </c>
      <c r="K18" s="42" t="str">
        <f t="shared" si="25"/>
        <v>00</v>
      </c>
      <c r="L18" s="43" t="str">
        <f t="shared" si="25"/>
        <v>0B</v>
      </c>
      <c r="M18" s="40" t="str">
        <f t="shared" si="25"/>
        <v>00</v>
      </c>
      <c r="N18" s="40" t="str">
        <f t="shared" si="25"/>
        <v>00</v>
      </c>
      <c r="O18" s="40" t="str">
        <f t="shared" si="25"/>
        <v>00</v>
      </c>
      <c r="P18" s="40" t="str">
        <f t="shared" si="25"/>
        <v>00</v>
      </c>
      <c r="Q18" s="42" t="str">
        <f t="shared" si="25"/>
        <v>08</v>
      </c>
      <c r="R18" s="43" t="str">
        <f t="shared" si="9"/>
        <v>no</v>
      </c>
      <c r="S18" s="7"/>
      <c r="T18" s="43" t="str">
        <f t="shared" ref="T18:Y18" si="26">MID(T$6,$D18*2+1,$C18*2)</f>
        <v>00</v>
      </c>
      <c r="U18" s="40" t="str">
        <f t="shared" si="26"/>
        <v>00</v>
      </c>
      <c r="V18" s="40" t="str">
        <f t="shared" si="26"/>
        <v>00</v>
      </c>
      <c r="W18" s="40" t="str">
        <f t="shared" si="26"/>
        <v>08</v>
      </c>
      <c r="X18" s="40" t="str">
        <f t="shared" si="26"/>
        <v>03</v>
      </c>
      <c r="Y18" s="42" t="str">
        <f t="shared" si="26"/>
        <v>08</v>
      </c>
      <c r="Z18" s="73" t="str">
        <f t="shared" si="6"/>
        <v>no</v>
      </c>
    </row>
    <row r="19" ht="12.0" customHeight="1">
      <c r="A19" s="7"/>
      <c r="B19" s="79"/>
      <c r="C19" s="41">
        <v>1.0</v>
      </c>
      <c r="D19" s="40">
        <f t="shared" si="7"/>
        <v>12</v>
      </c>
      <c r="E19" s="80" t="str">
        <f t="shared" si="3"/>
        <v>$C</v>
      </c>
      <c r="F19" s="43" t="str">
        <f t="shared" ref="F19:Q19" si="27">MID(F$6,$D19*2+1,$C19*2)</f>
        <v>06</v>
      </c>
      <c r="G19" s="40" t="str">
        <f t="shared" si="27"/>
        <v>00</v>
      </c>
      <c r="H19" s="40" t="str">
        <f t="shared" si="27"/>
        <v>01</v>
      </c>
      <c r="I19" s="40" t="str">
        <f t="shared" si="27"/>
        <v>09</v>
      </c>
      <c r="J19" s="40" t="str">
        <f t="shared" si="27"/>
        <v>06</v>
      </c>
      <c r="K19" s="42" t="str">
        <f t="shared" si="27"/>
        <v>00</v>
      </c>
      <c r="L19" s="43" t="str">
        <f t="shared" si="27"/>
        <v>0A</v>
      </c>
      <c r="M19" s="40" t="str">
        <f t="shared" si="27"/>
        <v>00</v>
      </c>
      <c r="N19" s="40" t="str">
        <f t="shared" si="27"/>
        <v>00</v>
      </c>
      <c r="O19" s="40" t="str">
        <f t="shared" si="27"/>
        <v>00</v>
      </c>
      <c r="P19" s="40" t="str">
        <f t="shared" si="27"/>
        <v>06</v>
      </c>
      <c r="Q19" s="42" t="str">
        <f t="shared" si="27"/>
        <v>00</v>
      </c>
      <c r="R19" s="43" t="str">
        <f t="shared" si="9"/>
        <v>no</v>
      </c>
      <c r="S19" s="7"/>
      <c r="T19" s="43" t="str">
        <f t="shared" ref="T19:Y19" si="28">MID(T$6,$D19*2+1,$C19*2)</f>
        <v>08</v>
      </c>
      <c r="U19" s="40" t="str">
        <f t="shared" si="28"/>
        <v>00</v>
      </c>
      <c r="V19" s="40" t="str">
        <f t="shared" si="28"/>
        <v>04</v>
      </c>
      <c r="W19" s="40" t="str">
        <f t="shared" si="28"/>
        <v>00</v>
      </c>
      <c r="X19" s="40" t="str">
        <f t="shared" si="28"/>
        <v>02</v>
      </c>
      <c r="Y19" s="42" t="str">
        <f t="shared" si="28"/>
        <v>00</v>
      </c>
      <c r="Z19" s="73" t="str">
        <f t="shared" si="6"/>
        <v>no</v>
      </c>
    </row>
    <row r="20" ht="12.0" customHeight="1">
      <c r="A20" s="7"/>
      <c r="B20" s="79"/>
      <c r="C20" s="41">
        <v>1.0</v>
      </c>
      <c r="D20" s="40">
        <f t="shared" si="7"/>
        <v>13</v>
      </c>
      <c r="E20" s="80" t="str">
        <f t="shared" si="3"/>
        <v>$D</v>
      </c>
      <c r="F20" s="43" t="str">
        <f t="shared" ref="F20:Q20" si="29">MID(F$6,$D20*2+1,$C20*2)</f>
        <v>00</v>
      </c>
      <c r="G20" s="40" t="str">
        <f t="shared" si="29"/>
        <v>00</v>
      </c>
      <c r="H20" s="40" t="str">
        <f t="shared" si="29"/>
        <v>00</v>
      </c>
      <c r="I20" s="40" t="str">
        <f t="shared" si="29"/>
        <v>00</v>
      </c>
      <c r="J20" s="40" t="str">
        <f t="shared" si="29"/>
        <v>00</v>
      </c>
      <c r="K20" s="42" t="str">
        <f t="shared" si="29"/>
        <v>00</v>
      </c>
      <c r="L20" s="43" t="str">
        <f t="shared" si="29"/>
        <v>09</v>
      </c>
      <c r="M20" s="40" t="str">
        <f t="shared" si="29"/>
        <v>00</v>
      </c>
      <c r="N20" s="40" t="str">
        <f t="shared" si="29"/>
        <v>00</v>
      </c>
      <c r="O20" s="40" t="str">
        <f t="shared" si="29"/>
        <v>00</v>
      </c>
      <c r="P20" s="40" t="str">
        <f t="shared" si="29"/>
        <v>00</v>
      </c>
      <c r="Q20" s="42" t="str">
        <f t="shared" si="29"/>
        <v>00</v>
      </c>
      <c r="R20" s="43" t="str">
        <f t="shared" si="9"/>
        <v>no</v>
      </c>
      <c r="S20" s="7"/>
      <c r="T20" s="43" t="str">
        <f t="shared" ref="T20:Y20" si="30">MID(T$6,$D20*2+1,$C20*2)</f>
        <v>00</v>
      </c>
      <c r="U20" s="40" t="str">
        <f t="shared" si="30"/>
        <v>00</v>
      </c>
      <c r="V20" s="40" t="str">
        <f t="shared" si="30"/>
        <v>00</v>
      </c>
      <c r="W20" s="40" t="str">
        <f t="shared" si="30"/>
        <v>00</v>
      </c>
      <c r="X20" s="40" t="str">
        <f t="shared" si="30"/>
        <v>00</v>
      </c>
      <c r="Y20" s="42" t="str">
        <f t="shared" si="30"/>
        <v>00</v>
      </c>
      <c r="Z20" s="73" t="str">
        <f t="shared" si="6"/>
        <v>no</v>
      </c>
    </row>
    <row r="21" ht="12.0" customHeight="1">
      <c r="A21" s="7"/>
      <c r="B21" s="79"/>
      <c r="C21" s="41">
        <v>1.0</v>
      </c>
      <c r="D21" s="40">
        <f t="shared" si="7"/>
        <v>14</v>
      </c>
      <c r="E21" s="80" t="str">
        <f t="shared" si="3"/>
        <v>$E</v>
      </c>
      <c r="F21" s="43" t="str">
        <f t="shared" ref="F21:Q21" si="31">MID(F$6,$D21*2+1,$C21*2)</f>
        <v>00</v>
      </c>
      <c r="G21" s="40" t="str">
        <f t="shared" si="31"/>
        <v>04</v>
      </c>
      <c r="H21" s="40" t="str">
        <f t="shared" si="31"/>
        <v>00</v>
      </c>
      <c r="I21" s="40" t="str">
        <f t="shared" si="31"/>
        <v>00</v>
      </c>
      <c r="J21" s="40" t="str">
        <f t="shared" si="31"/>
        <v>08</v>
      </c>
      <c r="K21" s="42" t="str">
        <f t="shared" si="31"/>
        <v>00</v>
      </c>
      <c r="L21" s="43" t="str">
        <f t="shared" si="31"/>
        <v>00</v>
      </c>
      <c r="M21" s="40" t="str">
        <f t="shared" si="31"/>
        <v>00</v>
      </c>
      <c r="N21" s="40" t="str">
        <f t="shared" si="31"/>
        <v>00</v>
      </c>
      <c r="O21" s="40" t="str">
        <f t="shared" si="31"/>
        <v>06</v>
      </c>
      <c r="P21" s="40" t="str">
        <f t="shared" si="31"/>
        <v>00</v>
      </c>
      <c r="Q21" s="42" t="str">
        <f t="shared" si="31"/>
        <v>00</v>
      </c>
      <c r="R21" s="43" t="str">
        <f t="shared" si="9"/>
        <v>no</v>
      </c>
      <c r="S21" s="7"/>
      <c r="T21" s="43" t="str">
        <f t="shared" ref="T21:Y21" si="32">MID(T$6,$D21*2+1,$C21*2)</f>
        <v>00</v>
      </c>
      <c r="U21" s="40" t="str">
        <f t="shared" si="32"/>
        <v>00</v>
      </c>
      <c r="V21" s="40" t="str">
        <f t="shared" si="32"/>
        <v>00</v>
      </c>
      <c r="W21" s="40" t="str">
        <f t="shared" si="32"/>
        <v>06</v>
      </c>
      <c r="X21" s="40" t="str">
        <f t="shared" si="32"/>
        <v>00</v>
      </c>
      <c r="Y21" s="42" t="str">
        <f t="shared" si="32"/>
        <v>00</v>
      </c>
      <c r="Z21" s="73" t="str">
        <f t="shared" si="6"/>
        <v>no</v>
      </c>
    </row>
    <row r="22" ht="12.0" customHeight="1">
      <c r="A22" s="7"/>
      <c r="B22" s="79"/>
      <c r="C22" s="41">
        <v>1.0</v>
      </c>
      <c r="D22" s="40">
        <f t="shared" si="7"/>
        <v>15</v>
      </c>
      <c r="E22" s="80" t="str">
        <f t="shared" si="3"/>
        <v>$F</v>
      </c>
      <c r="F22" s="43" t="str">
        <f t="shared" ref="F22:Q22" si="33">MID(F$6,$D22*2+1,$C22*2)</f>
        <v>00</v>
      </c>
      <c r="G22" s="40" t="str">
        <f t="shared" si="33"/>
        <v>00</v>
      </c>
      <c r="H22" s="40" t="str">
        <f t="shared" si="33"/>
        <v>00</v>
      </c>
      <c r="I22" s="40" t="str">
        <f t="shared" si="33"/>
        <v>00</v>
      </c>
      <c r="J22" s="40" t="str">
        <f t="shared" si="33"/>
        <v>02</v>
      </c>
      <c r="K22" s="42" t="str">
        <f t="shared" si="33"/>
        <v>00</v>
      </c>
      <c r="L22" s="43" t="str">
        <f t="shared" si="33"/>
        <v>00</v>
      </c>
      <c r="M22" s="40" t="str">
        <f t="shared" si="33"/>
        <v>00</v>
      </c>
      <c r="N22" s="40" t="str">
        <f t="shared" si="33"/>
        <v>00</v>
      </c>
      <c r="O22" s="40" t="str">
        <f t="shared" si="33"/>
        <v>04</v>
      </c>
      <c r="P22" s="40" t="str">
        <f t="shared" si="33"/>
        <v>00</v>
      </c>
      <c r="Q22" s="42" t="str">
        <f t="shared" si="33"/>
        <v>00</v>
      </c>
      <c r="R22" s="43" t="str">
        <f t="shared" si="9"/>
        <v>no</v>
      </c>
      <c r="S22" s="7"/>
      <c r="T22" s="43" t="str">
        <f t="shared" ref="T22:Y22" si="34">MID(T$6,$D22*2+1,$C22*2)</f>
        <v>00</v>
      </c>
      <c r="U22" s="40" t="str">
        <f t="shared" si="34"/>
        <v>00</v>
      </c>
      <c r="V22" s="40" t="str">
        <f t="shared" si="34"/>
        <v>00</v>
      </c>
      <c r="W22" s="40" t="str">
        <f t="shared" si="34"/>
        <v>04</v>
      </c>
      <c r="X22" s="40" t="str">
        <f t="shared" si="34"/>
        <v>00</v>
      </c>
      <c r="Y22" s="42" t="str">
        <f t="shared" si="34"/>
        <v>00</v>
      </c>
      <c r="Z22" s="73" t="str">
        <f t="shared" si="6"/>
        <v>no</v>
      </c>
    </row>
    <row r="23" ht="12.0" customHeight="1">
      <c r="A23" s="7"/>
      <c r="B23" s="79"/>
      <c r="C23" s="41">
        <v>1.0</v>
      </c>
      <c r="D23" s="40">
        <f t="shared" si="7"/>
        <v>16</v>
      </c>
      <c r="E23" s="80" t="str">
        <f t="shared" si="3"/>
        <v>$10</v>
      </c>
      <c r="F23" s="43" t="str">
        <f t="shared" ref="F23:Q23" si="35">MID(F$6,$D23*2+1,$C23*2)</f>
        <v>00</v>
      </c>
      <c r="G23" s="40" t="str">
        <f t="shared" si="35"/>
        <v>00</v>
      </c>
      <c r="H23" s="40" t="str">
        <f t="shared" si="35"/>
        <v>00</v>
      </c>
      <c r="I23" s="40" t="str">
        <f t="shared" si="35"/>
        <v>00</v>
      </c>
      <c r="J23" s="40" t="str">
        <f t="shared" si="35"/>
        <v>00</v>
      </c>
      <c r="K23" s="42" t="str">
        <f t="shared" si="35"/>
        <v>00</v>
      </c>
      <c r="L23" s="43" t="str">
        <f t="shared" si="35"/>
        <v>00</v>
      </c>
      <c r="M23" s="40" t="str">
        <f t="shared" si="35"/>
        <v>00</v>
      </c>
      <c r="N23" s="40" t="str">
        <f t="shared" si="35"/>
        <v>00</v>
      </c>
      <c r="O23" s="40" t="str">
        <f t="shared" si="35"/>
        <v>00</v>
      </c>
      <c r="P23" s="40" t="str">
        <f t="shared" si="35"/>
        <v>00</v>
      </c>
      <c r="Q23" s="42" t="str">
        <f t="shared" si="35"/>
        <v>00</v>
      </c>
      <c r="R23" s="43" t="str">
        <f t="shared" si="9"/>
        <v>no</v>
      </c>
      <c r="S23" s="7"/>
      <c r="T23" s="43" t="str">
        <f t="shared" ref="T23:Y23" si="36">MID(T$6,$D23*2+1,$C23*2)</f>
        <v>00</v>
      </c>
      <c r="U23" s="40" t="str">
        <f t="shared" si="36"/>
        <v>00</v>
      </c>
      <c r="V23" s="40" t="str">
        <f t="shared" si="36"/>
        <v>00</v>
      </c>
      <c r="W23" s="40" t="str">
        <f t="shared" si="36"/>
        <v>00</v>
      </c>
      <c r="X23" s="40" t="str">
        <f t="shared" si="36"/>
        <v>00</v>
      </c>
      <c r="Y23" s="42" t="str">
        <f t="shared" si="36"/>
        <v>00</v>
      </c>
      <c r="Z23" s="73" t="str">
        <f t="shared" si="6"/>
        <v>no</v>
      </c>
    </row>
    <row r="24" ht="12.0" customHeight="1">
      <c r="A24" s="7"/>
      <c r="B24" s="79"/>
      <c r="C24" s="41">
        <v>1.0</v>
      </c>
      <c r="D24" s="40">
        <f t="shared" si="7"/>
        <v>17</v>
      </c>
      <c r="E24" s="80" t="str">
        <f t="shared" si="3"/>
        <v>$11</v>
      </c>
      <c r="F24" s="43" t="str">
        <f t="shared" ref="F24:Q24" si="37">MID(F$6,$D24*2+1,$C24*2)</f>
        <v>00</v>
      </c>
      <c r="G24" s="40" t="str">
        <f t="shared" si="37"/>
        <v>00</v>
      </c>
      <c r="H24" s="40" t="str">
        <f t="shared" si="37"/>
        <v>00</v>
      </c>
      <c r="I24" s="40" t="str">
        <f t="shared" si="37"/>
        <v>00</v>
      </c>
      <c r="J24" s="40" t="str">
        <f t="shared" si="37"/>
        <v>00</v>
      </c>
      <c r="K24" s="42" t="str">
        <f t="shared" si="37"/>
        <v>00</v>
      </c>
      <c r="L24" s="43" t="str">
        <f t="shared" si="37"/>
        <v>00</v>
      </c>
      <c r="M24" s="40" t="str">
        <f t="shared" si="37"/>
        <v>00</v>
      </c>
      <c r="N24" s="40" t="str">
        <f t="shared" si="37"/>
        <v>00</v>
      </c>
      <c r="O24" s="40" t="str">
        <f t="shared" si="37"/>
        <v>00</v>
      </c>
      <c r="P24" s="40" t="str">
        <f t="shared" si="37"/>
        <v>00</v>
      </c>
      <c r="Q24" s="42" t="str">
        <f t="shared" si="37"/>
        <v>00</v>
      </c>
      <c r="R24" s="43" t="str">
        <f t="shared" si="9"/>
        <v>no</v>
      </c>
      <c r="S24" s="7"/>
      <c r="T24" s="43" t="str">
        <f t="shared" ref="T24:Y24" si="38">MID(T$6,$D24*2+1,$C24*2)</f>
        <v>00</v>
      </c>
      <c r="U24" s="40" t="str">
        <f t="shared" si="38"/>
        <v>00</v>
      </c>
      <c r="V24" s="40" t="str">
        <f t="shared" si="38"/>
        <v>00</v>
      </c>
      <c r="W24" s="40" t="str">
        <f t="shared" si="38"/>
        <v>00</v>
      </c>
      <c r="X24" s="40" t="str">
        <f t="shared" si="38"/>
        <v>00</v>
      </c>
      <c r="Y24" s="42" t="str">
        <f t="shared" si="38"/>
        <v>00</v>
      </c>
      <c r="Z24" s="73" t="str">
        <f t="shared" si="6"/>
        <v>no</v>
      </c>
    </row>
    <row r="25" ht="12.0" customHeight="1">
      <c r="A25" s="7"/>
      <c r="B25" s="79"/>
      <c r="C25" s="41">
        <v>1.0</v>
      </c>
      <c r="D25" s="40">
        <f t="shared" si="7"/>
        <v>18</v>
      </c>
      <c r="E25" s="80" t="str">
        <f t="shared" si="3"/>
        <v>$12</v>
      </c>
      <c r="F25" s="43" t="str">
        <f t="shared" ref="F25:Q25" si="39">MID(F$6,$D25*2+1,$C25*2)</f>
        <v>03</v>
      </c>
      <c r="G25" s="40" t="str">
        <f t="shared" si="39"/>
        <v>03</v>
      </c>
      <c r="H25" s="40" t="str">
        <f t="shared" si="39"/>
        <v>03</v>
      </c>
      <c r="I25" s="40" t="str">
        <f t="shared" si="39"/>
        <v>03</v>
      </c>
      <c r="J25" s="40" t="str">
        <f t="shared" si="39"/>
        <v>03</v>
      </c>
      <c r="K25" s="42" t="str">
        <f t="shared" si="39"/>
        <v>03</v>
      </c>
      <c r="L25" s="43" t="str">
        <f t="shared" si="39"/>
        <v>02</v>
      </c>
      <c r="M25" s="40" t="str">
        <f t="shared" si="39"/>
        <v>02</v>
      </c>
      <c r="N25" s="40" t="str">
        <f t="shared" si="39"/>
        <v>03</v>
      </c>
      <c r="O25" s="40" t="str">
        <f t="shared" si="39"/>
        <v>03</v>
      </c>
      <c r="P25" s="40" t="str">
        <f t="shared" si="39"/>
        <v>03</v>
      </c>
      <c r="Q25" s="42" t="str">
        <f t="shared" si="39"/>
        <v>03</v>
      </c>
      <c r="R25" s="43" t="str">
        <f t="shared" si="9"/>
        <v>no</v>
      </c>
      <c r="S25" s="7"/>
      <c r="T25" s="43" t="str">
        <f t="shared" ref="T25:Y25" si="40">MID(T$6,$D25*2+1,$C25*2)</f>
        <v>02</v>
      </c>
      <c r="U25" s="40" t="str">
        <f t="shared" si="40"/>
        <v>02</v>
      </c>
      <c r="V25" s="40" t="str">
        <f t="shared" si="40"/>
        <v>03</v>
      </c>
      <c r="W25" s="40" t="str">
        <f t="shared" si="40"/>
        <v>03</v>
      </c>
      <c r="X25" s="40" t="str">
        <f t="shared" si="40"/>
        <v>03</v>
      </c>
      <c r="Y25" s="42" t="str">
        <f t="shared" si="40"/>
        <v>03</v>
      </c>
      <c r="Z25" s="73" t="str">
        <f t="shared" si="6"/>
        <v>no</v>
      </c>
    </row>
    <row r="26" ht="12.0" customHeight="1">
      <c r="A26" s="7"/>
      <c r="B26" s="79"/>
      <c r="C26" s="41">
        <v>1.0</v>
      </c>
      <c r="D26" s="40">
        <f t="shared" si="7"/>
        <v>19</v>
      </c>
      <c r="E26" s="80" t="str">
        <f t="shared" si="3"/>
        <v>$13</v>
      </c>
      <c r="F26" s="43" t="str">
        <f t="shared" ref="F26:Q26" si="41">MID(F$6,$D26*2+1,$C26*2)</f>
        <v>56</v>
      </c>
      <c r="G26" s="40" t="str">
        <f t="shared" si="41"/>
        <v>6A</v>
      </c>
      <c r="H26" s="40" t="str">
        <f t="shared" si="41"/>
        <v>7E</v>
      </c>
      <c r="I26" s="40" t="str">
        <f t="shared" si="41"/>
        <v>92</v>
      </c>
      <c r="J26" s="40" t="str">
        <f t="shared" si="41"/>
        <v>A6</v>
      </c>
      <c r="K26" s="42" t="str">
        <f t="shared" si="41"/>
        <v>BA</v>
      </c>
      <c r="L26" s="43" t="str">
        <f t="shared" si="41"/>
        <v>DE</v>
      </c>
      <c r="M26" s="40" t="str">
        <f t="shared" si="41"/>
        <v>F2</v>
      </c>
      <c r="N26" s="40" t="str">
        <f t="shared" si="41"/>
        <v>06</v>
      </c>
      <c r="O26" s="40" t="str">
        <f t="shared" si="41"/>
        <v>1A</v>
      </c>
      <c r="P26" s="40" t="str">
        <f t="shared" si="41"/>
        <v>2E</v>
      </c>
      <c r="Q26" s="42" t="str">
        <f t="shared" si="41"/>
        <v>42</v>
      </c>
      <c r="R26" s="43" t="str">
        <f t="shared" si="9"/>
        <v>no</v>
      </c>
      <c r="S26" s="7"/>
      <c r="T26" s="43" t="str">
        <f t="shared" ref="T26:Y26" si="42">MID(T$6,$D26*2+1,$C26*2)</f>
        <v>DE</v>
      </c>
      <c r="U26" s="40" t="str">
        <f t="shared" si="42"/>
        <v>F2</v>
      </c>
      <c r="V26" s="40" t="str">
        <f t="shared" si="42"/>
        <v>06</v>
      </c>
      <c r="W26" s="40" t="str">
        <f t="shared" si="42"/>
        <v>1A</v>
      </c>
      <c r="X26" s="40" t="str">
        <f t="shared" si="42"/>
        <v>2E</v>
      </c>
      <c r="Y26" s="42" t="str">
        <f t="shared" si="42"/>
        <v>42</v>
      </c>
      <c r="Z26" s="73" t="str">
        <f t="shared" si="6"/>
        <v>no</v>
      </c>
    </row>
    <row r="27" ht="12.0" customHeight="1">
      <c r="A27" s="7"/>
      <c r="B27" s="74" t="s">
        <v>489</v>
      </c>
      <c r="C27" s="68">
        <v>2.0</v>
      </c>
      <c r="D27" s="69">
        <f t="shared" si="7"/>
        <v>20</v>
      </c>
      <c r="E27" s="77" t="str">
        <f t="shared" si="3"/>
        <v>$14</v>
      </c>
      <c r="F27" s="73" t="str">
        <f t="shared" ref="F27:Q27" si="43">MID(F$6,$D27*2+1,$C27*2)</f>
        <v>FF3C</v>
      </c>
      <c r="G27" s="69" t="str">
        <f t="shared" si="43"/>
        <v>FF3C</v>
      </c>
      <c r="H27" s="69" t="str">
        <f t="shared" si="43"/>
        <v>FF7E</v>
      </c>
      <c r="I27" s="69" t="str">
        <f t="shared" si="43"/>
        <v>FF64</v>
      </c>
      <c r="J27" s="69" t="str">
        <f t="shared" si="43"/>
        <v>00FA</v>
      </c>
      <c r="K27" s="78" t="str">
        <f t="shared" si="43"/>
        <v>FF41</v>
      </c>
      <c r="L27" s="73" t="str">
        <f t="shared" si="43"/>
        <v>FF91</v>
      </c>
      <c r="M27" s="69" t="str">
        <f t="shared" si="43"/>
        <v>FF26</v>
      </c>
      <c r="N27" s="69" t="str">
        <f t="shared" si="43"/>
        <v>FFDE</v>
      </c>
      <c r="O27" s="69" t="str">
        <f t="shared" si="43"/>
        <v>0000</v>
      </c>
      <c r="P27" s="69" t="str">
        <f t="shared" si="43"/>
        <v>0000</v>
      </c>
      <c r="Q27" s="78" t="str">
        <f t="shared" si="43"/>
        <v>FF0A</v>
      </c>
      <c r="R27" s="73" t="str">
        <f t="shared" si="9"/>
        <v>no</v>
      </c>
      <c r="S27" s="7"/>
      <c r="T27" s="73" t="str">
        <f t="shared" ref="T27:Y27" si="44">MID(T$6,$D27*2+1,$C27*2)</f>
        <v>FFF9</v>
      </c>
      <c r="U27" s="69" t="str">
        <f t="shared" si="44"/>
        <v>FE6F</v>
      </c>
      <c r="V27" s="69" t="str">
        <f t="shared" si="44"/>
        <v>0000</v>
      </c>
      <c r="W27" s="69" t="str">
        <f t="shared" si="44"/>
        <v>0000</v>
      </c>
      <c r="X27" s="69" t="str">
        <f t="shared" si="44"/>
        <v>0000</v>
      </c>
      <c r="Y27" s="78" t="str">
        <f t="shared" si="44"/>
        <v>0000</v>
      </c>
      <c r="Z27" s="73" t="str">
        <f t="shared" si="6"/>
        <v>no</v>
      </c>
    </row>
    <row r="28" ht="12.0" customHeight="1">
      <c r="A28" s="7"/>
      <c r="B28" s="79"/>
      <c r="C28" s="41">
        <v>1.0</v>
      </c>
      <c r="D28" s="40">
        <f t="shared" si="7"/>
        <v>22</v>
      </c>
      <c r="E28" s="80" t="str">
        <f t="shared" si="3"/>
        <v>$16</v>
      </c>
      <c r="F28" s="43" t="str">
        <f t="shared" ref="F28:Q28" si="45">MID(F$6,$D28*2+1,$C28*2)</f>
        <v>9F</v>
      </c>
      <c r="G28" s="40" t="str">
        <f t="shared" si="45"/>
        <v>F6</v>
      </c>
      <c r="H28" s="40" t="str">
        <f t="shared" si="45"/>
        <v>72</v>
      </c>
      <c r="I28" s="40" t="str">
        <f t="shared" si="45"/>
        <v>74</v>
      </c>
      <c r="J28" s="40" t="str">
        <f t="shared" si="45"/>
        <v>1B</v>
      </c>
      <c r="K28" s="42" t="str">
        <f t="shared" si="45"/>
        <v>05</v>
      </c>
      <c r="L28" s="43" t="str">
        <f t="shared" si="45"/>
        <v>D6</v>
      </c>
      <c r="M28" s="40" t="str">
        <f t="shared" si="45"/>
        <v>EE</v>
      </c>
      <c r="N28" s="40" t="str">
        <f t="shared" si="45"/>
        <v>7E</v>
      </c>
      <c r="O28" s="40" t="str">
        <f t="shared" si="45"/>
        <v>07</v>
      </c>
      <c r="P28" s="40" t="str">
        <f t="shared" si="45"/>
        <v>2E</v>
      </c>
      <c r="Q28" s="42" t="str">
        <f t="shared" si="45"/>
        <v>D5</v>
      </c>
      <c r="R28" s="43" t="str">
        <f t="shared" si="9"/>
        <v>no</v>
      </c>
      <c r="S28" s="7"/>
      <c r="T28" s="43" t="str">
        <f t="shared" ref="T28:Y28" si="46">MID(T$6,$D28*2+1,$C28*2)</f>
        <v>F7</v>
      </c>
      <c r="U28" s="40" t="str">
        <f t="shared" si="46"/>
        <v>09</v>
      </c>
      <c r="V28" s="40" t="str">
        <f t="shared" si="46"/>
        <v>B2</v>
      </c>
      <c r="W28" s="40" t="str">
        <f t="shared" si="46"/>
        <v>29</v>
      </c>
      <c r="X28" s="40" t="str">
        <f t="shared" si="46"/>
        <v>36</v>
      </c>
      <c r="Y28" s="42" t="str">
        <f t="shared" si="46"/>
        <v>FA</v>
      </c>
      <c r="Z28" s="73" t="str">
        <f t="shared" si="6"/>
        <v>no</v>
      </c>
    </row>
    <row r="29" ht="12.0" customHeight="1">
      <c r="A29" s="7"/>
      <c r="B29" s="79"/>
      <c r="C29" s="41">
        <v>1.0</v>
      </c>
      <c r="D29" s="40">
        <f t="shared" si="7"/>
        <v>23</v>
      </c>
      <c r="E29" s="80" t="str">
        <f t="shared" si="3"/>
        <v>$17</v>
      </c>
      <c r="F29" s="43" t="str">
        <f t="shared" ref="F29:Q29" si="47">MID(F$6,$D29*2+1,$C29*2)</f>
        <v>1C</v>
      </c>
      <c r="G29" s="40" t="str">
        <f t="shared" si="47"/>
        <v>EC</v>
      </c>
      <c r="H29" s="40" t="str">
        <f t="shared" si="47"/>
        <v>44</v>
      </c>
      <c r="I29" s="40" t="str">
        <f t="shared" si="47"/>
        <v>A7</v>
      </c>
      <c r="J29" s="40" t="str">
        <f t="shared" si="47"/>
        <v>44</v>
      </c>
      <c r="K29" s="42" t="str">
        <f t="shared" si="47"/>
        <v>4C</v>
      </c>
      <c r="L29" s="43" t="str">
        <f t="shared" si="47"/>
        <v>D0</v>
      </c>
      <c r="M29" s="40" t="str">
        <f t="shared" si="47"/>
        <v>5B</v>
      </c>
      <c r="N29" s="40" t="str">
        <f t="shared" si="47"/>
        <v>B8</v>
      </c>
      <c r="O29" s="40" t="str">
        <f t="shared" si="47"/>
        <v>55</v>
      </c>
      <c r="P29" s="40" t="str">
        <f t="shared" si="47"/>
        <v>8D</v>
      </c>
      <c r="Q29" s="42" t="str">
        <f t="shared" si="47"/>
        <v>F7</v>
      </c>
      <c r="R29" s="43" t="str">
        <f t="shared" si="9"/>
        <v>no</v>
      </c>
      <c r="S29" s="7"/>
      <c r="T29" s="43" t="str">
        <f t="shared" ref="T29:Y29" si="48">MID(T$6,$D29*2+1,$C29*2)</f>
        <v>5C</v>
      </c>
      <c r="U29" s="40" t="str">
        <f t="shared" si="48"/>
        <v>F1</v>
      </c>
      <c r="V29" s="40" t="str">
        <f t="shared" si="48"/>
        <v>02</v>
      </c>
      <c r="W29" s="40" t="str">
        <f t="shared" si="48"/>
        <v>17</v>
      </c>
      <c r="X29" s="40" t="str">
        <f t="shared" si="48"/>
        <v>BB</v>
      </c>
      <c r="Y29" s="42" t="str">
        <f t="shared" si="48"/>
        <v>19</v>
      </c>
      <c r="Z29" s="73" t="str">
        <f t="shared" si="6"/>
        <v>no</v>
      </c>
    </row>
    <row r="30" ht="12.0" customHeight="1">
      <c r="A30" s="7"/>
      <c r="B30" s="79"/>
      <c r="C30" s="41">
        <v>1.0</v>
      </c>
      <c r="D30" s="40">
        <f t="shared" si="7"/>
        <v>24</v>
      </c>
      <c r="E30" s="80" t="str">
        <f t="shared" si="3"/>
        <v>$18</v>
      </c>
      <c r="F30" s="43" t="str">
        <f t="shared" ref="F30:Q30" si="49">MID(F$6,$D30*2+1,$C30*2)</f>
        <v>00</v>
      </c>
      <c r="G30" s="40" t="str">
        <f t="shared" si="49"/>
        <v>00</v>
      </c>
      <c r="H30" s="40" t="str">
        <f t="shared" si="49"/>
        <v>00</v>
      </c>
      <c r="I30" s="40" t="str">
        <f t="shared" si="49"/>
        <v>00</v>
      </c>
      <c r="J30" s="40" t="str">
        <f t="shared" si="49"/>
        <v>00</v>
      </c>
      <c r="K30" s="42" t="str">
        <f t="shared" si="49"/>
        <v>00</v>
      </c>
      <c r="L30" s="43" t="str">
        <f t="shared" si="49"/>
        <v>00</v>
      </c>
      <c r="M30" s="40" t="str">
        <f t="shared" si="49"/>
        <v>00</v>
      </c>
      <c r="N30" s="40" t="str">
        <f t="shared" si="49"/>
        <v>00</v>
      </c>
      <c r="O30" s="40" t="str">
        <f t="shared" si="49"/>
        <v>00</v>
      </c>
      <c r="P30" s="40" t="str">
        <f t="shared" si="49"/>
        <v>00</v>
      </c>
      <c r="Q30" s="42" t="str">
        <f t="shared" si="49"/>
        <v>00</v>
      </c>
      <c r="R30" s="43" t="str">
        <f t="shared" si="9"/>
        <v>no</v>
      </c>
      <c r="S30" s="7"/>
      <c r="T30" s="43" t="str">
        <f t="shared" ref="T30:Y30" si="50">MID(T$6,$D30*2+1,$C30*2)</f>
        <v>00</v>
      </c>
      <c r="U30" s="40" t="str">
        <f t="shared" si="50"/>
        <v>00</v>
      </c>
      <c r="V30" s="40" t="str">
        <f t="shared" si="50"/>
        <v>00</v>
      </c>
      <c r="W30" s="40" t="str">
        <f t="shared" si="50"/>
        <v>00</v>
      </c>
      <c r="X30" s="40" t="str">
        <f t="shared" si="50"/>
        <v>00</v>
      </c>
      <c r="Y30" s="42" t="str">
        <f t="shared" si="50"/>
        <v>00</v>
      </c>
      <c r="Z30" s="73" t="str">
        <f t="shared" si="6"/>
        <v>no</v>
      </c>
    </row>
    <row r="31" ht="12.0" customHeight="1">
      <c r="A31" s="7"/>
      <c r="B31" s="79"/>
      <c r="C31" s="41">
        <v>1.0</v>
      </c>
      <c r="D31" s="40">
        <f t="shared" si="7"/>
        <v>25</v>
      </c>
      <c r="E31" s="80" t="str">
        <f t="shared" si="3"/>
        <v>$19</v>
      </c>
      <c r="F31" s="43" t="str">
        <f t="shared" ref="F31:Q31" si="51">MID(F$6,$D31*2+1,$C31*2)</f>
        <v>00</v>
      </c>
      <c r="G31" s="40" t="str">
        <f t="shared" si="51"/>
        <v>00</v>
      </c>
      <c r="H31" s="40" t="str">
        <f t="shared" si="51"/>
        <v>00</v>
      </c>
      <c r="I31" s="40" t="str">
        <f t="shared" si="51"/>
        <v>00</v>
      </c>
      <c r="J31" s="40" t="str">
        <f t="shared" si="51"/>
        <v>00</v>
      </c>
      <c r="K31" s="42" t="str">
        <f t="shared" si="51"/>
        <v>00</v>
      </c>
      <c r="L31" s="43" t="str">
        <f t="shared" si="51"/>
        <v>00</v>
      </c>
      <c r="M31" s="40" t="str">
        <f t="shared" si="51"/>
        <v>00</v>
      </c>
      <c r="N31" s="40" t="str">
        <f t="shared" si="51"/>
        <v>00</v>
      </c>
      <c r="O31" s="40" t="str">
        <f t="shared" si="51"/>
        <v>00</v>
      </c>
      <c r="P31" s="40" t="str">
        <f t="shared" si="51"/>
        <v>00</v>
      </c>
      <c r="Q31" s="42" t="str">
        <f t="shared" si="51"/>
        <v>00</v>
      </c>
      <c r="R31" s="43" t="str">
        <f t="shared" si="9"/>
        <v>no</v>
      </c>
      <c r="S31" s="7"/>
      <c r="T31" s="43" t="str">
        <f t="shared" ref="T31:Y31" si="52">MID(T$6,$D31*2+1,$C31*2)</f>
        <v>00</v>
      </c>
      <c r="U31" s="40" t="str">
        <f t="shared" si="52"/>
        <v>00</v>
      </c>
      <c r="V31" s="40" t="str">
        <f t="shared" si="52"/>
        <v>00</v>
      </c>
      <c r="W31" s="40" t="str">
        <f t="shared" si="52"/>
        <v>00</v>
      </c>
      <c r="X31" s="40" t="str">
        <f t="shared" si="52"/>
        <v>00</v>
      </c>
      <c r="Y31" s="42" t="str">
        <f t="shared" si="52"/>
        <v>00</v>
      </c>
      <c r="Z31" s="73" t="str">
        <f t="shared" si="6"/>
        <v>no</v>
      </c>
    </row>
    <row r="32" ht="12.0" customHeight="1">
      <c r="A32" s="7"/>
      <c r="B32" s="79"/>
      <c r="C32" s="41">
        <v>1.0</v>
      </c>
      <c r="D32" s="40">
        <f t="shared" si="7"/>
        <v>26</v>
      </c>
      <c r="E32" s="80" t="str">
        <f t="shared" si="3"/>
        <v>$1A</v>
      </c>
      <c r="F32" s="43" t="str">
        <f t="shared" ref="F32:Q32" si="53">MID(F$6,$D32*2+1,$C32*2)</f>
        <v>00</v>
      </c>
      <c r="G32" s="40" t="str">
        <f t="shared" si="53"/>
        <v>00</v>
      </c>
      <c r="H32" s="40" t="str">
        <f t="shared" si="53"/>
        <v>00</v>
      </c>
      <c r="I32" s="40" t="str">
        <f t="shared" si="53"/>
        <v>00</v>
      </c>
      <c r="J32" s="40" t="str">
        <f t="shared" si="53"/>
        <v>00</v>
      </c>
      <c r="K32" s="42" t="str">
        <f t="shared" si="53"/>
        <v>00</v>
      </c>
      <c r="L32" s="43" t="str">
        <f t="shared" si="53"/>
        <v>00</v>
      </c>
      <c r="M32" s="40" t="str">
        <f t="shared" si="53"/>
        <v>00</v>
      </c>
      <c r="N32" s="40" t="str">
        <f t="shared" si="53"/>
        <v>00</v>
      </c>
      <c r="O32" s="40" t="str">
        <f t="shared" si="53"/>
        <v>00</v>
      </c>
      <c r="P32" s="40" t="str">
        <f t="shared" si="53"/>
        <v>00</v>
      </c>
      <c r="Q32" s="42" t="str">
        <f t="shared" si="53"/>
        <v>00</v>
      </c>
      <c r="R32" s="43" t="str">
        <f t="shared" si="9"/>
        <v>no</v>
      </c>
      <c r="S32" s="7"/>
      <c r="T32" s="43" t="str">
        <f t="shared" ref="T32:Y32" si="54">MID(T$6,$D32*2+1,$C32*2)</f>
        <v>00</v>
      </c>
      <c r="U32" s="40" t="str">
        <f t="shared" si="54"/>
        <v>00</v>
      </c>
      <c r="V32" s="40" t="str">
        <f t="shared" si="54"/>
        <v>00</v>
      </c>
      <c r="W32" s="40" t="str">
        <f t="shared" si="54"/>
        <v>00</v>
      </c>
      <c r="X32" s="40" t="str">
        <f t="shared" si="54"/>
        <v>00</v>
      </c>
      <c r="Y32" s="42" t="str">
        <f t="shared" si="54"/>
        <v>00</v>
      </c>
      <c r="Z32" s="73" t="str">
        <f t="shared" si="6"/>
        <v>no</v>
      </c>
    </row>
    <row r="33" ht="12.0" customHeight="1">
      <c r="A33" s="7"/>
      <c r="B33" s="79"/>
      <c r="C33" s="41">
        <v>1.0</v>
      </c>
      <c r="D33" s="40">
        <f t="shared" si="7"/>
        <v>27</v>
      </c>
      <c r="E33" s="80" t="str">
        <f t="shared" si="3"/>
        <v>$1B</v>
      </c>
      <c r="F33" s="43" t="str">
        <f t="shared" ref="F33:Q33" si="55">MID(F$6,$D33*2+1,$C33*2)</f>
        <v>00</v>
      </c>
      <c r="G33" s="40" t="str">
        <f t="shared" si="55"/>
        <v>00</v>
      </c>
      <c r="H33" s="40" t="str">
        <f t="shared" si="55"/>
        <v>00</v>
      </c>
      <c r="I33" s="40" t="str">
        <f t="shared" si="55"/>
        <v>00</v>
      </c>
      <c r="J33" s="40" t="str">
        <f t="shared" si="55"/>
        <v>00</v>
      </c>
      <c r="K33" s="42" t="str">
        <f t="shared" si="55"/>
        <v>00</v>
      </c>
      <c r="L33" s="43" t="str">
        <f t="shared" si="55"/>
        <v>00</v>
      </c>
      <c r="M33" s="40" t="str">
        <f t="shared" si="55"/>
        <v>00</v>
      </c>
      <c r="N33" s="40" t="str">
        <f t="shared" si="55"/>
        <v>00</v>
      </c>
      <c r="O33" s="40" t="str">
        <f t="shared" si="55"/>
        <v>00</v>
      </c>
      <c r="P33" s="40" t="str">
        <f t="shared" si="55"/>
        <v>00</v>
      </c>
      <c r="Q33" s="42" t="str">
        <f t="shared" si="55"/>
        <v>00</v>
      </c>
      <c r="R33" s="43" t="str">
        <f t="shared" si="9"/>
        <v>no</v>
      </c>
      <c r="S33" s="7"/>
      <c r="T33" s="43" t="str">
        <f t="shared" ref="T33:Y33" si="56">MID(T$6,$D33*2+1,$C33*2)</f>
        <v>00</v>
      </c>
      <c r="U33" s="40" t="str">
        <f t="shared" si="56"/>
        <v>00</v>
      </c>
      <c r="V33" s="40" t="str">
        <f t="shared" si="56"/>
        <v>00</v>
      </c>
      <c r="W33" s="40" t="str">
        <f t="shared" si="56"/>
        <v>00</v>
      </c>
      <c r="X33" s="40" t="str">
        <f t="shared" si="56"/>
        <v>00</v>
      </c>
      <c r="Y33" s="42" t="str">
        <f t="shared" si="56"/>
        <v>00</v>
      </c>
      <c r="Z33" s="73" t="str">
        <f t="shared" si="6"/>
        <v>no</v>
      </c>
    </row>
    <row r="34" ht="12.0" customHeight="1">
      <c r="A34" s="7"/>
      <c r="B34" s="74" t="s">
        <v>490</v>
      </c>
      <c r="C34" s="16">
        <v>2.0</v>
      </c>
      <c r="D34" s="81">
        <f t="shared" si="7"/>
        <v>28</v>
      </c>
      <c r="E34" s="82" t="str">
        <f t="shared" si="3"/>
        <v>$1C</v>
      </c>
      <c r="F34" s="83" t="str">
        <f t="shared" ref="F34:Q34" si="57">MID(F$6,$D34*2+1,$C34*2)</f>
        <v>0014</v>
      </c>
      <c r="G34" s="81" t="str">
        <f t="shared" si="57"/>
        <v>0078</v>
      </c>
      <c r="H34" s="81" t="str">
        <f t="shared" si="57"/>
        <v>0012</v>
      </c>
      <c r="I34" s="81" t="str">
        <f t="shared" si="57"/>
        <v>0058</v>
      </c>
      <c r="J34" s="81" t="str">
        <f t="shared" si="57"/>
        <v>0000</v>
      </c>
      <c r="K34" s="18" t="str">
        <f t="shared" si="57"/>
        <v>0046</v>
      </c>
      <c r="L34" s="83" t="str">
        <f t="shared" si="57"/>
        <v>FFE6</v>
      </c>
      <c r="M34" s="81" t="str">
        <f t="shared" si="57"/>
        <v>0044</v>
      </c>
      <c r="N34" s="81" t="str">
        <f t="shared" si="57"/>
        <v>0007</v>
      </c>
      <c r="O34" s="81" t="str">
        <f t="shared" si="57"/>
        <v>FF10</v>
      </c>
      <c r="P34" s="81" t="str">
        <f t="shared" si="57"/>
        <v>FF10</v>
      </c>
      <c r="Q34" s="18" t="str">
        <f t="shared" si="57"/>
        <v>FFFF</v>
      </c>
      <c r="R34" s="83" t="str">
        <f t="shared" si="9"/>
        <v>no</v>
      </c>
      <c r="S34" s="19" t="s">
        <v>491</v>
      </c>
      <c r="T34" s="83" t="str">
        <f t="shared" ref="T34:Y34" si="58">MID(T$6,$D34*2+1,$C34*2)</f>
        <v>0000</v>
      </c>
      <c r="U34" s="81" t="str">
        <f t="shared" si="58"/>
        <v>FF10</v>
      </c>
      <c r="V34" s="81" t="str">
        <f t="shared" si="58"/>
        <v>FF10</v>
      </c>
      <c r="W34" s="81" t="str">
        <f t="shared" si="58"/>
        <v>FF10</v>
      </c>
      <c r="X34" s="81" t="str">
        <f t="shared" si="58"/>
        <v>FF10</v>
      </c>
      <c r="Y34" s="18" t="str">
        <f t="shared" si="58"/>
        <v>FF10</v>
      </c>
      <c r="Z34" s="73" t="str">
        <f t="shared" si="6"/>
        <v>dif</v>
      </c>
    </row>
    <row r="35" ht="12.0" customHeight="1">
      <c r="A35" s="7"/>
      <c r="B35" s="79"/>
      <c r="C35" s="41">
        <v>1.0</v>
      </c>
      <c r="D35" s="40">
        <f t="shared" si="7"/>
        <v>30</v>
      </c>
      <c r="E35" s="80" t="str">
        <f t="shared" si="3"/>
        <v>$1E</v>
      </c>
      <c r="F35" s="43" t="str">
        <f t="shared" ref="F35:Q35" si="59">MID(F$6,$D35*2+1,$C35*2)</f>
        <v>0E</v>
      </c>
      <c r="G35" s="40" t="str">
        <f t="shared" si="59"/>
        <v>7E</v>
      </c>
      <c r="H35" s="40" t="str">
        <f t="shared" si="59"/>
        <v>81</v>
      </c>
      <c r="I35" s="40" t="str">
        <f t="shared" si="59"/>
        <v>9D</v>
      </c>
      <c r="J35" s="40" t="str">
        <f t="shared" si="59"/>
        <v>04</v>
      </c>
      <c r="K35" s="42" t="str">
        <f t="shared" si="59"/>
        <v>2E</v>
      </c>
      <c r="L35" s="43" t="str">
        <f t="shared" si="59"/>
        <v>73</v>
      </c>
      <c r="M35" s="40" t="str">
        <f t="shared" si="59"/>
        <v>8D</v>
      </c>
      <c r="N35" s="40" t="str">
        <f t="shared" si="59"/>
        <v>1E</v>
      </c>
      <c r="O35" s="40" t="str">
        <f t="shared" si="59"/>
        <v>D7</v>
      </c>
      <c r="P35" s="40" t="str">
        <f t="shared" si="59"/>
        <v>F3</v>
      </c>
      <c r="Q35" s="42" t="str">
        <f t="shared" si="59"/>
        <v>DA</v>
      </c>
      <c r="R35" s="43" t="str">
        <f t="shared" si="9"/>
        <v>no</v>
      </c>
      <c r="S35" s="7"/>
      <c r="T35" s="43" t="str">
        <f t="shared" ref="T35:Y35" si="60">MID(T$6,$D35*2+1,$C35*2)</f>
        <v>0D</v>
      </c>
      <c r="U35" s="40" t="str">
        <f t="shared" si="60"/>
        <v>4A</v>
      </c>
      <c r="V35" s="40" t="str">
        <f t="shared" si="60"/>
        <v>2B</v>
      </c>
      <c r="W35" s="40" t="str">
        <f t="shared" si="60"/>
        <v>62</v>
      </c>
      <c r="X35" s="40" t="str">
        <f t="shared" si="60"/>
        <v>45</v>
      </c>
      <c r="Y35" s="42" t="str">
        <f t="shared" si="60"/>
        <v>4C</v>
      </c>
      <c r="Z35" s="73" t="str">
        <f t="shared" si="6"/>
        <v>no</v>
      </c>
    </row>
    <row r="36" ht="12.0" customHeight="1">
      <c r="A36" s="7"/>
      <c r="B36" s="79"/>
      <c r="C36" s="41">
        <v>1.0</v>
      </c>
      <c r="D36" s="40">
        <f t="shared" si="7"/>
        <v>31</v>
      </c>
      <c r="E36" s="80" t="str">
        <f t="shared" si="3"/>
        <v>$1F</v>
      </c>
      <c r="F36" s="43" t="str">
        <f t="shared" ref="F36:Q36" si="61">MID(F$6,$D36*2+1,$C36*2)</f>
        <v>69</v>
      </c>
      <c r="G36" s="40" t="str">
        <f t="shared" si="61"/>
        <v>C7</v>
      </c>
      <c r="H36" s="40" t="str">
        <f t="shared" si="61"/>
        <v>B4</v>
      </c>
      <c r="I36" s="40" t="str">
        <f t="shared" si="61"/>
        <v>45</v>
      </c>
      <c r="J36" s="40" t="str">
        <f t="shared" si="61"/>
        <v>81</v>
      </c>
      <c r="K36" s="42" t="str">
        <f t="shared" si="61"/>
        <v>8D</v>
      </c>
      <c r="L36" s="43" t="str">
        <f t="shared" si="61"/>
        <v>AB</v>
      </c>
      <c r="M36" s="40" t="str">
        <f t="shared" si="61"/>
        <v>7C</v>
      </c>
      <c r="N36" s="40" t="str">
        <f t="shared" si="61"/>
        <v>F4</v>
      </c>
      <c r="O36" s="40" t="str">
        <f t="shared" si="61"/>
        <v>57</v>
      </c>
      <c r="P36" s="40" t="str">
        <f t="shared" si="61"/>
        <v>D0</v>
      </c>
      <c r="Q36" s="42" t="str">
        <f t="shared" si="61"/>
        <v>1C</v>
      </c>
      <c r="R36" s="43" t="str">
        <f t="shared" si="9"/>
        <v>no</v>
      </c>
      <c r="S36" s="7"/>
      <c r="T36" s="43" t="str">
        <f t="shared" ref="T36:Y36" si="62">MID(T$6,$D36*2+1,$C36*2)</f>
        <v>F7</v>
      </c>
      <c r="U36" s="40" t="str">
        <f t="shared" si="62"/>
        <v>F6</v>
      </c>
      <c r="V36" s="40" t="str">
        <f t="shared" si="62"/>
        <v>97</v>
      </c>
      <c r="W36" s="40" t="str">
        <f t="shared" si="62"/>
        <v>10</v>
      </c>
      <c r="X36" s="40" t="str">
        <f t="shared" si="62"/>
        <v>18</v>
      </c>
      <c r="Y36" s="42" t="str">
        <f t="shared" si="62"/>
        <v>F2</v>
      </c>
      <c r="Z36" s="73" t="str">
        <f t="shared" si="6"/>
        <v>no</v>
      </c>
    </row>
    <row r="37" ht="12.0" customHeight="1">
      <c r="A37" s="7"/>
      <c r="B37" s="74" t="s">
        <v>492</v>
      </c>
      <c r="C37" s="41">
        <v>2.0</v>
      </c>
      <c r="D37" s="40">
        <f t="shared" si="7"/>
        <v>32</v>
      </c>
      <c r="E37" s="80" t="str">
        <f t="shared" si="3"/>
        <v>$20</v>
      </c>
      <c r="F37" s="43" t="str">
        <f t="shared" ref="F37:Q37" si="63">MID(F$6,$D37*2+1,$C37*2)</f>
        <v>FF3C</v>
      </c>
      <c r="G37" s="40" t="str">
        <f t="shared" si="63"/>
        <v>FF3C</v>
      </c>
      <c r="H37" s="40" t="str">
        <f t="shared" si="63"/>
        <v>FF7E</v>
      </c>
      <c r="I37" s="40" t="str">
        <f t="shared" si="63"/>
        <v>FF64</v>
      </c>
      <c r="J37" s="40" t="str">
        <f t="shared" si="63"/>
        <v>00FA</v>
      </c>
      <c r="K37" s="42" t="str">
        <f t="shared" si="63"/>
        <v>FF41</v>
      </c>
      <c r="L37" s="43" t="str">
        <f t="shared" si="63"/>
        <v>FF91</v>
      </c>
      <c r="M37" s="40" t="str">
        <f t="shared" si="63"/>
        <v>FF26</v>
      </c>
      <c r="N37" s="40" t="str">
        <f t="shared" si="63"/>
        <v>FFDC</v>
      </c>
      <c r="O37" s="40" t="str">
        <f t="shared" si="63"/>
        <v>0000</v>
      </c>
      <c r="P37" s="40" t="str">
        <f t="shared" si="63"/>
        <v>0000</v>
      </c>
      <c r="Q37" s="42" t="str">
        <f t="shared" si="63"/>
        <v>FF0A</v>
      </c>
      <c r="R37" s="43" t="str">
        <f t="shared" si="9"/>
        <v>no</v>
      </c>
      <c r="S37" s="7"/>
      <c r="T37" s="43" t="str">
        <f t="shared" ref="T37:Y37" si="64">MID(T$6,$D37*2+1,$C37*2)</f>
        <v>FFF9</v>
      </c>
      <c r="U37" s="40" t="str">
        <f t="shared" si="64"/>
        <v>FE6F</v>
      </c>
      <c r="V37" s="40" t="str">
        <f t="shared" si="64"/>
        <v>0000</v>
      </c>
      <c r="W37" s="40" t="str">
        <f t="shared" si="64"/>
        <v>0000</v>
      </c>
      <c r="X37" s="40" t="str">
        <f t="shared" si="64"/>
        <v>0000</v>
      </c>
      <c r="Y37" s="42" t="str">
        <f t="shared" si="64"/>
        <v>0000</v>
      </c>
      <c r="Z37" s="73" t="str">
        <f t="shared" si="6"/>
        <v>no</v>
      </c>
    </row>
    <row r="38" ht="12.0" customHeight="1">
      <c r="A38" s="7"/>
      <c r="B38" s="79"/>
      <c r="C38" s="41">
        <v>1.0</v>
      </c>
      <c r="D38" s="40">
        <f t="shared" si="7"/>
        <v>34</v>
      </c>
      <c r="E38" s="80" t="str">
        <f t="shared" si="3"/>
        <v>$22</v>
      </c>
      <c r="F38" s="43" t="str">
        <f t="shared" ref="F38:Q38" si="65">MID(F$6,$D38*2+1,$C38*2)</f>
        <v>9F</v>
      </c>
      <c r="G38" s="40" t="str">
        <f t="shared" si="65"/>
        <v>F6</v>
      </c>
      <c r="H38" s="40" t="str">
        <f t="shared" si="65"/>
        <v>72</v>
      </c>
      <c r="I38" s="40" t="str">
        <f t="shared" si="65"/>
        <v>74</v>
      </c>
      <c r="J38" s="40" t="str">
        <f t="shared" si="65"/>
        <v>1B</v>
      </c>
      <c r="K38" s="42" t="str">
        <f t="shared" si="65"/>
        <v>05</v>
      </c>
      <c r="L38" s="43" t="str">
        <f t="shared" si="65"/>
        <v>67</v>
      </c>
      <c r="M38" s="40" t="str">
        <f t="shared" si="65"/>
        <v>4B</v>
      </c>
      <c r="N38" s="40" t="str">
        <f t="shared" si="65"/>
        <v>96</v>
      </c>
      <c r="O38" s="40" t="str">
        <f t="shared" si="65"/>
        <v>07</v>
      </c>
      <c r="P38" s="40" t="str">
        <f t="shared" si="65"/>
        <v>2E</v>
      </c>
      <c r="Q38" s="42" t="str">
        <f t="shared" si="65"/>
        <v>D5</v>
      </c>
      <c r="R38" s="43" t="str">
        <f t="shared" si="9"/>
        <v>no</v>
      </c>
      <c r="S38" s="7"/>
      <c r="T38" s="43" t="str">
        <f t="shared" ref="T38:Y38" si="66">MID(T$6,$D38*2+1,$C38*2)</f>
        <v>B3</v>
      </c>
      <c r="U38" s="40" t="str">
        <f t="shared" si="66"/>
        <v>09</v>
      </c>
      <c r="V38" s="40" t="str">
        <f t="shared" si="66"/>
        <v>A6</v>
      </c>
      <c r="W38" s="40" t="str">
        <f t="shared" si="66"/>
        <v>1D</v>
      </c>
      <c r="X38" s="40" t="str">
        <f t="shared" si="66"/>
        <v>36</v>
      </c>
      <c r="Y38" s="42" t="str">
        <f t="shared" si="66"/>
        <v>EE</v>
      </c>
      <c r="Z38" s="73" t="str">
        <f t="shared" si="6"/>
        <v>no</v>
      </c>
    </row>
    <row r="39" ht="12.0" customHeight="1">
      <c r="A39" s="7"/>
      <c r="B39" s="79"/>
      <c r="C39" s="41">
        <v>1.0</v>
      </c>
      <c r="D39" s="40">
        <f t="shared" si="7"/>
        <v>35</v>
      </c>
      <c r="E39" s="80" t="str">
        <f t="shared" si="3"/>
        <v>$23</v>
      </c>
      <c r="F39" s="43" t="str">
        <f t="shared" ref="F39:Q39" si="67">MID(F$6,$D39*2+1,$C39*2)</f>
        <v>1C</v>
      </c>
      <c r="G39" s="40" t="str">
        <f t="shared" si="67"/>
        <v>EC</v>
      </c>
      <c r="H39" s="40" t="str">
        <f t="shared" si="67"/>
        <v>44</v>
      </c>
      <c r="I39" s="40" t="str">
        <f t="shared" si="67"/>
        <v>A7</v>
      </c>
      <c r="J39" s="40" t="str">
        <f t="shared" si="67"/>
        <v>44</v>
      </c>
      <c r="K39" s="42" t="str">
        <f t="shared" si="67"/>
        <v>4C</v>
      </c>
      <c r="L39" s="43" t="str">
        <f t="shared" si="67"/>
        <v>B7</v>
      </c>
      <c r="M39" s="40" t="str">
        <f t="shared" si="67"/>
        <v>CB</v>
      </c>
      <c r="N39" s="40" t="str">
        <f t="shared" si="67"/>
        <v>6F</v>
      </c>
      <c r="O39" s="40" t="str">
        <f t="shared" si="67"/>
        <v>55</v>
      </c>
      <c r="P39" s="40" t="str">
        <f t="shared" si="67"/>
        <v>8D</v>
      </c>
      <c r="Q39" s="42" t="str">
        <f t="shared" si="67"/>
        <v>F7</v>
      </c>
      <c r="R39" s="43" t="str">
        <f t="shared" si="9"/>
        <v>no</v>
      </c>
      <c r="S39" s="7"/>
      <c r="T39" s="43" t="str">
        <f t="shared" ref="T39:Y39" si="68">MID(T$6,$D39*2+1,$C39*2)</f>
        <v>7E</v>
      </c>
      <c r="U39" s="40" t="str">
        <f t="shared" si="68"/>
        <v>F1</v>
      </c>
      <c r="V39" s="40" t="str">
        <f t="shared" si="68"/>
        <v>96</v>
      </c>
      <c r="W39" s="40" t="str">
        <f t="shared" si="68"/>
        <v>AB</v>
      </c>
      <c r="X39" s="40" t="str">
        <f t="shared" si="68"/>
        <v>BB</v>
      </c>
      <c r="Y39" s="42" t="str">
        <f t="shared" si="68"/>
        <v>AD</v>
      </c>
      <c r="Z39" s="73" t="str">
        <f t="shared" si="6"/>
        <v>no</v>
      </c>
    </row>
    <row r="40" ht="12.0" customHeight="1">
      <c r="A40" s="7"/>
      <c r="B40" s="79"/>
      <c r="C40" s="41">
        <v>1.0</v>
      </c>
      <c r="D40" s="40">
        <f t="shared" si="7"/>
        <v>36</v>
      </c>
      <c r="E40" s="80" t="str">
        <f t="shared" si="3"/>
        <v>$24</v>
      </c>
      <c r="F40" s="43" t="str">
        <f t="shared" ref="F40:Q40" si="69">MID(F$6,$D40*2+1,$C40*2)</f>
        <v>00</v>
      </c>
      <c r="G40" s="40" t="str">
        <f t="shared" si="69"/>
        <v>00</v>
      </c>
      <c r="H40" s="40" t="str">
        <f t="shared" si="69"/>
        <v>00</v>
      </c>
      <c r="I40" s="40" t="str">
        <f t="shared" si="69"/>
        <v>00</v>
      </c>
      <c r="J40" s="40" t="str">
        <f t="shared" si="69"/>
        <v>00</v>
      </c>
      <c r="K40" s="42" t="str">
        <f t="shared" si="69"/>
        <v>00</v>
      </c>
      <c r="L40" s="43" t="str">
        <f t="shared" si="69"/>
        <v>00</v>
      </c>
      <c r="M40" s="40" t="str">
        <f t="shared" si="69"/>
        <v>00</v>
      </c>
      <c r="N40" s="40" t="str">
        <f t="shared" si="69"/>
        <v>00</v>
      </c>
      <c r="O40" s="40" t="str">
        <f t="shared" si="69"/>
        <v>00</v>
      </c>
      <c r="P40" s="40" t="str">
        <f t="shared" si="69"/>
        <v>00</v>
      </c>
      <c r="Q40" s="42" t="str">
        <f t="shared" si="69"/>
        <v>00</v>
      </c>
      <c r="R40" s="43" t="str">
        <f t="shared" si="9"/>
        <v>no</v>
      </c>
      <c r="S40" s="7"/>
      <c r="T40" s="43" t="str">
        <f t="shared" ref="T40:Y40" si="70">MID(T$6,$D40*2+1,$C40*2)</f>
        <v>00</v>
      </c>
      <c r="U40" s="40" t="str">
        <f t="shared" si="70"/>
        <v>00</v>
      </c>
      <c r="V40" s="40" t="str">
        <f t="shared" si="70"/>
        <v>00</v>
      </c>
      <c r="W40" s="40" t="str">
        <f t="shared" si="70"/>
        <v>00</v>
      </c>
      <c r="X40" s="40" t="str">
        <f t="shared" si="70"/>
        <v>00</v>
      </c>
      <c r="Y40" s="42" t="str">
        <f t="shared" si="70"/>
        <v>00</v>
      </c>
      <c r="Z40" s="73" t="str">
        <f t="shared" si="6"/>
        <v>no</v>
      </c>
    </row>
    <row r="41" ht="12.0" customHeight="1">
      <c r="A41" s="7"/>
      <c r="B41" s="79"/>
      <c r="C41" s="41">
        <v>1.0</v>
      </c>
      <c r="D41" s="40">
        <f t="shared" si="7"/>
        <v>37</v>
      </c>
      <c r="E41" s="80" t="str">
        <f t="shared" si="3"/>
        <v>$25</v>
      </c>
      <c r="F41" s="43" t="str">
        <f t="shared" ref="F41:Q41" si="71">MID(F$6,$D41*2+1,$C41*2)</f>
        <v>00</v>
      </c>
      <c r="G41" s="40" t="str">
        <f t="shared" si="71"/>
        <v>00</v>
      </c>
      <c r="H41" s="40" t="str">
        <f t="shared" si="71"/>
        <v>00</v>
      </c>
      <c r="I41" s="40" t="str">
        <f t="shared" si="71"/>
        <v>00</v>
      </c>
      <c r="J41" s="40" t="str">
        <f t="shared" si="71"/>
        <v>00</v>
      </c>
      <c r="K41" s="42" t="str">
        <f t="shared" si="71"/>
        <v>00</v>
      </c>
      <c r="L41" s="43" t="str">
        <f t="shared" si="71"/>
        <v>00</v>
      </c>
      <c r="M41" s="40" t="str">
        <f t="shared" si="71"/>
        <v>00</v>
      </c>
      <c r="N41" s="40" t="str">
        <f t="shared" si="71"/>
        <v>00</v>
      </c>
      <c r="O41" s="40" t="str">
        <f t="shared" si="71"/>
        <v>00</v>
      </c>
      <c r="P41" s="40" t="str">
        <f t="shared" si="71"/>
        <v>00</v>
      </c>
      <c r="Q41" s="42" t="str">
        <f t="shared" si="71"/>
        <v>00</v>
      </c>
      <c r="R41" s="43" t="str">
        <f t="shared" si="9"/>
        <v>no</v>
      </c>
      <c r="S41" s="7"/>
      <c r="T41" s="43" t="str">
        <f t="shared" ref="T41:Y41" si="72">MID(T$6,$D41*2+1,$C41*2)</f>
        <v>00</v>
      </c>
      <c r="U41" s="40" t="str">
        <f t="shared" si="72"/>
        <v>00</v>
      </c>
      <c r="V41" s="40" t="str">
        <f t="shared" si="72"/>
        <v>00</v>
      </c>
      <c r="W41" s="40" t="str">
        <f t="shared" si="72"/>
        <v>00</v>
      </c>
      <c r="X41" s="40" t="str">
        <f t="shared" si="72"/>
        <v>00</v>
      </c>
      <c r="Y41" s="42" t="str">
        <f t="shared" si="72"/>
        <v>00</v>
      </c>
      <c r="Z41" s="73" t="str">
        <f t="shared" si="6"/>
        <v>no</v>
      </c>
    </row>
    <row r="42" ht="12.0" customHeight="1">
      <c r="A42" s="7"/>
      <c r="B42" s="79"/>
      <c r="C42" s="41">
        <v>1.0</v>
      </c>
      <c r="D42" s="40">
        <f t="shared" si="7"/>
        <v>38</v>
      </c>
      <c r="E42" s="80" t="str">
        <f t="shared" si="3"/>
        <v>$26</v>
      </c>
      <c r="F42" s="43" t="str">
        <f t="shared" ref="F42:Q42" si="73">MID(F$6,$D42*2+1,$C42*2)</f>
        <v>00</v>
      </c>
      <c r="G42" s="40" t="str">
        <f t="shared" si="73"/>
        <v>00</v>
      </c>
      <c r="H42" s="40" t="str">
        <f t="shared" si="73"/>
        <v>00</v>
      </c>
      <c r="I42" s="40" t="str">
        <f t="shared" si="73"/>
        <v>00</v>
      </c>
      <c r="J42" s="40" t="str">
        <f t="shared" si="73"/>
        <v>00</v>
      </c>
      <c r="K42" s="42" t="str">
        <f t="shared" si="73"/>
        <v>00</v>
      </c>
      <c r="L42" s="43" t="str">
        <f t="shared" si="73"/>
        <v>00</v>
      </c>
      <c r="M42" s="40" t="str">
        <f t="shared" si="73"/>
        <v>00</v>
      </c>
      <c r="N42" s="40" t="str">
        <f t="shared" si="73"/>
        <v>00</v>
      </c>
      <c r="O42" s="40" t="str">
        <f t="shared" si="73"/>
        <v>00</v>
      </c>
      <c r="P42" s="40" t="str">
        <f t="shared" si="73"/>
        <v>00</v>
      </c>
      <c r="Q42" s="42" t="str">
        <f t="shared" si="73"/>
        <v>00</v>
      </c>
      <c r="R42" s="43" t="str">
        <f t="shared" si="9"/>
        <v>no</v>
      </c>
      <c r="S42" s="7"/>
      <c r="T42" s="43" t="str">
        <f t="shared" ref="T42:Y42" si="74">MID(T$6,$D42*2+1,$C42*2)</f>
        <v>00</v>
      </c>
      <c r="U42" s="40" t="str">
        <f t="shared" si="74"/>
        <v>00</v>
      </c>
      <c r="V42" s="40" t="str">
        <f t="shared" si="74"/>
        <v>00</v>
      </c>
      <c r="W42" s="40" t="str">
        <f t="shared" si="74"/>
        <v>00</v>
      </c>
      <c r="X42" s="40" t="str">
        <f t="shared" si="74"/>
        <v>00</v>
      </c>
      <c r="Y42" s="42" t="str">
        <f t="shared" si="74"/>
        <v>00</v>
      </c>
      <c r="Z42" s="73" t="str">
        <f t="shared" si="6"/>
        <v>no</v>
      </c>
    </row>
    <row r="43" ht="12.0" customHeight="1">
      <c r="A43" s="7"/>
      <c r="B43" s="79"/>
      <c r="C43" s="41">
        <v>1.0</v>
      </c>
      <c r="D43" s="40">
        <f t="shared" si="7"/>
        <v>39</v>
      </c>
      <c r="E43" s="80" t="str">
        <f t="shared" si="3"/>
        <v>$27</v>
      </c>
      <c r="F43" s="43" t="str">
        <f t="shared" ref="F43:Q43" si="75">MID(F$6,$D43*2+1,$C43*2)</f>
        <v>00</v>
      </c>
      <c r="G43" s="40" t="str">
        <f t="shared" si="75"/>
        <v>00</v>
      </c>
      <c r="H43" s="40" t="str">
        <f t="shared" si="75"/>
        <v>00</v>
      </c>
      <c r="I43" s="40" t="str">
        <f t="shared" si="75"/>
        <v>00</v>
      </c>
      <c r="J43" s="40" t="str">
        <f t="shared" si="75"/>
        <v>00</v>
      </c>
      <c r="K43" s="42" t="str">
        <f t="shared" si="75"/>
        <v>00</v>
      </c>
      <c r="L43" s="43" t="str">
        <f t="shared" si="75"/>
        <v>00</v>
      </c>
      <c r="M43" s="40" t="str">
        <f t="shared" si="75"/>
        <v>00</v>
      </c>
      <c r="N43" s="40" t="str">
        <f t="shared" si="75"/>
        <v>00</v>
      </c>
      <c r="O43" s="40" t="str">
        <f t="shared" si="75"/>
        <v>00</v>
      </c>
      <c r="P43" s="40" t="str">
        <f t="shared" si="75"/>
        <v>00</v>
      </c>
      <c r="Q43" s="42" t="str">
        <f t="shared" si="75"/>
        <v>00</v>
      </c>
      <c r="R43" s="43" t="str">
        <f t="shared" si="9"/>
        <v>no</v>
      </c>
      <c r="S43" s="7"/>
      <c r="T43" s="43" t="str">
        <f t="shared" ref="T43:Y43" si="76">MID(T$6,$D43*2+1,$C43*2)</f>
        <v>00</v>
      </c>
      <c r="U43" s="40" t="str">
        <f t="shared" si="76"/>
        <v>00</v>
      </c>
      <c r="V43" s="40" t="str">
        <f t="shared" si="76"/>
        <v>00</v>
      </c>
      <c r="W43" s="40" t="str">
        <f t="shared" si="76"/>
        <v>00</v>
      </c>
      <c r="X43" s="40" t="str">
        <f t="shared" si="76"/>
        <v>00</v>
      </c>
      <c r="Y43" s="42" t="str">
        <f t="shared" si="76"/>
        <v>00</v>
      </c>
      <c r="Z43" s="73" t="str">
        <f t="shared" si="6"/>
        <v>no</v>
      </c>
    </row>
    <row r="44" ht="12.0" customHeight="1">
      <c r="A44" s="7"/>
      <c r="B44" s="74" t="s">
        <v>395</v>
      </c>
      <c r="C44" s="41">
        <v>1.0</v>
      </c>
      <c r="D44" s="40">
        <f t="shared" si="7"/>
        <v>40</v>
      </c>
      <c r="E44" s="80" t="str">
        <f t="shared" si="3"/>
        <v>$28</v>
      </c>
      <c r="F44" s="43" t="str">
        <f t="shared" ref="F44:Q44" si="77">MID(F$6,$D44*2+1,$C44*2)</f>
        <v>00</v>
      </c>
      <c r="G44" s="40" t="str">
        <f t="shared" si="77"/>
        <v>00</v>
      </c>
      <c r="H44" s="40" t="str">
        <f t="shared" si="77"/>
        <v>00</v>
      </c>
      <c r="I44" s="40" t="str">
        <f t="shared" si="77"/>
        <v>00</v>
      </c>
      <c r="J44" s="40" t="str">
        <f t="shared" si="77"/>
        <v>00</v>
      </c>
      <c r="K44" s="42" t="str">
        <f t="shared" si="77"/>
        <v>00</v>
      </c>
      <c r="L44" s="43" t="str">
        <f t="shared" si="77"/>
        <v>F7</v>
      </c>
      <c r="M44" s="40" t="str">
        <f t="shared" si="77"/>
        <v>00</v>
      </c>
      <c r="N44" s="40" t="str">
        <f t="shared" si="77"/>
        <v>00</v>
      </c>
      <c r="O44" s="40" t="str">
        <f t="shared" si="77"/>
        <v>00</v>
      </c>
      <c r="P44" s="40" t="str">
        <f t="shared" si="77"/>
        <v>00</v>
      </c>
      <c r="Q44" s="42" t="str">
        <f t="shared" si="77"/>
        <v>00</v>
      </c>
      <c r="R44" s="43" t="str">
        <f t="shared" si="9"/>
        <v>no</v>
      </c>
      <c r="S44" s="7"/>
      <c r="T44" s="43" t="str">
        <f t="shared" ref="T44:Y44" si="78">MID(T$6,$D44*2+1,$C44*2)</f>
        <v>00</v>
      </c>
      <c r="U44" s="40" t="str">
        <f t="shared" si="78"/>
        <v>00</v>
      </c>
      <c r="V44" s="40" t="str">
        <f t="shared" si="78"/>
        <v>01</v>
      </c>
      <c r="W44" s="40" t="str">
        <f t="shared" si="78"/>
        <v>01</v>
      </c>
      <c r="X44" s="40" t="str">
        <f t="shared" si="78"/>
        <v>00</v>
      </c>
      <c r="Y44" s="42" t="str">
        <f t="shared" si="78"/>
        <v>01</v>
      </c>
      <c r="Z44" s="73" t="str">
        <f t="shared" si="6"/>
        <v>no</v>
      </c>
    </row>
    <row r="45" ht="12.0" customHeight="1">
      <c r="A45" s="7"/>
      <c r="B45" s="79"/>
      <c r="C45" s="41">
        <v>1.0</v>
      </c>
      <c r="D45" s="40">
        <f t="shared" si="7"/>
        <v>41</v>
      </c>
      <c r="E45" s="80" t="str">
        <f t="shared" si="3"/>
        <v>$29</v>
      </c>
      <c r="F45" s="43" t="str">
        <f t="shared" ref="F45:Q45" si="79">MID(F$6,$D45*2+1,$C45*2)</f>
        <v>00</v>
      </c>
      <c r="G45" s="40" t="str">
        <f t="shared" si="79"/>
        <v>00</v>
      </c>
      <c r="H45" s="40" t="str">
        <f t="shared" si="79"/>
        <v>00</v>
      </c>
      <c r="I45" s="40" t="str">
        <f t="shared" si="79"/>
        <v>00</v>
      </c>
      <c r="J45" s="40" t="str">
        <f t="shared" si="79"/>
        <v>00</v>
      </c>
      <c r="K45" s="42" t="str">
        <f t="shared" si="79"/>
        <v>00</v>
      </c>
      <c r="L45" s="43" t="str">
        <f t="shared" si="79"/>
        <v>1D</v>
      </c>
      <c r="M45" s="40" t="str">
        <f t="shared" si="79"/>
        <v>00</v>
      </c>
      <c r="N45" s="40" t="str">
        <f t="shared" si="79"/>
        <v>00</v>
      </c>
      <c r="O45" s="40" t="str">
        <f t="shared" si="79"/>
        <v>00</v>
      </c>
      <c r="P45" s="40" t="str">
        <f t="shared" si="79"/>
        <v>00</v>
      </c>
      <c r="Q45" s="42" t="str">
        <f t="shared" si="79"/>
        <v>00</v>
      </c>
      <c r="R45" s="43" t="str">
        <f t="shared" si="9"/>
        <v>no</v>
      </c>
      <c r="S45" s="7"/>
      <c r="T45" s="43" t="str">
        <f t="shared" ref="T45:Y45" si="80">MID(T$6,$D45*2+1,$C45*2)</f>
        <v>00</v>
      </c>
      <c r="U45" s="40" t="str">
        <f t="shared" si="80"/>
        <v>00</v>
      </c>
      <c r="V45" s="40" t="str">
        <f t="shared" si="80"/>
        <v>58</v>
      </c>
      <c r="W45" s="40" t="str">
        <f t="shared" si="80"/>
        <v>86</v>
      </c>
      <c r="X45" s="40" t="str">
        <f t="shared" si="80"/>
        <v>00</v>
      </c>
      <c r="Y45" s="42" t="str">
        <f t="shared" si="80"/>
        <v>AD</v>
      </c>
      <c r="Z45" s="73" t="str">
        <f t="shared" si="6"/>
        <v>no</v>
      </c>
    </row>
    <row r="46" ht="12.0" customHeight="1">
      <c r="A46" s="7"/>
      <c r="B46" s="79"/>
      <c r="C46" s="41">
        <v>1.0</v>
      </c>
      <c r="D46" s="40">
        <f t="shared" si="7"/>
        <v>42</v>
      </c>
      <c r="E46" s="80" t="str">
        <f t="shared" si="3"/>
        <v>$2A</v>
      </c>
      <c r="F46" s="43" t="str">
        <f t="shared" ref="F46:Q46" si="81">MID(F$6,$D46*2+1,$C46*2)</f>
        <v>00</v>
      </c>
      <c r="G46" s="40" t="str">
        <f t="shared" si="81"/>
        <v>00</v>
      </c>
      <c r="H46" s="40" t="str">
        <f t="shared" si="81"/>
        <v>00</v>
      </c>
      <c r="I46" s="40" t="str">
        <f t="shared" si="81"/>
        <v>00</v>
      </c>
      <c r="J46" s="40" t="str">
        <f t="shared" si="81"/>
        <v>00</v>
      </c>
      <c r="K46" s="42" t="str">
        <f t="shared" si="81"/>
        <v>00</v>
      </c>
      <c r="L46" s="43" t="str">
        <f t="shared" si="81"/>
        <v>06</v>
      </c>
      <c r="M46" s="40" t="str">
        <f t="shared" si="81"/>
        <v>09</v>
      </c>
      <c r="N46" s="40" t="str">
        <f t="shared" si="81"/>
        <v>1C</v>
      </c>
      <c r="O46" s="40" t="str">
        <f t="shared" si="81"/>
        <v>00</v>
      </c>
      <c r="P46" s="40" t="str">
        <f t="shared" si="81"/>
        <v>00</v>
      </c>
      <c r="Q46" s="42" t="str">
        <f t="shared" si="81"/>
        <v>00</v>
      </c>
      <c r="R46" s="43" t="str">
        <f t="shared" si="9"/>
        <v>no</v>
      </c>
      <c r="S46" s="7"/>
      <c r="T46" s="43" t="str">
        <f t="shared" ref="T46:Y46" si="82">MID(T$6,$D46*2+1,$C46*2)</f>
        <v>03</v>
      </c>
      <c r="U46" s="40" t="str">
        <f t="shared" si="82"/>
        <v>00</v>
      </c>
      <c r="V46" s="40" t="str">
        <f t="shared" si="82"/>
        <v>00</v>
      </c>
      <c r="W46" s="40" t="str">
        <f t="shared" si="82"/>
        <v>00</v>
      </c>
      <c r="X46" s="40" t="str">
        <f t="shared" si="82"/>
        <v>00</v>
      </c>
      <c r="Y46" s="42" t="str">
        <f t="shared" si="82"/>
        <v>00</v>
      </c>
      <c r="Z46" s="73" t="str">
        <f t="shared" si="6"/>
        <v>dif</v>
      </c>
    </row>
    <row r="47" ht="12.0" customHeight="1">
      <c r="A47" s="7"/>
      <c r="B47" s="79"/>
      <c r="C47" s="41">
        <v>1.0</v>
      </c>
      <c r="D47" s="40">
        <f t="shared" si="7"/>
        <v>43</v>
      </c>
      <c r="E47" s="80" t="str">
        <f t="shared" si="3"/>
        <v>$2B</v>
      </c>
      <c r="F47" s="43" t="str">
        <f t="shared" ref="F47:Q47" si="83">MID(F$6,$D47*2+1,$C47*2)</f>
        <v>00</v>
      </c>
      <c r="G47" s="40" t="str">
        <f t="shared" si="83"/>
        <v>00</v>
      </c>
      <c r="H47" s="40" t="str">
        <f t="shared" si="83"/>
        <v>00</v>
      </c>
      <c r="I47" s="40" t="str">
        <f t="shared" si="83"/>
        <v>00</v>
      </c>
      <c r="J47" s="40" t="str">
        <f t="shared" si="83"/>
        <v>00</v>
      </c>
      <c r="K47" s="42" t="str">
        <f t="shared" si="83"/>
        <v>00</v>
      </c>
      <c r="L47" s="43" t="str">
        <f t="shared" si="83"/>
        <v>89</v>
      </c>
      <c r="M47" s="40" t="str">
        <f t="shared" si="83"/>
        <v>90</v>
      </c>
      <c r="N47" s="40" t="str">
        <f t="shared" si="83"/>
        <v>B9</v>
      </c>
      <c r="O47" s="40" t="str">
        <f t="shared" si="83"/>
        <v>00</v>
      </c>
      <c r="P47" s="40" t="str">
        <f t="shared" si="83"/>
        <v>00</v>
      </c>
      <c r="Q47" s="42" t="str">
        <f t="shared" si="83"/>
        <v>00</v>
      </c>
      <c r="R47" s="43" t="str">
        <f t="shared" si="9"/>
        <v>no</v>
      </c>
      <c r="S47" s="7"/>
      <c r="T47" s="43" t="str">
        <f t="shared" ref="T47:Y47" si="84">MID(T$6,$D47*2+1,$C47*2)</f>
        <v>FE</v>
      </c>
      <c r="U47" s="40" t="str">
        <f t="shared" si="84"/>
        <v>00</v>
      </c>
      <c r="V47" s="40" t="str">
        <f t="shared" si="84"/>
        <v>AE</v>
      </c>
      <c r="W47" s="40" t="str">
        <f t="shared" si="84"/>
        <v>AE</v>
      </c>
      <c r="X47" s="40" t="str">
        <f t="shared" si="84"/>
        <v>00</v>
      </c>
      <c r="Y47" s="42" t="str">
        <f t="shared" si="84"/>
        <v>AE</v>
      </c>
      <c r="Z47" s="73" t="str">
        <f t="shared" si="6"/>
        <v>no</v>
      </c>
    </row>
    <row r="48" ht="12.0" customHeight="1">
      <c r="A48" s="7"/>
      <c r="B48" s="79"/>
      <c r="C48" s="41">
        <v>1.0</v>
      </c>
      <c r="D48" s="40">
        <f t="shared" si="7"/>
        <v>44</v>
      </c>
      <c r="E48" s="80" t="str">
        <f t="shared" si="3"/>
        <v>$2C</v>
      </c>
      <c r="F48" s="43" t="str">
        <f t="shared" ref="F48:Q48" si="85">MID(F$6,$D48*2+1,$C48*2)</f>
        <v>00</v>
      </c>
      <c r="G48" s="40" t="str">
        <f t="shared" si="85"/>
        <v>00</v>
      </c>
      <c r="H48" s="40" t="str">
        <f t="shared" si="85"/>
        <v>00</v>
      </c>
      <c r="I48" s="40" t="str">
        <f t="shared" si="85"/>
        <v>00</v>
      </c>
      <c r="J48" s="40" t="str">
        <f t="shared" si="85"/>
        <v>00</v>
      </c>
      <c r="K48" s="42" t="str">
        <f t="shared" si="85"/>
        <v>00</v>
      </c>
      <c r="L48" s="43" t="str">
        <f t="shared" si="85"/>
        <v>00</v>
      </c>
      <c r="M48" s="40" t="str">
        <f t="shared" si="85"/>
        <v>00</v>
      </c>
      <c r="N48" s="40" t="str">
        <f t="shared" si="85"/>
        <v>00</v>
      </c>
      <c r="O48" s="40" t="str">
        <f t="shared" si="85"/>
        <v>00</v>
      </c>
      <c r="P48" s="40" t="str">
        <f t="shared" si="85"/>
        <v>00</v>
      </c>
      <c r="Q48" s="42" t="str">
        <f t="shared" si="85"/>
        <v>00</v>
      </c>
      <c r="R48" s="43" t="str">
        <f t="shared" si="9"/>
        <v>no</v>
      </c>
      <c r="S48" s="7"/>
      <c r="T48" s="43" t="str">
        <f t="shared" ref="T48:Y48" si="86">MID(T$6,$D48*2+1,$C48*2)</f>
        <v>00</v>
      </c>
      <c r="U48" s="40" t="str">
        <f t="shared" si="86"/>
        <v>00</v>
      </c>
      <c r="V48" s="40" t="str">
        <f t="shared" si="86"/>
        <v>00</v>
      </c>
      <c r="W48" s="40" t="str">
        <f t="shared" si="86"/>
        <v>00</v>
      </c>
      <c r="X48" s="40" t="str">
        <f t="shared" si="86"/>
        <v>00</v>
      </c>
      <c r="Y48" s="42" t="str">
        <f t="shared" si="86"/>
        <v>00</v>
      </c>
      <c r="Z48" s="73" t="str">
        <f t="shared" si="6"/>
        <v>no</v>
      </c>
    </row>
    <row r="49" ht="12.0" customHeight="1">
      <c r="A49" s="7"/>
      <c r="B49" s="79"/>
      <c r="C49" s="41">
        <v>1.0</v>
      </c>
      <c r="D49" s="40">
        <f t="shared" si="7"/>
        <v>45</v>
      </c>
      <c r="E49" s="80" t="str">
        <f t="shared" si="3"/>
        <v>$2D</v>
      </c>
      <c r="F49" s="43" t="str">
        <f t="shared" ref="F49:Q49" si="87">MID(F$6,$D49*2+1,$C49*2)</f>
        <v>00</v>
      </c>
      <c r="G49" s="40" t="str">
        <f t="shared" si="87"/>
        <v>00</v>
      </c>
      <c r="H49" s="40" t="str">
        <f t="shared" si="87"/>
        <v>00</v>
      </c>
      <c r="I49" s="40" t="str">
        <f t="shared" si="87"/>
        <v>00</v>
      </c>
      <c r="J49" s="40" t="str">
        <f t="shared" si="87"/>
        <v>00</v>
      </c>
      <c r="K49" s="42" t="str">
        <f t="shared" si="87"/>
        <v>00</v>
      </c>
      <c r="L49" s="43" t="str">
        <f t="shared" si="87"/>
        <v>00</v>
      </c>
      <c r="M49" s="40" t="str">
        <f t="shared" si="87"/>
        <v>00</v>
      </c>
      <c r="N49" s="40" t="str">
        <f t="shared" si="87"/>
        <v>00</v>
      </c>
      <c r="O49" s="40" t="str">
        <f t="shared" si="87"/>
        <v>00</v>
      </c>
      <c r="P49" s="40" t="str">
        <f t="shared" si="87"/>
        <v>00</v>
      </c>
      <c r="Q49" s="42" t="str">
        <f t="shared" si="87"/>
        <v>00</v>
      </c>
      <c r="R49" s="43" t="str">
        <f t="shared" si="9"/>
        <v>no</v>
      </c>
      <c r="S49" s="7"/>
      <c r="T49" s="43" t="str">
        <f t="shared" ref="T49:Y49" si="88">MID(T$6,$D49*2+1,$C49*2)</f>
        <v>00</v>
      </c>
      <c r="U49" s="40" t="str">
        <f t="shared" si="88"/>
        <v>00</v>
      </c>
      <c r="V49" s="40" t="str">
        <f t="shared" si="88"/>
        <v>00</v>
      </c>
      <c r="W49" s="40" t="str">
        <f t="shared" si="88"/>
        <v>00</v>
      </c>
      <c r="X49" s="40" t="str">
        <f t="shared" si="88"/>
        <v>00</v>
      </c>
      <c r="Y49" s="42" t="str">
        <f t="shared" si="88"/>
        <v>00</v>
      </c>
      <c r="Z49" s="73" t="str">
        <f t="shared" si="6"/>
        <v>no</v>
      </c>
    </row>
    <row r="50" ht="12.0" customHeight="1">
      <c r="A50" s="7"/>
      <c r="B50" s="79"/>
      <c r="C50" s="41">
        <v>1.0</v>
      </c>
      <c r="D50" s="40">
        <f t="shared" si="7"/>
        <v>46</v>
      </c>
      <c r="E50" s="80" t="str">
        <f t="shared" si="3"/>
        <v>$2E</v>
      </c>
      <c r="F50" s="43" t="str">
        <f t="shared" ref="F50:Q50" si="89">MID(F$6,$D50*2+1,$C50*2)</f>
        <v>00</v>
      </c>
      <c r="G50" s="40" t="str">
        <f t="shared" si="89"/>
        <v>00</v>
      </c>
      <c r="H50" s="40" t="str">
        <f t="shared" si="89"/>
        <v>00</v>
      </c>
      <c r="I50" s="40" t="str">
        <f t="shared" si="89"/>
        <v>00</v>
      </c>
      <c r="J50" s="40" t="str">
        <f t="shared" si="89"/>
        <v>00</v>
      </c>
      <c r="K50" s="42" t="str">
        <f t="shared" si="89"/>
        <v>00</v>
      </c>
      <c r="L50" s="43" t="str">
        <f t="shared" si="89"/>
        <v>00</v>
      </c>
      <c r="M50" s="40" t="str">
        <f t="shared" si="89"/>
        <v>00</v>
      </c>
      <c r="N50" s="40" t="str">
        <f t="shared" si="89"/>
        <v>00</v>
      </c>
      <c r="O50" s="40" t="str">
        <f t="shared" si="89"/>
        <v>00</v>
      </c>
      <c r="P50" s="40" t="str">
        <f t="shared" si="89"/>
        <v>00</v>
      </c>
      <c r="Q50" s="42" t="str">
        <f t="shared" si="89"/>
        <v>00</v>
      </c>
      <c r="R50" s="43" t="str">
        <f t="shared" si="9"/>
        <v>no</v>
      </c>
      <c r="S50" s="7"/>
      <c r="T50" s="43" t="str">
        <f t="shared" ref="T50:Y50" si="90">MID(T$6,$D50*2+1,$C50*2)</f>
        <v>00</v>
      </c>
      <c r="U50" s="40" t="str">
        <f t="shared" si="90"/>
        <v>00</v>
      </c>
      <c r="V50" s="40" t="str">
        <f t="shared" si="90"/>
        <v>00</v>
      </c>
      <c r="W50" s="40" t="str">
        <f t="shared" si="90"/>
        <v>00</v>
      </c>
      <c r="X50" s="40" t="str">
        <f t="shared" si="90"/>
        <v>00</v>
      </c>
      <c r="Y50" s="42" t="str">
        <f t="shared" si="90"/>
        <v>00</v>
      </c>
      <c r="Z50" s="73" t="str">
        <f t="shared" si="6"/>
        <v>no</v>
      </c>
    </row>
    <row r="51" ht="12.0" customHeight="1">
      <c r="A51" s="7"/>
      <c r="B51" s="79"/>
      <c r="C51" s="41">
        <v>1.0</v>
      </c>
      <c r="D51" s="40">
        <f t="shared" si="7"/>
        <v>47</v>
      </c>
      <c r="E51" s="80" t="str">
        <f t="shared" si="3"/>
        <v>$2F</v>
      </c>
      <c r="F51" s="43" t="str">
        <f t="shared" ref="F51:Q51" si="91">MID(F$6,$D51*2+1,$C51*2)</f>
        <v>00</v>
      </c>
      <c r="G51" s="40" t="str">
        <f t="shared" si="91"/>
        <v>03</v>
      </c>
      <c r="H51" s="40" t="str">
        <f t="shared" si="91"/>
        <v>04</v>
      </c>
      <c r="I51" s="40" t="str">
        <f t="shared" si="91"/>
        <v>00</v>
      </c>
      <c r="J51" s="40" t="str">
        <f t="shared" si="91"/>
        <v>02</v>
      </c>
      <c r="K51" s="42" t="str">
        <f t="shared" si="91"/>
        <v>02</v>
      </c>
      <c r="L51" s="43" t="str">
        <f t="shared" si="91"/>
        <v>07</v>
      </c>
      <c r="M51" s="40" t="str">
        <f t="shared" si="91"/>
        <v>07</v>
      </c>
      <c r="N51" s="40" t="str">
        <f t="shared" si="91"/>
        <v>0A</v>
      </c>
      <c r="O51" s="40" t="str">
        <f t="shared" si="91"/>
        <v>07</v>
      </c>
      <c r="P51" s="40" t="str">
        <f t="shared" si="91"/>
        <v>08</v>
      </c>
      <c r="Q51" s="42" t="str">
        <f t="shared" si="91"/>
        <v>07</v>
      </c>
      <c r="R51" s="43" t="str">
        <f t="shared" si="9"/>
        <v>no</v>
      </c>
      <c r="S51" s="7"/>
      <c r="T51" s="43" t="str">
        <f t="shared" ref="T51:Y51" si="92">MID(T$6,$D51*2+1,$C51*2)</f>
        <v>06</v>
      </c>
      <c r="U51" s="40" t="str">
        <f t="shared" si="92"/>
        <v>09</v>
      </c>
      <c r="V51" s="40" t="str">
        <f t="shared" si="92"/>
        <v>06</v>
      </c>
      <c r="W51" s="40" t="str">
        <f t="shared" si="92"/>
        <v>06</v>
      </c>
      <c r="X51" s="40" t="str">
        <f t="shared" si="92"/>
        <v>0A</v>
      </c>
      <c r="Y51" s="42" t="str">
        <f t="shared" si="92"/>
        <v>06</v>
      </c>
      <c r="Z51" s="73" t="str">
        <f t="shared" si="6"/>
        <v>no</v>
      </c>
    </row>
    <row r="52" ht="12.0" customHeight="1">
      <c r="A52" s="7"/>
      <c r="B52" s="79"/>
      <c r="C52" s="41">
        <v>1.0</v>
      </c>
      <c r="D52" s="40">
        <f t="shared" si="7"/>
        <v>48</v>
      </c>
      <c r="E52" s="80" t="str">
        <f t="shared" si="3"/>
        <v>$30</v>
      </c>
      <c r="F52" s="43" t="str">
        <f t="shared" ref="F52:Q52" si="93">MID(F$6,$D52*2+1,$C52*2)</f>
        <v>00</v>
      </c>
      <c r="G52" s="40" t="str">
        <f t="shared" si="93"/>
        <v>00</v>
      </c>
      <c r="H52" s="40" t="str">
        <f t="shared" si="93"/>
        <v>00</v>
      </c>
      <c r="I52" s="40" t="str">
        <f t="shared" si="93"/>
        <v>00</v>
      </c>
      <c r="J52" s="40" t="str">
        <f t="shared" si="93"/>
        <v>00</v>
      </c>
      <c r="K52" s="42" t="str">
        <f t="shared" si="93"/>
        <v>00</v>
      </c>
      <c r="L52" s="43" t="str">
        <f t="shared" si="93"/>
        <v>00</v>
      </c>
      <c r="M52" s="40" t="str">
        <f t="shared" si="93"/>
        <v>00</v>
      </c>
      <c r="N52" s="40" t="str">
        <f t="shared" si="93"/>
        <v>00</v>
      </c>
      <c r="O52" s="40" t="str">
        <f t="shared" si="93"/>
        <v>00</v>
      </c>
      <c r="P52" s="40" t="str">
        <f t="shared" si="93"/>
        <v>00</v>
      </c>
      <c r="Q52" s="42" t="str">
        <f t="shared" si="93"/>
        <v>00</v>
      </c>
      <c r="R52" s="43" t="str">
        <f t="shared" si="9"/>
        <v>no</v>
      </c>
      <c r="S52" s="7"/>
      <c r="T52" s="43" t="str">
        <f t="shared" ref="T52:Y52" si="94">MID(T$6,$D52*2+1,$C52*2)</f>
        <v>00</v>
      </c>
      <c r="U52" s="40" t="str">
        <f t="shared" si="94"/>
        <v>12</v>
      </c>
      <c r="V52" s="40" t="str">
        <f t="shared" si="94"/>
        <v>02</v>
      </c>
      <c r="W52" s="40" t="str">
        <f t="shared" si="94"/>
        <v>02</v>
      </c>
      <c r="X52" s="40" t="str">
        <f t="shared" si="94"/>
        <v>00</v>
      </c>
      <c r="Y52" s="42" t="str">
        <f t="shared" si="94"/>
        <v>02</v>
      </c>
      <c r="Z52" s="73" t="str">
        <f t="shared" si="6"/>
        <v>no</v>
      </c>
    </row>
    <row r="53" ht="12.0" customHeight="1">
      <c r="A53" s="7"/>
      <c r="B53" s="79"/>
      <c r="C53" s="41">
        <v>1.0</v>
      </c>
      <c r="D53" s="40">
        <f t="shared" si="7"/>
        <v>49</v>
      </c>
      <c r="E53" s="80" t="str">
        <f t="shared" si="3"/>
        <v>$31</v>
      </c>
      <c r="F53" s="43" t="str">
        <f t="shared" ref="F53:Q53" si="95">MID(F$6,$D53*2+1,$C53*2)</f>
        <v>00</v>
      </c>
      <c r="G53" s="40" t="str">
        <f t="shared" si="95"/>
        <v>00</v>
      </c>
      <c r="H53" s="40" t="str">
        <f t="shared" si="95"/>
        <v>00</v>
      </c>
      <c r="I53" s="40" t="str">
        <f t="shared" si="95"/>
        <v>00</v>
      </c>
      <c r="J53" s="40" t="str">
        <f t="shared" si="95"/>
        <v>00</v>
      </c>
      <c r="K53" s="42" t="str">
        <f t="shared" si="95"/>
        <v>00</v>
      </c>
      <c r="L53" s="43" t="str">
        <f t="shared" si="95"/>
        <v>00</v>
      </c>
      <c r="M53" s="40" t="str">
        <f t="shared" si="95"/>
        <v>00</v>
      </c>
      <c r="N53" s="40" t="str">
        <f t="shared" si="95"/>
        <v>00</v>
      </c>
      <c r="O53" s="40" t="str">
        <f t="shared" si="95"/>
        <v>00</v>
      </c>
      <c r="P53" s="40" t="str">
        <f t="shared" si="95"/>
        <v>00</v>
      </c>
      <c r="Q53" s="42" t="str">
        <f t="shared" si="95"/>
        <v>00</v>
      </c>
      <c r="R53" s="43" t="str">
        <f t="shared" si="9"/>
        <v>no</v>
      </c>
      <c r="S53" s="7"/>
      <c r="T53" s="43" t="str">
        <f t="shared" ref="T53:Y53" si="96">MID(T$6,$D53*2+1,$C53*2)</f>
        <v>00</v>
      </c>
      <c r="U53" s="40" t="str">
        <f t="shared" si="96"/>
        <v>58</v>
      </c>
      <c r="V53" s="40" t="str">
        <f t="shared" si="96"/>
        <v>F5</v>
      </c>
      <c r="W53" s="40" t="str">
        <f t="shared" si="96"/>
        <v>F5</v>
      </c>
      <c r="X53" s="40" t="str">
        <f t="shared" si="96"/>
        <v>00</v>
      </c>
      <c r="Y53" s="42" t="str">
        <f t="shared" si="96"/>
        <v>F5</v>
      </c>
      <c r="Z53" s="73" t="str">
        <f t="shared" si="6"/>
        <v>no</v>
      </c>
    </row>
    <row r="54" ht="12.0" customHeight="1">
      <c r="A54" s="7"/>
      <c r="B54" s="79"/>
      <c r="C54" s="41">
        <v>1.0</v>
      </c>
      <c r="D54" s="40">
        <f t="shared" si="7"/>
        <v>50</v>
      </c>
      <c r="E54" s="80" t="str">
        <f t="shared" si="3"/>
        <v>$32</v>
      </c>
      <c r="F54" s="43" t="str">
        <f t="shared" ref="F54:Q54" si="97">MID(F$6,$D54*2+1,$C54*2)</f>
        <v>00</v>
      </c>
      <c r="G54" s="40" t="str">
        <f t="shared" si="97"/>
        <v>00</v>
      </c>
      <c r="H54" s="40" t="str">
        <f t="shared" si="97"/>
        <v>00</v>
      </c>
      <c r="I54" s="40" t="str">
        <f t="shared" si="97"/>
        <v>00</v>
      </c>
      <c r="J54" s="40" t="str">
        <f t="shared" si="97"/>
        <v>00</v>
      </c>
      <c r="K54" s="42" t="str">
        <f t="shared" si="97"/>
        <v>00</v>
      </c>
      <c r="L54" s="43" t="str">
        <f t="shared" si="97"/>
        <v>00</v>
      </c>
      <c r="M54" s="40" t="str">
        <f t="shared" si="97"/>
        <v>00</v>
      </c>
      <c r="N54" s="40" t="str">
        <f t="shared" si="97"/>
        <v>00</v>
      </c>
      <c r="O54" s="40" t="str">
        <f t="shared" si="97"/>
        <v>00</v>
      </c>
      <c r="P54" s="40" t="str">
        <f t="shared" si="97"/>
        <v>00</v>
      </c>
      <c r="Q54" s="42" t="str">
        <f t="shared" si="97"/>
        <v>00</v>
      </c>
      <c r="R54" s="43" t="str">
        <f t="shared" si="9"/>
        <v>no</v>
      </c>
      <c r="S54" s="7"/>
      <c r="T54" s="43" t="str">
        <f t="shared" ref="T54:Y54" si="98">MID(T$6,$D54*2+1,$C54*2)</f>
        <v>00</v>
      </c>
      <c r="U54" s="40" t="str">
        <f t="shared" si="98"/>
        <v>12</v>
      </c>
      <c r="V54" s="40" t="str">
        <f t="shared" si="98"/>
        <v>02</v>
      </c>
      <c r="W54" s="40" t="str">
        <f t="shared" si="98"/>
        <v>02</v>
      </c>
      <c r="X54" s="40" t="str">
        <f t="shared" si="98"/>
        <v>00</v>
      </c>
      <c r="Y54" s="42" t="str">
        <f t="shared" si="98"/>
        <v>02</v>
      </c>
      <c r="Z54" s="73" t="str">
        <f t="shared" si="6"/>
        <v>no</v>
      </c>
    </row>
    <row r="55" ht="12.0" customHeight="1">
      <c r="A55" s="7"/>
      <c r="B55" s="79"/>
      <c r="C55" s="41">
        <v>1.0</v>
      </c>
      <c r="D55" s="40">
        <f t="shared" si="7"/>
        <v>51</v>
      </c>
      <c r="E55" s="80" t="str">
        <f t="shared" si="3"/>
        <v>$33</v>
      </c>
      <c r="F55" s="43" t="str">
        <f t="shared" ref="F55:Q55" si="99">MID(F$6,$D55*2+1,$C55*2)</f>
        <v>00</v>
      </c>
      <c r="G55" s="40" t="str">
        <f t="shared" si="99"/>
        <v>00</v>
      </c>
      <c r="H55" s="40" t="str">
        <f t="shared" si="99"/>
        <v>00</v>
      </c>
      <c r="I55" s="40" t="str">
        <f t="shared" si="99"/>
        <v>00</v>
      </c>
      <c r="J55" s="40" t="str">
        <f t="shared" si="99"/>
        <v>00</v>
      </c>
      <c r="K55" s="42" t="str">
        <f t="shared" si="99"/>
        <v>00</v>
      </c>
      <c r="L55" s="43" t="str">
        <f t="shared" si="99"/>
        <v>00</v>
      </c>
      <c r="M55" s="40" t="str">
        <f t="shared" si="99"/>
        <v>00</v>
      </c>
      <c r="N55" s="40" t="str">
        <f t="shared" si="99"/>
        <v>00</v>
      </c>
      <c r="O55" s="40" t="str">
        <f t="shared" si="99"/>
        <v>00</v>
      </c>
      <c r="P55" s="40" t="str">
        <f t="shared" si="99"/>
        <v>00</v>
      </c>
      <c r="Q55" s="42" t="str">
        <f t="shared" si="99"/>
        <v>00</v>
      </c>
      <c r="R55" s="43" t="str">
        <f t="shared" si="9"/>
        <v>no</v>
      </c>
      <c r="S55" s="7"/>
      <c r="T55" s="43" t="str">
        <f t="shared" ref="T55:Y55" si="100">MID(T$6,$D55*2+1,$C55*2)</f>
        <v>00</v>
      </c>
      <c r="U55" s="40" t="str">
        <f t="shared" si="100"/>
        <v>67</v>
      </c>
      <c r="V55" s="40" t="str">
        <f t="shared" si="100"/>
        <v>F5</v>
      </c>
      <c r="W55" s="40" t="str">
        <f t="shared" si="100"/>
        <v>F5</v>
      </c>
      <c r="X55" s="40" t="str">
        <f t="shared" si="100"/>
        <v>00</v>
      </c>
      <c r="Y55" s="42" t="str">
        <f t="shared" si="100"/>
        <v>F5</v>
      </c>
      <c r="Z55" s="73" t="str">
        <f t="shared" si="6"/>
        <v>no</v>
      </c>
    </row>
    <row r="56" ht="12.0" customHeight="1">
      <c r="A56" s="7"/>
      <c r="B56" s="74" t="s">
        <v>493</v>
      </c>
      <c r="C56" s="41">
        <v>1.0</v>
      </c>
      <c r="D56" s="40">
        <f t="shared" si="7"/>
        <v>52</v>
      </c>
      <c r="E56" s="80" t="str">
        <f t="shared" si="3"/>
        <v>$34</v>
      </c>
      <c r="F56" s="43" t="str">
        <f t="shared" ref="F56:Q56" si="101">MID(F$6,$D56*2+1,$C56*2)</f>
        <v>00</v>
      </c>
      <c r="G56" s="40" t="str">
        <f t="shared" si="101"/>
        <v>00</v>
      </c>
      <c r="H56" s="40" t="str">
        <f t="shared" si="101"/>
        <v>00</v>
      </c>
      <c r="I56" s="40" t="str">
        <f t="shared" si="101"/>
        <v>00</v>
      </c>
      <c r="J56" s="40" t="str">
        <f t="shared" si="101"/>
        <v>00</v>
      </c>
      <c r="K56" s="42" t="str">
        <f t="shared" si="101"/>
        <v>00</v>
      </c>
      <c r="L56" s="43" t="str">
        <f t="shared" si="101"/>
        <v>00</v>
      </c>
      <c r="M56" s="40" t="str">
        <f t="shared" si="101"/>
        <v>00</v>
      </c>
      <c r="N56" s="40" t="str">
        <f t="shared" si="101"/>
        <v>00</v>
      </c>
      <c r="O56" s="40" t="str">
        <f t="shared" si="101"/>
        <v>FF</v>
      </c>
      <c r="P56" s="40" t="str">
        <f t="shared" si="101"/>
        <v>FF</v>
      </c>
      <c r="Q56" s="42" t="str">
        <f t="shared" si="101"/>
        <v>00</v>
      </c>
      <c r="R56" s="43" t="str">
        <f t="shared" si="9"/>
        <v>dif</v>
      </c>
      <c r="S56" s="7"/>
      <c r="T56" s="43" t="str">
        <f t="shared" ref="T56:Y56" si="102">MID(T$6,$D56*2+1,$C56*2)</f>
        <v>00</v>
      </c>
      <c r="U56" s="40" t="str">
        <f t="shared" si="102"/>
        <v>00</v>
      </c>
      <c r="V56" s="40" t="str">
        <f t="shared" si="102"/>
        <v>00</v>
      </c>
      <c r="W56" s="40" t="str">
        <f t="shared" si="102"/>
        <v>00</v>
      </c>
      <c r="X56" s="40" t="str">
        <f t="shared" si="102"/>
        <v>FF</v>
      </c>
      <c r="Y56" s="42" t="str">
        <f t="shared" si="102"/>
        <v>00</v>
      </c>
      <c r="Z56" s="73" t="str">
        <f t="shared" si="6"/>
        <v>no</v>
      </c>
    </row>
    <row r="57" ht="12.0" customHeight="1">
      <c r="A57" s="7"/>
      <c r="B57" s="74" t="s">
        <v>494</v>
      </c>
      <c r="C57" s="41">
        <v>1.0</v>
      </c>
      <c r="D57" s="40">
        <f t="shared" si="7"/>
        <v>53</v>
      </c>
      <c r="E57" s="80" t="str">
        <f t="shared" si="3"/>
        <v>$35</v>
      </c>
      <c r="F57" s="43" t="str">
        <f t="shared" ref="F57:Q57" si="103">MID(F$6,$D57*2+1,$C57*2)</f>
        <v>05</v>
      </c>
      <c r="G57" s="40" t="str">
        <f t="shared" si="103"/>
        <v>03</v>
      </c>
      <c r="H57" s="40" t="str">
        <f t="shared" si="103"/>
        <v>02</v>
      </c>
      <c r="I57" s="40" t="str">
        <f t="shared" si="103"/>
        <v>01</v>
      </c>
      <c r="J57" s="40" t="str">
        <f t="shared" si="103"/>
        <v>00</v>
      </c>
      <c r="K57" s="42" t="str">
        <f t="shared" si="103"/>
        <v>04</v>
      </c>
      <c r="L57" s="43" t="str">
        <f t="shared" si="103"/>
        <v>04</v>
      </c>
      <c r="M57" s="40" t="str">
        <f t="shared" si="103"/>
        <v>02</v>
      </c>
      <c r="N57" s="40" t="str">
        <f t="shared" si="103"/>
        <v>01</v>
      </c>
      <c r="O57" s="40" t="str">
        <f t="shared" si="103"/>
        <v>FF</v>
      </c>
      <c r="P57" s="40" t="str">
        <f t="shared" si="103"/>
        <v>FF</v>
      </c>
      <c r="Q57" s="42" t="str">
        <f t="shared" si="103"/>
        <v>00</v>
      </c>
      <c r="R57" s="43" t="str">
        <f t="shared" si="9"/>
        <v>no</v>
      </c>
      <c r="S57" s="19" t="s">
        <v>495</v>
      </c>
      <c r="T57" s="43" t="str">
        <f t="shared" ref="T57:Y57" si="104">MID(T$6,$D57*2+1,$C57*2)</f>
        <v>04</v>
      </c>
      <c r="U57" s="40" t="str">
        <f t="shared" si="104"/>
        <v>03</v>
      </c>
      <c r="V57" s="40" t="str">
        <f t="shared" si="104"/>
        <v>04</v>
      </c>
      <c r="W57" s="40" t="str">
        <f t="shared" si="104"/>
        <v>02</v>
      </c>
      <c r="X57" s="40" t="str">
        <f t="shared" si="104"/>
        <v>FF</v>
      </c>
      <c r="Y57" s="42" t="str">
        <f t="shared" si="104"/>
        <v>05</v>
      </c>
      <c r="Z57" s="73" t="str">
        <f t="shared" si="6"/>
        <v>no</v>
      </c>
    </row>
    <row r="58" ht="12.0" customHeight="1">
      <c r="A58" s="7"/>
      <c r="B58" s="79"/>
      <c r="C58" s="16">
        <v>1.0</v>
      </c>
      <c r="D58" s="81">
        <f t="shared" si="7"/>
        <v>54</v>
      </c>
      <c r="E58" s="82" t="str">
        <f t="shared" si="3"/>
        <v>$36</v>
      </c>
      <c r="F58" s="83" t="str">
        <f t="shared" ref="F58:Q58" si="105">MID(F$6,$D58*2+1,$C58*2)</f>
        <v>00</v>
      </c>
      <c r="G58" s="81" t="str">
        <f t="shared" si="105"/>
        <v>00</v>
      </c>
      <c r="H58" s="81" t="str">
        <f t="shared" si="105"/>
        <v>00</v>
      </c>
      <c r="I58" s="81" t="str">
        <f t="shared" si="105"/>
        <v>00</v>
      </c>
      <c r="J58" s="81" t="str">
        <f t="shared" si="105"/>
        <v>00</v>
      </c>
      <c r="K58" s="18" t="str">
        <f t="shared" si="105"/>
        <v>00</v>
      </c>
      <c r="L58" s="83" t="str">
        <f t="shared" si="105"/>
        <v>00</v>
      </c>
      <c r="M58" s="81" t="str">
        <f t="shared" si="105"/>
        <v>00</v>
      </c>
      <c r="N58" s="81" t="str">
        <f t="shared" si="105"/>
        <v>00</v>
      </c>
      <c r="O58" s="81" t="str">
        <f t="shared" si="105"/>
        <v>00</v>
      </c>
      <c r="P58" s="81" t="str">
        <f t="shared" si="105"/>
        <v>00</v>
      </c>
      <c r="Q58" s="18" t="str">
        <f t="shared" si="105"/>
        <v>00</v>
      </c>
      <c r="R58" s="83" t="str">
        <f t="shared" si="9"/>
        <v>no</v>
      </c>
      <c r="S58" s="7"/>
      <c r="T58" s="83" t="str">
        <f t="shared" ref="T58:Y58" si="106">MID(T$6,$D58*2+1,$C58*2)</f>
        <v>00</v>
      </c>
      <c r="U58" s="81" t="str">
        <f t="shared" si="106"/>
        <v>00</v>
      </c>
      <c r="V58" s="81" t="str">
        <f t="shared" si="106"/>
        <v>00</v>
      </c>
      <c r="W58" s="81" t="str">
        <f t="shared" si="106"/>
        <v>00</v>
      </c>
      <c r="X58" s="81" t="str">
        <f t="shared" si="106"/>
        <v>00</v>
      </c>
      <c r="Y58" s="18" t="str">
        <f t="shared" si="106"/>
        <v>00</v>
      </c>
      <c r="Z58" s="73" t="str">
        <f t="shared" si="6"/>
        <v>no</v>
      </c>
    </row>
    <row r="59" ht="12.0" customHeight="1">
      <c r="A59" s="7"/>
      <c r="B59" s="79"/>
      <c r="C59" s="41">
        <v>1.0</v>
      </c>
      <c r="D59" s="40">
        <f t="shared" si="7"/>
        <v>55</v>
      </c>
      <c r="E59" s="80" t="str">
        <f t="shared" si="3"/>
        <v>$37</v>
      </c>
      <c r="F59" s="43" t="str">
        <f t="shared" ref="F59:Q59" si="107">MID(F$6,$D59*2+1,$C59*2)</f>
        <v>06</v>
      </c>
      <c r="G59" s="40" t="str">
        <f t="shared" si="107"/>
        <v>07</v>
      </c>
      <c r="H59" s="40" t="str">
        <f t="shared" si="107"/>
        <v>07</v>
      </c>
      <c r="I59" s="40" t="str">
        <f t="shared" si="107"/>
        <v>07</v>
      </c>
      <c r="J59" s="40" t="str">
        <f t="shared" si="107"/>
        <v>00</v>
      </c>
      <c r="K59" s="42" t="str">
        <f t="shared" si="107"/>
        <v>06</v>
      </c>
      <c r="L59" s="43" t="str">
        <f t="shared" si="107"/>
        <v>06</v>
      </c>
      <c r="M59" s="40" t="str">
        <f t="shared" si="107"/>
        <v>07</v>
      </c>
      <c r="N59" s="40" t="str">
        <f t="shared" si="107"/>
        <v>06</v>
      </c>
      <c r="O59" s="40" t="str">
        <f t="shared" si="107"/>
        <v>00</v>
      </c>
      <c r="P59" s="40" t="str">
        <f t="shared" si="107"/>
        <v>00</v>
      </c>
      <c r="Q59" s="42" t="str">
        <f t="shared" si="107"/>
        <v>00</v>
      </c>
      <c r="R59" s="43" t="str">
        <f t="shared" si="9"/>
        <v>no</v>
      </c>
      <c r="S59" s="7"/>
      <c r="T59" s="43" t="str">
        <f t="shared" ref="T59:Y59" si="108">MID(T$6,$D59*2+1,$C59*2)</f>
        <v>06</v>
      </c>
      <c r="U59" s="40" t="str">
        <f t="shared" si="108"/>
        <v>06</v>
      </c>
      <c r="V59" s="40" t="str">
        <f t="shared" si="108"/>
        <v>05</v>
      </c>
      <c r="W59" s="40" t="str">
        <f t="shared" si="108"/>
        <v>07</v>
      </c>
      <c r="X59" s="40" t="str">
        <f t="shared" si="108"/>
        <v>06</v>
      </c>
      <c r="Y59" s="42" t="str">
        <f t="shared" si="108"/>
        <v>07</v>
      </c>
      <c r="Z59" s="73" t="str">
        <f t="shared" si="6"/>
        <v>no</v>
      </c>
    </row>
    <row r="60" ht="12.0" customHeight="1">
      <c r="A60" s="7"/>
      <c r="B60" s="79"/>
      <c r="C60" s="41">
        <v>1.0</v>
      </c>
      <c r="D60" s="40">
        <f t="shared" si="7"/>
        <v>56</v>
      </c>
      <c r="E60" s="80" t="str">
        <f t="shared" si="3"/>
        <v>$38</v>
      </c>
      <c r="F60" s="43" t="str">
        <f t="shared" ref="F60:Q60" si="109">MID(F$6,$D60*2+1,$C60*2)</f>
        <v>04</v>
      </c>
      <c r="G60" s="40" t="str">
        <f t="shared" si="109"/>
        <v>03</v>
      </c>
      <c r="H60" s="40" t="str">
        <f t="shared" si="109"/>
        <v>02</v>
      </c>
      <c r="I60" s="40" t="str">
        <f t="shared" si="109"/>
        <v>02</v>
      </c>
      <c r="J60" s="40" t="str">
        <f t="shared" si="109"/>
        <v>0E</v>
      </c>
      <c r="K60" s="42" t="str">
        <f t="shared" si="109"/>
        <v>05</v>
      </c>
      <c r="L60" s="43" t="str">
        <f t="shared" si="109"/>
        <v>03</v>
      </c>
      <c r="M60" s="40" t="str">
        <f t="shared" si="109"/>
        <v>04</v>
      </c>
      <c r="N60" s="40" t="str">
        <f t="shared" si="109"/>
        <v>02</v>
      </c>
      <c r="O60" s="40" t="str">
        <f t="shared" si="109"/>
        <v>0D</v>
      </c>
      <c r="P60" s="40" t="str">
        <f t="shared" si="109"/>
        <v>0D</v>
      </c>
      <c r="Q60" s="42" t="str">
        <f t="shared" si="109"/>
        <v>0E</v>
      </c>
      <c r="R60" s="43" t="str">
        <f t="shared" si="9"/>
        <v>no</v>
      </c>
      <c r="S60" s="7"/>
      <c r="T60" s="43" t="str">
        <f t="shared" ref="T60:Y60" si="110">MID(T$6,$D60*2+1,$C60*2)</f>
        <v>03</v>
      </c>
      <c r="U60" s="40" t="str">
        <f t="shared" si="110"/>
        <v>03</v>
      </c>
      <c r="V60" s="40" t="str">
        <f t="shared" si="110"/>
        <v>06</v>
      </c>
      <c r="W60" s="40" t="str">
        <f t="shared" si="110"/>
        <v>20</v>
      </c>
      <c r="X60" s="40" t="str">
        <f t="shared" si="110"/>
        <v>02</v>
      </c>
      <c r="Y60" s="42" t="str">
        <f t="shared" si="110"/>
        <v>20</v>
      </c>
      <c r="Z60" s="73" t="str">
        <f t="shared" si="6"/>
        <v>no</v>
      </c>
    </row>
    <row r="61" ht="12.0" customHeight="1">
      <c r="A61" s="7"/>
      <c r="B61" s="79"/>
      <c r="C61" s="41">
        <v>1.0</v>
      </c>
      <c r="D61" s="40">
        <f t="shared" si="7"/>
        <v>57</v>
      </c>
      <c r="E61" s="80" t="str">
        <f t="shared" si="3"/>
        <v>$39</v>
      </c>
      <c r="F61" s="43" t="str">
        <f t="shared" ref="F61:Q61" si="111">MID(F$6,$D61*2+1,$C61*2)</f>
        <v>00</v>
      </c>
      <c r="G61" s="40" t="str">
        <f t="shared" si="111"/>
        <v>00</v>
      </c>
      <c r="H61" s="40" t="str">
        <f t="shared" si="111"/>
        <v>00</v>
      </c>
      <c r="I61" s="40" t="str">
        <f t="shared" si="111"/>
        <v>00</v>
      </c>
      <c r="J61" s="40" t="str">
        <f t="shared" si="111"/>
        <v>00</v>
      </c>
      <c r="K61" s="42" t="str">
        <f t="shared" si="111"/>
        <v>00</v>
      </c>
      <c r="L61" s="43" t="str">
        <f t="shared" si="111"/>
        <v>00</v>
      </c>
      <c r="M61" s="40" t="str">
        <f t="shared" si="111"/>
        <v>00</v>
      </c>
      <c r="N61" s="40" t="str">
        <f t="shared" si="111"/>
        <v>00</v>
      </c>
      <c r="O61" s="40" t="str">
        <f t="shared" si="111"/>
        <v>00</v>
      </c>
      <c r="P61" s="40" t="str">
        <f t="shared" si="111"/>
        <v>00</v>
      </c>
      <c r="Q61" s="42" t="str">
        <f t="shared" si="111"/>
        <v>00</v>
      </c>
      <c r="R61" s="43" t="str">
        <f t="shared" si="9"/>
        <v>no</v>
      </c>
      <c r="S61" s="7"/>
      <c r="T61" s="43" t="str">
        <f t="shared" ref="T61:Y61" si="112">MID(T$6,$D61*2+1,$C61*2)</f>
        <v>00</v>
      </c>
      <c r="U61" s="40" t="str">
        <f t="shared" si="112"/>
        <v>00</v>
      </c>
      <c r="V61" s="40" t="str">
        <f t="shared" si="112"/>
        <v>00</v>
      </c>
      <c r="W61" s="40" t="str">
        <f t="shared" si="112"/>
        <v>00</v>
      </c>
      <c r="X61" s="40" t="str">
        <f t="shared" si="112"/>
        <v>00</v>
      </c>
      <c r="Y61" s="42" t="str">
        <f t="shared" si="112"/>
        <v>00</v>
      </c>
      <c r="Z61" s="73" t="str">
        <f t="shared" si="6"/>
        <v>no</v>
      </c>
    </row>
    <row r="62" ht="12.0" customHeight="1">
      <c r="A62" s="7"/>
      <c r="B62" s="79"/>
      <c r="C62" s="41">
        <v>1.0</v>
      </c>
      <c r="D62" s="40">
        <f t="shared" si="7"/>
        <v>58</v>
      </c>
      <c r="E62" s="80" t="str">
        <f t="shared" si="3"/>
        <v>$3A</v>
      </c>
      <c r="F62" s="43" t="str">
        <f t="shared" ref="F62:Q62" si="113">MID(F$6,$D62*2+1,$C62*2)</f>
        <v>00</v>
      </c>
      <c r="G62" s="40" t="str">
        <f t="shared" si="113"/>
        <v>00</v>
      </c>
      <c r="H62" s="40" t="str">
        <f t="shared" si="113"/>
        <v>00</v>
      </c>
      <c r="I62" s="40" t="str">
        <f t="shared" si="113"/>
        <v>00</v>
      </c>
      <c r="J62" s="40" t="str">
        <f t="shared" si="113"/>
        <v>00</v>
      </c>
      <c r="K62" s="42" t="str">
        <f t="shared" si="113"/>
        <v>00</v>
      </c>
      <c r="L62" s="43" t="str">
        <f t="shared" si="113"/>
        <v>00</v>
      </c>
      <c r="M62" s="40" t="str">
        <f t="shared" si="113"/>
        <v>00</v>
      </c>
      <c r="N62" s="40" t="str">
        <f t="shared" si="113"/>
        <v>00</v>
      </c>
      <c r="O62" s="40" t="str">
        <f t="shared" si="113"/>
        <v>00</v>
      </c>
      <c r="P62" s="40" t="str">
        <f t="shared" si="113"/>
        <v>00</v>
      </c>
      <c r="Q62" s="42" t="str">
        <f t="shared" si="113"/>
        <v>00</v>
      </c>
      <c r="R62" s="43" t="str">
        <f t="shared" si="9"/>
        <v>no</v>
      </c>
      <c r="S62" s="7"/>
      <c r="T62" s="43" t="str">
        <f t="shared" ref="T62:Y62" si="114">MID(T$6,$D62*2+1,$C62*2)</f>
        <v>00</v>
      </c>
      <c r="U62" s="40" t="str">
        <f t="shared" si="114"/>
        <v>00</v>
      </c>
      <c r="V62" s="40" t="str">
        <f t="shared" si="114"/>
        <v>00</v>
      </c>
      <c r="W62" s="40" t="str">
        <f t="shared" si="114"/>
        <v>00</v>
      </c>
      <c r="X62" s="40" t="str">
        <f t="shared" si="114"/>
        <v>00</v>
      </c>
      <c r="Y62" s="42" t="str">
        <f t="shared" si="114"/>
        <v>00</v>
      </c>
      <c r="Z62" s="73" t="str">
        <f t="shared" si="6"/>
        <v>no</v>
      </c>
    </row>
    <row r="63" ht="12.0" customHeight="1">
      <c r="A63" s="7"/>
      <c r="B63" s="79"/>
      <c r="C63" s="41">
        <v>1.0</v>
      </c>
      <c r="D63" s="40">
        <f t="shared" si="7"/>
        <v>59</v>
      </c>
      <c r="E63" s="80" t="str">
        <f t="shared" si="3"/>
        <v>$3B</v>
      </c>
      <c r="F63" s="43" t="str">
        <f t="shared" ref="F63:Q63" si="115">MID(F$6,$D63*2+1,$C63*2)</f>
        <v>00</v>
      </c>
      <c r="G63" s="40" t="str">
        <f t="shared" si="115"/>
        <v>00</v>
      </c>
      <c r="H63" s="40" t="str">
        <f t="shared" si="115"/>
        <v>00</v>
      </c>
      <c r="I63" s="40" t="str">
        <f t="shared" si="115"/>
        <v>00</v>
      </c>
      <c r="J63" s="40" t="str">
        <f t="shared" si="115"/>
        <v>00</v>
      </c>
      <c r="K63" s="42" t="str">
        <f t="shared" si="115"/>
        <v>00</v>
      </c>
      <c r="L63" s="43" t="str">
        <f t="shared" si="115"/>
        <v>00</v>
      </c>
      <c r="M63" s="40" t="str">
        <f t="shared" si="115"/>
        <v>00</v>
      </c>
      <c r="N63" s="40" t="str">
        <f t="shared" si="115"/>
        <v>00</v>
      </c>
      <c r="O63" s="40" t="str">
        <f t="shared" si="115"/>
        <v>00</v>
      </c>
      <c r="P63" s="40" t="str">
        <f t="shared" si="115"/>
        <v>00</v>
      </c>
      <c r="Q63" s="42" t="str">
        <f t="shared" si="115"/>
        <v>00</v>
      </c>
      <c r="R63" s="43" t="str">
        <f t="shared" si="9"/>
        <v>no</v>
      </c>
      <c r="S63" s="7"/>
      <c r="T63" s="43" t="str">
        <f t="shared" ref="T63:Y63" si="116">MID(T$6,$D63*2+1,$C63*2)</f>
        <v>00</v>
      </c>
      <c r="U63" s="40" t="str">
        <f t="shared" si="116"/>
        <v>00</v>
      </c>
      <c r="V63" s="40" t="str">
        <f t="shared" si="116"/>
        <v>00</v>
      </c>
      <c r="W63" s="40" t="str">
        <f t="shared" si="116"/>
        <v>00</v>
      </c>
      <c r="X63" s="40" t="str">
        <f t="shared" si="116"/>
        <v>00</v>
      </c>
      <c r="Y63" s="42" t="str">
        <f t="shared" si="116"/>
        <v>00</v>
      </c>
      <c r="Z63" s="73" t="str">
        <f t="shared" si="6"/>
        <v>no</v>
      </c>
    </row>
    <row r="64" ht="12.0" customHeight="1">
      <c r="A64" s="7"/>
      <c r="B64" s="79"/>
      <c r="C64" s="41">
        <v>1.0</v>
      </c>
      <c r="D64" s="40">
        <f t="shared" si="7"/>
        <v>60</v>
      </c>
      <c r="E64" s="80" t="str">
        <f t="shared" si="3"/>
        <v>$3C</v>
      </c>
      <c r="F64" s="43" t="str">
        <f t="shared" ref="F64:Q64" si="117">MID(F$6,$D64*2+1,$C64*2)</f>
        <v>00</v>
      </c>
      <c r="G64" s="40" t="str">
        <f t="shared" si="117"/>
        <v>00</v>
      </c>
      <c r="H64" s="40" t="str">
        <f t="shared" si="117"/>
        <v>00</v>
      </c>
      <c r="I64" s="40" t="str">
        <f t="shared" si="117"/>
        <v>00</v>
      </c>
      <c r="J64" s="40" t="str">
        <f t="shared" si="117"/>
        <v>00</v>
      </c>
      <c r="K64" s="42" t="str">
        <f t="shared" si="117"/>
        <v>00</v>
      </c>
      <c r="L64" s="43" t="str">
        <f t="shared" si="117"/>
        <v>00</v>
      </c>
      <c r="M64" s="40" t="str">
        <f t="shared" si="117"/>
        <v>00</v>
      </c>
      <c r="N64" s="40" t="str">
        <f t="shared" si="117"/>
        <v>00</v>
      </c>
      <c r="O64" s="40" t="str">
        <f t="shared" si="117"/>
        <v>00</v>
      </c>
      <c r="P64" s="40" t="str">
        <f t="shared" si="117"/>
        <v>00</v>
      </c>
      <c r="Q64" s="42" t="str">
        <f t="shared" si="117"/>
        <v>00</v>
      </c>
      <c r="R64" s="43" t="str">
        <f t="shared" si="9"/>
        <v>no</v>
      </c>
      <c r="S64" s="7"/>
      <c r="T64" s="43" t="str">
        <f t="shared" ref="T64:Y64" si="118">MID(T$6,$D64*2+1,$C64*2)</f>
        <v>00</v>
      </c>
      <c r="U64" s="40" t="str">
        <f t="shared" si="118"/>
        <v>00</v>
      </c>
      <c r="V64" s="40" t="str">
        <f t="shared" si="118"/>
        <v>00</v>
      </c>
      <c r="W64" s="40" t="str">
        <f t="shared" si="118"/>
        <v>00</v>
      </c>
      <c r="X64" s="40" t="str">
        <f t="shared" si="118"/>
        <v>00</v>
      </c>
      <c r="Y64" s="42" t="str">
        <f t="shared" si="118"/>
        <v>00</v>
      </c>
      <c r="Z64" s="73" t="str">
        <f t="shared" si="6"/>
        <v>no</v>
      </c>
    </row>
    <row r="65" ht="12.0" customHeight="1">
      <c r="A65" s="7"/>
      <c r="B65" s="79"/>
      <c r="C65" s="41">
        <v>1.0</v>
      </c>
      <c r="D65" s="40">
        <f t="shared" si="7"/>
        <v>61</v>
      </c>
      <c r="E65" s="80" t="str">
        <f t="shared" si="3"/>
        <v>$3D</v>
      </c>
      <c r="F65" s="43" t="str">
        <f t="shared" ref="F65:Q65" si="119">MID(F$6,$D65*2+1,$C65*2)</f>
        <v>00</v>
      </c>
      <c r="G65" s="40" t="str">
        <f t="shared" si="119"/>
        <v>00</v>
      </c>
      <c r="H65" s="40" t="str">
        <f t="shared" si="119"/>
        <v>00</v>
      </c>
      <c r="I65" s="40" t="str">
        <f t="shared" si="119"/>
        <v>00</v>
      </c>
      <c r="J65" s="40" t="str">
        <f t="shared" si="119"/>
        <v>00</v>
      </c>
      <c r="K65" s="42" t="str">
        <f t="shared" si="119"/>
        <v>00</v>
      </c>
      <c r="L65" s="43" t="str">
        <f t="shared" si="119"/>
        <v>17</v>
      </c>
      <c r="M65" s="40" t="str">
        <f t="shared" si="119"/>
        <v>10</v>
      </c>
      <c r="N65" s="40" t="str">
        <f t="shared" si="119"/>
        <v>00</v>
      </c>
      <c r="O65" s="40" t="str">
        <f t="shared" si="119"/>
        <v>00</v>
      </c>
      <c r="P65" s="40" t="str">
        <f t="shared" si="119"/>
        <v>00</v>
      </c>
      <c r="Q65" s="42" t="str">
        <f t="shared" si="119"/>
        <v>00</v>
      </c>
      <c r="R65" s="43" t="str">
        <f t="shared" si="9"/>
        <v>no</v>
      </c>
      <c r="S65" s="7"/>
      <c r="T65" s="43" t="str">
        <f t="shared" ref="T65:Y65" si="120">MID(T$6,$D65*2+1,$C65*2)</f>
        <v>00</v>
      </c>
      <c r="U65" s="40" t="str">
        <f t="shared" si="120"/>
        <v>00</v>
      </c>
      <c r="V65" s="40" t="str">
        <f t="shared" si="120"/>
        <v>20</v>
      </c>
      <c r="W65" s="40" t="str">
        <f t="shared" si="120"/>
        <v>00</v>
      </c>
      <c r="X65" s="40" t="str">
        <f t="shared" si="120"/>
        <v>00</v>
      </c>
      <c r="Y65" s="42" t="str">
        <f t="shared" si="120"/>
        <v>00</v>
      </c>
      <c r="Z65" s="73" t="str">
        <f t="shared" si="6"/>
        <v>no</v>
      </c>
    </row>
    <row r="66" ht="12.0" customHeight="1">
      <c r="A66" s="7"/>
      <c r="B66" s="79"/>
      <c r="C66" s="41">
        <v>1.0</v>
      </c>
      <c r="D66" s="40">
        <f t="shared" si="7"/>
        <v>62</v>
      </c>
      <c r="E66" s="80" t="str">
        <f t="shared" si="3"/>
        <v>$3E</v>
      </c>
      <c r="F66" s="43" t="str">
        <f t="shared" ref="F66:Q66" si="121">MID(F$6,$D66*2+1,$C66*2)</f>
        <v>16</v>
      </c>
      <c r="G66" s="40" t="str">
        <f t="shared" si="121"/>
        <v>10</v>
      </c>
      <c r="H66" s="40" t="str">
        <f t="shared" si="121"/>
        <v>10</v>
      </c>
      <c r="I66" s="40" t="str">
        <f t="shared" si="121"/>
        <v>00</v>
      </c>
      <c r="J66" s="40" t="str">
        <f t="shared" si="121"/>
        <v>10</v>
      </c>
      <c r="K66" s="42" t="str">
        <f t="shared" si="121"/>
        <v>17</v>
      </c>
      <c r="L66" s="43" t="str">
        <f t="shared" si="121"/>
        <v>13</v>
      </c>
      <c r="M66" s="40" t="str">
        <f t="shared" si="121"/>
        <v>11</v>
      </c>
      <c r="N66" s="40" t="str">
        <f t="shared" si="121"/>
        <v>10</v>
      </c>
      <c r="O66" s="40" t="str">
        <f t="shared" si="121"/>
        <v>10</v>
      </c>
      <c r="P66" s="40" t="str">
        <f t="shared" si="121"/>
        <v>10</v>
      </c>
      <c r="Q66" s="42" t="str">
        <f t="shared" si="121"/>
        <v>00</v>
      </c>
      <c r="R66" s="43" t="str">
        <f t="shared" si="9"/>
        <v>no</v>
      </c>
      <c r="S66" s="7"/>
      <c r="T66" s="43" t="str">
        <f t="shared" ref="T66:Y66" si="122">MID(T$6,$D66*2+1,$C66*2)</f>
        <v>11</v>
      </c>
      <c r="U66" s="40" t="str">
        <f t="shared" si="122"/>
        <v>20</v>
      </c>
      <c r="V66" s="40" t="str">
        <f t="shared" si="122"/>
        <v>20</v>
      </c>
      <c r="W66" s="40" t="str">
        <f t="shared" si="122"/>
        <v>00</v>
      </c>
      <c r="X66" s="40" t="str">
        <f t="shared" si="122"/>
        <v>20</v>
      </c>
      <c r="Y66" s="42" t="str">
        <f t="shared" si="122"/>
        <v>00</v>
      </c>
      <c r="Z66" s="73" t="str">
        <f t="shared" si="6"/>
        <v>no</v>
      </c>
    </row>
    <row r="67" ht="12.0" customHeight="1">
      <c r="A67" s="7"/>
      <c r="B67" s="79"/>
      <c r="C67" s="41">
        <v>1.0</v>
      </c>
      <c r="D67" s="40">
        <f t="shared" si="7"/>
        <v>63</v>
      </c>
      <c r="E67" s="80" t="str">
        <f t="shared" si="3"/>
        <v>$3F</v>
      </c>
      <c r="F67" s="43" t="str">
        <f t="shared" ref="F67:Q67" si="123">MID(F$6,$D67*2+1,$C67*2)</f>
        <v>03</v>
      </c>
      <c r="G67" s="40" t="str">
        <f t="shared" si="123"/>
        <v>16</v>
      </c>
      <c r="H67" s="40" t="str">
        <f t="shared" si="123"/>
        <v>16</v>
      </c>
      <c r="I67" s="40" t="str">
        <f t="shared" si="123"/>
        <v>16</v>
      </c>
      <c r="J67" s="40" t="str">
        <f t="shared" si="123"/>
        <v>11</v>
      </c>
      <c r="K67" s="42" t="str">
        <f t="shared" si="123"/>
        <v>11</v>
      </c>
      <c r="L67" s="43" t="str">
        <f t="shared" si="123"/>
        <v>06</v>
      </c>
      <c r="M67" s="40" t="str">
        <f t="shared" si="123"/>
        <v>02</v>
      </c>
      <c r="N67" s="40" t="str">
        <f t="shared" si="123"/>
        <v>11</v>
      </c>
      <c r="O67" s="40" t="str">
        <f t="shared" si="123"/>
        <v>11</v>
      </c>
      <c r="P67" s="40" t="str">
        <f t="shared" si="123"/>
        <v>11</v>
      </c>
      <c r="Q67" s="42" t="str">
        <f t="shared" si="123"/>
        <v>0F</v>
      </c>
      <c r="R67" s="43" t="str">
        <f t="shared" si="9"/>
        <v>no</v>
      </c>
      <c r="S67" s="7"/>
      <c r="T67" s="43" t="str">
        <f t="shared" ref="T67:Y67" si="124">MID(T$6,$D67*2+1,$C67*2)</f>
        <v>02</v>
      </c>
      <c r="U67" s="40" t="str">
        <f t="shared" si="124"/>
        <v>20</v>
      </c>
      <c r="V67" s="40" t="str">
        <f t="shared" si="124"/>
        <v>06</v>
      </c>
      <c r="W67" s="40" t="str">
        <f t="shared" si="124"/>
        <v>20</v>
      </c>
      <c r="X67" s="40" t="str">
        <f t="shared" si="124"/>
        <v>20</v>
      </c>
      <c r="Y67" s="42" t="str">
        <f t="shared" si="124"/>
        <v>20</v>
      </c>
      <c r="Z67" s="73" t="str">
        <f t="shared" si="6"/>
        <v>no</v>
      </c>
    </row>
    <row r="68" ht="12.0" customHeight="1">
      <c r="A68" s="7"/>
      <c r="B68" s="79"/>
      <c r="C68" s="41">
        <v>1.0</v>
      </c>
      <c r="D68" s="40">
        <f t="shared" si="7"/>
        <v>64</v>
      </c>
      <c r="E68" s="80" t="str">
        <f t="shared" si="3"/>
        <v>$40</v>
      </c>
      <c r="F68" s="43" t="str">
        <f t="shared" ref="F68:Q68" si="125">MID(F$6,$D68*2+1,$C68*2)</f>
        <v>00</v>
      </c>
      <c r="G68" s="40" t="str">
        <f t="shared" si="125"/>
        <v>08</v>
      </c>
      <c r="H68" s="40" t="str">
        <f t="shared" si="125"/>
        <v>06</v>
      </c>
      <c r="I68" s="40" t="str">
        <f t="shared" si="125"/>
        <v>00</v>
      </c>
      <c r="J68" s="40" t="str">
        <f t="shared" si="125"/>
        <v>00</v>
      </c>
      <c r="K68" s="42" t="str">
        <f t="shared" si="125"/>
        <v>00</v>
      </c>
      <c r="L68" s="43" t="str">
        <f t="shared" si="125"/>
        <v>09</v>
      </c>
      <c r="M68" s="40" t="str">
        <f t="shared" si="125"/>
        <v>01</v>
      </c>
      <c r="N68" s="40" t="str">
        <f t="shared" si="125"/>
        <v>03</v>
      </c>
      <c r="O68" s="40" t="str">
        <f t="shared" si="125"/>
        <v>00</v>
      </c>
      <c r="P68" s="40" t="str">
        <f t="shared" si="125"/>
        <v>00</v>
      </c>
      <c r="Q68" s="42" t="str">
        <f t="shared" si="125"/>
        <v>02</v>
      </c>
      <c r="R68" s="43" t="str">
        <f t="shared" si="9"/>
        <v>no</v>
      </c>
      <c r="S68" s="7"/>
      <c r="T68" s="43" t="str">
        <f t="shared" ref="T68:Y68" si="126">MID(T$6,$D68*2+1,$C68*2)</f>
        <v>05</v>
      </c>
      <c r="U68" s="40" t="str">
        <f t="shared" si="126"/>
        <v>03</v>
      </c>
      <c r="V68" s="40" t="str">
        <f t="shared" si="126"/>
        <v>00</v>
      </c>
      <c r="W68" s="40" t="str">
        <f t="shared" si="126"/>
        <v>09</v>
      </c>
      <c r="X68" s="40" t="str">
        <f t="shared" si="126"/>
        <v>00</v>
      </c>
      <c r="Y68" s="42" t="str">
        <f t="shared" si="126"/>
        <v>00</v>
      </c>
      <c r="Z68" s="73" t="str">
        <f t="shared" si="6"/>
        <v>no</v>
      </c>
    </row>
    <row r="69" ht="12.0" customHeight="1">
      <c r="A69" s="7"/>
      <c r="B69" s="79"/>
      <c r="C69" s="41">
        <v>1.0</v>
      </c>
      <c r="D69" s="40">
        <f t="shared" si="7"/>
        <v>65</v>
      </c>
      <c r="E69" s="80" t="str">
        <f t="shared" si="3"/>
        <v>$41</v>
      </c>
      <c r="F69" s="43" t="str">
        <f t="shared" ref="F69:Q69" si="127">MID(F$6,$D69*2+1,$C69*2)</f>
        <v>00</v>
      </c>
      <c r="G69" s="40" t="str">
        <f t="shared" si="127"/>
        <v>00</v>
      </c>
      <c r="H69" s="40" t="str">
        <f t="shared" si="127"/>
        <v>00</v>
      </c>
      <c r="I69" s="40" t="str">
        <f t="shared" si="127"/>
        <v>00</v>
      </c>
      <c r="J69" s="40" t="str">
        <f t="shared" si="127"/>
        <v>00</v>
      </c>
      <c r="K69" s="42" t="str">
        <f t="shared" si="127"/>
        <v>00</v>
      </c>
      <c r="L69" s="43" t="str">
        <f t="shared" si="127"/>
        <v>00</v>
      </c>
      <c r="M69" s="40" t="str">
        <f t="shared" si="127"/>
        <v>00</v>
      </c>
      <c r="N69" s="40" t="str">
        <f t="shared" si="127"/>
        <v>00</v>
      </c>
      <c r="O69" s="40" t="str">
        <f t="shared" si="127"/>
        <v>07</v>
      </c>
      <c r="P69" s="40" t="str">
        <f t="shared" si="127"/>
        <v>07</v>
      </c>
      <c r="Q69" s="42" t="str">
        <f t="shared" si="127"/>
        <v>00</v>
      </c>
      <c r="R69" s="43" t="str">
        <f t="shared" si="9"/>
        <v>dif</v>
      </c>
      <c r="S69" s="7"/>
      <c r="T69" s="43" t="str">
        <f t="shared" ref="T69:Y69" si="128">MID(T$6,$D69*2+1,$C69*2)</f>
        <v>00</v>
      </c>
      <c r="U69" s="40" t="str">
        <f t="shared" si="128"/>
        <v>00</v>
      </c>
      <c r="V69" s="40" t="str">
        <f t="shared" si="128"/>
        <v>00</v>
      </c>
      <c r="W69" s="40" t="str">
        <f t="shared" si="128"/>
        <v>00</v>
      </c>
      <c r="X69" s="40" t="str">
        <f t="shared" si="128"/>
        <v>07</v>
      </c>
      <c r="Y69" s="42" t="str">
        <f t="shared" si="128"/>
        <v>64</v>
      </c>
      <c r="Z69" s="73" t="str">
        <f t="shared" si="6"/>
        <v>no</v>
      </c>
    </row>
    <row r="70" ht="12.0" customHeight="1">
      <c r="A70" s="7"/>
      <c r="B70" s="79"/>
      <c r="C70" s="41">
        <v>1.0</v>
      </c>
      <c r="D70" s="40">
        <f t="shared" si="7"/>
        <v>66</v>
      </c>
      <c r="E70" s="80" t="str">
        <f t="shared" si="3"/>
        <v>$42</v>
      </c>
      <c r="F70" s="43" t="str">
        <f t="shared" ref="F70:Q70" si="129">MID(F$6,$D70*2+1,$C70*2)</f>
        <v>04</v>
      </c>
      <c r="G70" s="40" t="str">
        <f t="shared" si="129"/>
        <v>00</v>
      </c>
      <c r="H70" s="40" t="str">
        <f t="shared" si="129"/>
        <v>08</v>
      </c>
      <c r="I70" s="40" t="str">
        <f t="shared" si="129"/>
        <v>01</v>
      </c>
      <c r="J70" s="40" t="str">
        <f t="shared" si="129"/>
        <v>00</v>
      </c>
      <c r="K70" s="42" t="str">
        <f t="shared" si="129"/>
        <v>08</v>
      </c>
      <c r="L70" s="43" t="str">
        <f t="shared" si="129"/>
        <v>00</v>
      </c>
      <c r="M70" s="40" t="str">
        <f t="shared" si="129"/>
        <v>0B</v>
      </c>
      <c r="N70" s="40" t="str">
        <f t="shared" si="129"/>
        <v>0A</v>
      </c>
      <c r="O70" s="40" t="str">
        <f t="shared" si="129"/>
        <v>06</v>
      </c>
      <c r="P70" s="40" t="str">
        <f t="shared" si="129"/>
        <v>05</v>
      </c>
      <c r="Q70" s="42" t="str">
        <f t="shared" si="129"/>
        <v>00</v>
      </c>
      <c r="R70" s="43" t="str">
        <f t="shared" si="9"/>
        <v>no</v>
      </c>
      <c r="S70" s="7"/>
      <c r="T70" s="43" t="str">
        <f t="shared" ref="T70:Y70" si="130">MID(T$6,$D70*2+1,$C70*2)</f>
        <v>00</v>
      </c>
      <c r="U70" s="40" t="str">
        <f t="shared" si="130"/>
        <v>06</v>
      </c>
      <c r="V70" s="40" t="str">
        <f t="shared" si="130"/>
        <v>00</v>
      </c>
      <c r="W70" s="40" t="str">
        <f t="shared" si="130"/>
        <v>05</v>
      </c>
      <c r="X70" s="40" t="str">
        <f t="shared" si="130"/>
        <v>05</v>
      </c>
      <c r="Y70" s="42" t="str">
        <f t="shared" si="130"/>
        <v>04</v>
      </c>
      <c r="Z70" s="73" t="str">
        <f t="shared" si="6"/>
        <v>no</v>
      </c>
    </row>
    <row r="71" ht="12.0" customHeight="1">
      <c r="A71" s="7"/>
      <c r="B71" s="79"/>
      <c r="C71" s="41">
        <v>1.0</v>
      </c>
      <c r="D71" s="40">
        <f t="shared" si="7"/>
        <v>67</v>
      </c>
      <c r="E71" s="80" t="str">
        <f t="shared" si="3"/>
        <v>$43</v>
      </c>
      <c r="F71" s="43" t="str">
        <f t="shared" ref="F71:Q71" si="131">MID(F$6,$D71*2+1,$C71*2)</f>
        <v>02</v>
      </c>
      <c r="G71" s="40" t="str">
        <f t="shared" si="131"/>
        <v>08</v>
      </c>
      <c r="H71" s="40" t="str">
        <f t="shared" si="131"/>
        <v>07</v>
      </c>
      <c r="I71" s="40" t="str">
        <f t="shared" si="131"/>
        <v>06</v>
      </c>
      <c r="J71" s="40" t="str">
        <f t="shared" si="131"/>
        <v>08</v>
      </c>
      <c r="K71" s="42" t="str">
        <f t="shared" si="131"/>
        <v>04</v>
      </c>
      <c r="L71" s="43" t="str">
        <f t="shared" si="131"/>
        <v>08</v>
      </c>
      <c r="M71" s="40" t="str">
        <f t="shared" si="131"/>
        <v>00</v>
      </c>
      <c r="N71" s="40" t="str">
        <f t="shared" si="131"/>
        <v>00</v>
      </c>
      <c r="O71" s="40" t="str">
        <f t="shared" si="131"/>
        <v>02</v>
      </c>
      <c r="P71" s="40" t="str">
        <f t="shared" si="131"/>
        <v>09</v>
      </c>
      <c r="Q71" s="42" t="str">
        <f t="shared" si="131"/>
        <v>08</v>
      </c>
      <c r="R71" s="43" t="str">
        <f t="shared" si="9"/>
        <v>no</v>
      </c>
      <c r="S71" s="7"/>
      <c r="T71" s="43" t="str">
        <f t="shared" ref="T71:Y71" si="132">MID(T$6,$D71*2+1,$C71*2)</f>
        <v>08</v>
      </c>
      <c r="U71" s="40" t="str">
        <f t="shared" si="132"/>
        <v>05</v>
      </c>
      <c r="V71" s="40" t="str">
        <f t="shared" si="132"/>
        <v>08</v>
      </c>
      <c r="W71" s="40" t="str">
        <f t="shared" si="132"/>
        <v>09</v>
      </c>
      <c r="X71" s="40" t="str">
        <f t="shared" si="132"/>
        <v>02</v>
      </c>
      <c r="Y71" s="42" t="str">
        <f t="shared" si="132"/>
        <v>00</v>
      </c>
      <c r="Z71" s="73" t="str">
        <f t="shared" si="6"/>
        <v>no</v>
      </c>
    </row>
    <row r="72" ht="12.0" customHeight="1">
      <c r="A72" s="7"/>
      <c r="B72" s="79"/>
      <c r="C72" s="41">
        <v>1.0</v>
      </c>
      <c r="D72" s="40">
        <f t="shared" si="7"/>
        <v>68</v>
      </c>
      <c r="E72" s="80" t="str">
        <f t="shared" si="3"/>
        <v>$44</v>
      </c>
      <c r="F72" s="43" t="str">
        <f t="shared" ref="F72:Q72" si="133">MID(F$6,$D72*2+1,$C72*2)</f>
        <v>00</v>
      </c>
      <c r="G72" s="40" t="str">
        <f t="shared" si="133"/>
        <v>00</v>
      </c>
      <c r="H72" s="40" t="str">
        <f t="shared" si="133"/>
        <v>00</v>
      </c>
      <c r="I72" s="40" t="str">
        <f t="shared" si="133"/>
        <v>00</v>
      </c>
      <c r="J72" s="40" t="str">
        <f t="shared" si="133"/>
        <v>00</v>
      </c>
      <c r="K72" s="42" t="str">
        <f t="shared" si="133"/>
        <v>FF</v>
      </c>
      <c r="L72" s="43" t="str">
        <f t="shared" si="133"/>
        <v>FF</v>
      </c>
      <c r="M72" s="40" t="str">
        <f t="shared" si="133"/>
        <v>00</v>
      </c>
      <c r="N72" s="40" t="str">
        <f t="shared" si="133"/>
        <v>00</v>
      </c>
      <c r="O72" s="40" t="str">
        <f t="shared" si="133"/>
        <v>00</v>
      </c>
      <c r="P72" s="40" t="str">
        <f t="shared" si="133"/>
        <v>00</v>
      </c>
      <c r="Q72" s="42" t="str">
        <f t="shared" si="133"/>
        <v>00</v>
      </c>
      <c r="R72" s="43" t="str">
        <f t="shared" si="9"/>
        <v>no</v>
      </c>
      <c r="S72" s="7"/>
      <c r="T72" s="43" t="str">
        <f t="shared" ref="T72:Y72" si="134">MID(T$6,$D72*2+1,$C72*2)</f>
        <v>00</v>
      </c>
      <c r="U72" s="40" t="str">
        <f t="shared" si="134"/>
        <v>00</v>
      </c>
      <c r="V72" s="40" t="str">
        <f t="shared" si="134"/>
        <v>00</v>
      </c>
      <c r="W72" s="40" t="str">
        <f t="shared" si="134"/>
        <v>00</v>
      </c>
      <c r="X72" s="40" t="str">
        <f t="shared" si="134"/>
        <v>00</v>
      </c>
      <c r="Y72" s="42" t="str">
        <f t="shared" si="134"/>
        <v>FF</v>
      </c>
      <c r="Z72" s="73" t="str">
        <f t="shared" si="6"/>
        <v>no</v>
      </c>
    </row>
    <row r="73" ht="12.0" customHeight="1">
      <c r="A73" s="7"/>
      <c r="B73" s="74" t="s">
        <v>496</v>
      </c>
      <c r="C73" s="41">
        <v>1.0</v>
      </c>
      <c r="D73" s="40">
        <f t="shared" si="7"/>
        <v>69</v>
      </c>
      <c r="E73" s="80" t="str">
        <f t="shared" si="3"/>
        <v>$45</v>
      </c>
      <c r="F73" s="43" t="str">
        <f t="shared" ref="F73:Q73" si="135">MID(F$6,$D73*2+1,$C73*2)</f>
        <v>F0</v>
      </c>
      <c r="G73" s="40" t="str">
        <f t="shared" si="135"/>
        <v>00</v>
      </c>
      <c r="H73" s="40" t="str">
        <f t="shared" si="135"/>
        <v>37</v>
      </c>
      <c r="I73" s="40" t="str">
        <f t="shared" si="135"/>
        <v>00</v>
      </c>
      <c r="J73" s="40" t="str">
        <f t="shared" si="135"/>
        <v>41</v>
      </c>
      <c r="K73" s="42" t="str">
        <f t="shared" si="135"/>
        <v>70</v>
      </c>
      <c r="L73" s="43" t="str">
        <f t="shared" si="135"/>
        <v>B8</v>
      </c>
      <c r="M73" s="40" t="str">
        <f t="shared" si="135"/>
        <v>41</v>
      </c>
      <c r="N73" s="40" t="str">
        <f t="shared" si="135"/>
        <v>03</v>
      </c>
      <c r="O73" s="40" t="str">
        <f t="shared" si="135"/>
        <v>88</v>
      </c>
      <c r="P73" s="40" t="str">
        <f t="shared" si="135"/>
        <v>88</v>
      </c>
      <c r="Q73" s="42" t="str">
        <f t="shared" si="135"/>
        <v>00</v>
      </c>
      <c r="R73" s="43" t="str">
        <f t="shared" si="9"/>
        <v>no</v>
      </c>
      <c r="S73" s="7"/>
      <c r="T73" s="43" t="str">
        <f t="shared" ref="T73:Y73" si="136">MID(T$6,$D73*2+1,$C73*2)</f>
        <v>00</v>
      </c>
      <c r="U73" s="40" t="str">
        <f t="shared" si="136"/>
        <v>66</v>
      </c>
      <c r="V73" s="40" t="str">
        <f t="shared" si="136"/>
        <v>00</v>
      </c>
      <c r="W73" s="40" t="str">
        <f t="shared" si="136"/>
        <v>41</v>
      </c>
      <c r="X73" s="40" t="str">
        <f t="shared" si="136"/>
        <v>88</v>
      </c>
      <c r="Y73" s="42" t="str">
        <f t="shared" si="136"/>
        <v>70</v>
      </c>
      <c r="Z73" s="73" t="str">
        <f t="shared" si="6"/>
        <v>no</v>
      </c>
    </row>
    <row r="74" ht="12.0" customHeight="1">
      <c r="A74" s="7"/>
      <c r="B74" s="79"/>
      <c r="C74" s="41">
        <v>1.0</v>
      </c>
      <c r="D74" s="40">
        <f t="shared" si="7"/>
        <v>70</v>
      </c>
      <c r="E74" s="80" t="str">
        <f t="shared" si="3"/>
        <v>$46</v>
      </c>
      <c r="F74" s="43" t="str">
        <f t="shared" ref="F74:Q74" si="137">MID(F$6,$D74*2+1,$C74*2)</f>
        <v>00</v>
      </c>
      <c r="G74" s="40" t="str">
        <f t="shared" si="137"/>
        <v>00</v>
      </c>
      <c r="H74" s="40" t="str">
        <f t="shared" si="137"/>
        <v>00</v>
      </c>
      <c r="I74" s="40" t="str">
        <f t="shared" si="137"/>
        <v>00</v>
      </c>
      <c r="J74" s="40" t="str">
        <f t="shared" si="137"/>
        <v>FF</v>
      </c>
      <c r="K74" s="42" t="str">
        <f t="shared" si="137"/>
        <v>00</v>
      </c>
      <c r="L74" s="43" t="str">
        <f t="shared" si="137"/>
        <v>00</v>
      </c>
      <c r="M74" s="40" t="str">
        <f t="shared" si="137"/>
        <v>FF</v>
      </c>
      <c r="N74" s="40" t="str">
        <f t="shared" si="137"/>
        <v>FF</v>
      </c>
      <c r="O74" s="40" t="str">
        <f t="shared" si="137"/>
        <v>FF</v>
      </c>
      <c r="P74" s="40" t="str">
        <f t="shared" si="137"/>
        <v>FF</v>
      </c>
      <c r="Q74" s="42" t="str">
        <f t="shared" si="137"/>
        <v>FF</v>
      </c>
      <c r="R74" s="43" t="str">
        <f t="shared" si="9"/>
        <v>no</v>
      </c>
      <c r="S74" s="7"/>
      <c r="T74" s="43" t="str">
        <f t="shared" ref="T74:Y74" si="138">MID(T$6,$D74*2+1,$C74*2)</f>
        <v>FF</v>
      </c>
      <c r="U74" s="40" t="str">
        <f t="shared" si="138"/>
        <v>00</v>
      </c>
      <c r="V74" s="40" t="str">
        <f t="shared" si="138"/>
        <v>FF</v>
      </c>
      <c r="W74" s="40" t="str">
        <f t="shared" si="138"/>
        <v>FF</v>
      </c>
      <c r="X74" s="40" t="str">
        <f t="shared" si="138"/>
        <v>FF</v>
      </c>
      <c r="Y74" s="42" t="str">
        <f t="shared" si="138"/>
        <v>FF</v>
      </c>
      <c r="Z74" s="73" t="str">
        <f t="shared" si="6"/>
        <v>no</v>
      </c>
    </row>
    <row r="75" ht="12.0" customHeight="1">
      <c r="A75" s="7"/>
      <c r="B75" s="79"/>
      <c r="C75" s="41">
        <v>1.0</v>
      </c>
      <c r="D75" s="40">
        <f t="shared" si="7"/>
        <v>71</v>
      </c>
      <c r="E75" s="80" t="str">
        <f t="shared" si="3"/>
        <v>$47</v>
      </c>
      <c r="F75" s="43" t="str">
        <f t="shared" ref="F75:Q75" si="139">MID(F$6,$D75*2+1,$C75*2)</f>
        <v>EC</v>
      </c>
      <c r="G75" s="40" t="str">
        <f t="shared" si="139"/>
        <v>3E</v>
      </c>
      <c r="H75" s="40" t="str">
        <f t="shared" si="139"/>
        <v>BA</v>
      </c>
      <c r="I75" s="40" t="str">
        <f t="shared" si="139"/>
        <v>DC</v>
      </c>
      <c r="J75" s="40" t="str">
        <f t="shared" si="139"/>
        <v>DC</v>
      </c>
      <c r="K75" s="42" t="str">
        <f t="shared" si="139"/>
        <v>50</v>
      </c>
      <c r="L75" s="43" t="str">
        <f t="shared" si="139"/>
        <v>3C</v>
      </c>
      <c r="M75" s="40" t="str">
        <f t="shared" si="139"/>
        <v>5E</v>
      </c>
      <c r="N75" s="40" t="str">
        <f t="shared" si="139"/>
        <v>24</v>
      </c>
      <c r="O75" s="40" t="str">
        <f t="shared" si="139"/>
        <v>D4</v>
      </c>
      <c r="P75" s="40" t="str">
        <f t="shared" si="139"/>
        <v>DF</v>
      </c>
      <c r="Q75" s="42" t="str">
        <f t="shared" si="139"/>
        <v>FF</v>
      </c>
      <c r="R75" s="43" t="str">
        <f t="shared" si="9"/>
        <v>no</v>
      </c>
      <c r="S75" s="7"/>
      <c r="T75" s="43" t="str">
        <f t="shared" ref="T75:Y75" si="140">MID(T$6,$D75*2+1,$C75*2)</f>
        <v>57</v>
      </c>
      <c r="U75" s="40" t="str">
        <f t="shared" si="140"/>
        <v>E1</v>
      </c>
      <c r="V75" s="40" t="str">
        <f t="shared" si="140"/>
        <v>9B</v>
      </c>
      <c r="W75" s="40" t="str">
        <f t="shared" si="140"/>
        <v>57</v>
      </c>
      <c r="X75" s="40" t="str">
        <f t="shared" si="140"/>
        <v>DF</v>
      </c>
      <c r="Y75" s="42" t="str">
        <f t="shared" si="140"/>
        <v>B0</v>
      </c>
      <c r="Z75" s="73" t="str">
        <f t="shared" si="6"/>
        <v>no</v>
      </c>
    </row>
    <row r="76" ht="12.0" customHeight="1">
      <c r="A76" s="7"/>
      <c r="B76" s="79"/>
      <c r="C76" s="41">
        <v>1.0</v>
      </c>
      <c r="D76" s="40">
        <f t="shared" si="7"/>
        <v>72</v>
      </c>
      <c r="E76" s="80" t="str">
        <f t="shared" si="3"/>
        <v>$48</v>
      </c>
      <c r="F76" s="43" t="str">
        <f t="shared" ref="F76:Q76" si="141">MID(F$6,$D76*2+1,$C76*2)</f>
        <v>00</v>
      </c>
      <c r="G76" s="40" t="str">
        <f t="shared" si="141"/>
        <v>00</v>
      </c>
      <c r="H76" s="40" t="str">
        <f t="shared" si="141"/>
        <v>00</v>
      </c>
      <c r="I76" s="40" t="str">
        <f t="shared" si="141"/>
        <v>00</v>
      </c>
      <c r="J76" s="40" t="str">
        <f t="shared" si="141"/>
        <v>00</v>
      </c>
      <c r="K76" s="42" t="str">
        <f t="shared" si="141"/>
        <v>FF</v>
      </c>
      <c r="L76" s="43" t="str">
        <f t="shared" si="141"/>
        <v>00</v>
      </c>
      <c r="M76" s="40" t="str">
        <f t="shared" si="141"/>
        <v>00</v>
      </c>
      <c r="N76" s="40" t="str">
        <f t="shared" si="141"/>
        <v>FF</v>
      </c>
      <c r="O76" s="40" t="str">
        <f t="shared" si="141"/>
        <v>00</v>
      </c>
      <c r="P76" s="40" t="str">
        <f t="shared" si="141"/>
        <v>00</v>
      </c>
      <c r="Q76" s="42" t="str">
        <f t="shared" si="141"/>
        <v>FF</v>
      </c>
      <c r="R76" s="43" t="str">
        <f t="shared" si="9"/>
        <v>no</v>
      </c>
      <c r="S76" s="7"/>
      <c r="T76" s="43" t="str">
        <f t="shared" ref="T76:Y76" si="142">MID(T$6,$D76*2+1,$C76*2)</f>
        <v>00</v>
      </c>
      <c r="U76" s="40" t="str">
        <f t="shared" si="142"/>
        <v>00</v>
      </c>
      <c r="V76" s="40" t="str">
        <f t="shared" si="142"/>
        <v>00</v>
      </c>
      <c r="W76" s="40" t="str">
        <f t="shared" si="142"/>
        <v>00</v>
      </c>
      <c r="X76" s="40" t="str">
        <f t="shared" si="142"/>
        <v>00</v>
      </c>
      <c r="Y76" s="42" t="str">
        <f t="shared" si="142"/>
        <v>FF</v>
      </c>
      <c r="Z76" s="73" t="str">
        <f t="shared" si="6"/>
        <v>no</v>
      </c>
    </row>
    <row r="77" ht="12.0" customHeight="1">
      <c r="A77" s="7"/>
      <c r="B77" s="79"/>
      <c r="C77" s="41">
        <v>1.0</v>
      </c>
      <c r="D77" s="40">
        <f t="shared" si="7"/>
        <v>73</v>
      </c>
      <c r="E77" s="80" t="str">
        <f t="shared" si="3"/>
        <v>$49</v>
      </c>
      <c r="F77" s="43" t="str">
        <f t="shared" ref="F77:Q77" si="143">MID(F$6,$D77*2+1,$C77*2)</f>
        <v>18</v>
      </c>
      <c r="G77" s="40" t="str">
        <f t="shared" si="143"/>
        <v>08</v>
      </c>
      <c r="H77" s="40" t="str">
        <f t="shared" si="143"/>
        <v>18</v>
      </c>
      <c r="I77" s="40" t="str">
        <f t="shared" si="143"/>
        <v>00</v>
      </c>
      <c r="J77" s="40" t="str">
        <f t="shared" si="143"/>
        <v>00</v>
      </c>
      <c r="K77" s="42" t="str">
        <f t="shared" si="143"/>
        <v>00</v>
      </c>
      <c r="L77" s="43" t="str">
        <f t="shared" si="143"/>
        <v>00</v>
      </c>
      <c r="M77" s="40" t="str">
        <f t="shared" si="143"/>
        <v>10</v>
      </c>
      <c r="N77" s="40" t="str">
        <f t="shared" si="143"/>
        <v>08</v>
      </c>
      <c r="O77" s="40" t="str">
        <f t="shared" si="143"/>
        <v>00</v>
      </c>
      <c r="P77" s="40" t="str">
        <f t="shared" si="143"/>
        <v>00</v>
      </c>
      <c r="Q77" s="42" t="str">
        <f t="shared" si="143"/>
        <v>B4</v>
      </c>
      <c r="R77" s="43" t="str">
        <f t="shared" si="9"/>
        <v>no</v>
      </c>
      <c r="S77" s="7"/>
      <c r="T77" s="43" t="str">
        <f t="shared" ref="T77:Y77" si="144">MID(T$6,$D77*2+1,$C77*2)</f>
        <v>00</v>
      </c>
      <c r="U77" s="40" t="str">
        <f t="shared" si="144"/>
        <v>10</v>
      </c>
      <c r="V77" s="40" t="str">
        <f t="shared" si="144"/>
        <v>00</v>
      </c>
      <c r="W77" s="40" t="str">
        <f t="shared" si="144"/>
        <v>00</v>
      </c>
      <c r="X77" s="40" t="str">
        <f t="shared" si="144"/>
        <v>00</v>
      </c>
      <c r="Y77" s="42" t="str">
        <f t="shared" si="144"/>
        <v>AC</v>
      </c>
      <c r="Z77" s="73" t="str">
        <f t="shared" si="6"/>
        <v>no</v>
      </c>
    </row>
    <row r="78" ht="12.0" customHeight="1">
      <c r="A78" s="7"/>
      <c r="B78" s="79"/>
      <c r="C78" s="41">
        <v>1.0</v>
      </c>
      <c r="D78" s="40">
        <f t="shared" si="7"/>
        <v>74</v>
      </c>
      <c r="E78" s="80" t="str">
        <f t="shared" si="3"/>
        <v>$4A</v>
      </c>
      <c r="F78" s="43" t="str">
        <f t="shared" ref="F78:Q78" si="145">MID(F$6,$D78*2+1,$C78*2)</f>
        <v>00</v>
      </c>
      <c r="G78" s="40" t="str">
        <f t="shared" si="145"/>
        <v>00</v>
      </c>
      <c r="H78" s="40" t="str">
        <f t="shared" si="145"/>
        <v>00</v>
      </c>
      <c r="I78" s="40" t="str">
        <f t="shared" si="145"/>
        <v>00</v>
      </c>
      <c r="J78" s="40" t="str">
        <f t="shared" si="145"/>
        <v>00</v>
      </c>
      <c r="K78" s="42" t="str">
        <f t="shared" si="145"/>
        <v>00</v>
      </c>
      <c r="L78" s="43" t="str">
        <f t="shared" si="145"/>
        <v>00</v>
      </c>
      <c r="M78" s="40" t="str">
        <f t="shared" si="145"/>
        <v>00</v>
      </c>
      <c r="N78" s="40" t="str">
        <f t="shared" si="145"/>
        <v>00</v>
      </c>
      <c r="O78" s="40" t="str">
        <f t="shared" si="145"/>
        <v>00</v>
      </c>
      <c r="P78" s="40" t="str">
        <f t="shared" si="145"/>
        <v>00</v>
      </c>
      <c r="Q78" s="42" t="str">
        <f t="shared" si="145"/>
        <v>00</v>
      </c>
      <c r="R78" s="43" t="str">
        <f t="shared" si="9"/>
        <v>no</v>
      </c>
      <c r="S78" s="7"/>
      <c r="T78" s="43" t="str">
        <f t="shared" ref="T78:Y78" si="146">MID(T$6,$D78*2+1,$C78*2)</f>
        <v>00</v>
      </c>
      <c r="U78" s="40" t="str">
        <f t="shared" si="146"/>
        <v>00</v>
      </c>
      <c r="V78" s="40" t="str">
        <f t="shared" si="146"/>
        <v>00</v>
      </c>
      <c r="W78" s="40" t="str">
        <f t="shared" si="146"/>
        <v>00</v>
      </c>
      <c r="X78" s="40" t="str">
        <f t="shared" si="146"/>
        <v>00</v>
      </c>
      <c r="Y78" s="42" t="str">
        <f t="shared" si="146"/>
        <v>00</v>
      </c>
      <c r="Z78" s="73" t="str">
        <f t="shared" si="6"/>
        <v>no</v>
      </c>
    </row>
    <row r="79" ht="12.0" customHeight="1">
      <c r="A79" s="7"/>
      <c r="B79" s="79"/>
      <c r="C79" s="41">
        <v>1.0</v>
      </c>
      <c r="D79" s="40">
        <f t="shared" si="7"/>
        <v>75</v>
      </c>
      <c r="E79" s="80" t="str">
        <f t="shared" si="3"/>
        <v>$4B</v>
      </c>
      <c r="F79" s="43" t="str">
        <f t="shared" ref="F79:Q79" si="147">MID(F$6,$D79*2+1,$C79*2)</f>
        <v>08</v>
      </c>
      <c r="G79" s="40" t="str">
        <f t="shared" si="147"/>
        <v>08</v>
      </c>
      <c r="H79" s="40" t="str">
        <f t="shared" si="147"/>
        <v>08</v>
      </c>
      <c r="I79" s="40" t="str">
        <f t="shared" si="147"/>
        <v>08</v>
      </c>
      <c r="J79" s="40" t="str">
        <f t="shared" si="147"/>
        <v>08</v>
      </c>
      <c r="K79" s="42" t="str">
        <f t="shared" si="147"/>
        <v>08</v>
      </c>
      <c r="L79" s="43" t="str">
        <f t="shared" si="147"/>
        <v>08</v>
      </c>
      <c r="M79" s="40" t="str">
        <f t="shared" si="147"/>
        <v>08</v>
      </c>
      <c r="N79" s="40" t="str">
        <f t="shared" si="147"/>
        <v>08</v>
      </c>
      <c r="O79" s="40" t="str">
        <f t="shared" si="147"/>
        <v>08</v>
      </c>
      <c r="P79" s="40" t="str">
        <f t="shared" si="147"/>
        <v>08</v>
      </c>
      <c r="Q79" s="42" t="str">
        <f t="shared" si="147"/>
        <v>08</v>
      </c>
      <c r="R79" s="43" t="str">
        <f t="shared" si="9"/>
        <v>no</v>
      </c>
      <c r="S79" s="7"/>
      <c r="T79" s="43" t="str">
        <f t="shared" ref="T79:Y79" si="148">MID(T$6,$D79*2+1,$C79*2)</f>
        <v>08</v>
      </c>
      <c r="U79" s="40" t="str">
        <f t="shared" si="148"/>
        <v>08</v>
      </c>
      <c r="V79" s="40" t="str">
        <f t="shared" si="148"/>
        <v>08</v>
      </c>
      <c r="W79" s="40" t="str">
        <f t="shared" si="148"/>
        <v>08</v>
      </c>
      <c r="X79" s="40" t="str">
        <f t="shared" si="148"/>
        <v>08</v>
      </c>
      <c r="Y79" s="42" t="str">
        <f t="shared" si="148"/>
        <v>08</v>
      </c>
      <c r="Z79" s="73" t="str">
        <f t="shared" si="6"/>
        <v>no</v>
      </c>
    </row>
    <row r="80" ht="12.0" customHeight="1">
      <c r="A80" s="7"/>
      <c r="B80" s="79"/>
      <c r="C80" s="41">
        <v>1.0</v>
      </c>
      <c r="D80" s="40">
        <f t="shared" si="7"/>
        <v>76</v>
      </c>
      <c r="E80" s="80" t="str">
        <f t="shared" si="3"/>
        <v>$4C</v>
      </c>
      <c r="F80" s="43" t="str">
        <f t="shared" ref="F80:Q80" si="149">MID(F$6,$D80*2+1,$C80*2)</f>
        <v>00</v>
      </c>
      <c r="G80" s="40" t="str">
        <f t="shared" si="149"/>
        <v>00</v>
      </c>
      <c r="H80" s="40" t="str">
        <f t="shared" si="149"/>
        <v>00</v>
      </c>
      <c r="I80" s="40" t="str">
        <f t="shared" si="149"/>
        <v>00</v>
      </c>
      <c r="J80" s="40" t="str">
        <f t="shared" si="149"/>
        <v>00</v>
      </c>
      <c r="K80" s="42" t="str">
        <f t="shared" si="149"/>
        <v>00</v>
      </c>
      <c r="L80" s="43" t="str">
        <f t="shared" si="149"/>
        <v>00</v>
      </c>
      <c r="M80" s="40" t="str">
        <f t="shared" si="149"/>
        <v>00</v>
      </c>
      <c r="N80" s="40" t="str">
        <f t="shared" si="149"/>
        <v>00</v>
      </c>
      <c r="O80" s="40" t="str">
        <f t="shared" si="149"/>
        <v>00</v>
      </c>
      <c r="P80" s="40" t="str">
        <f t="shared" si="149"/>
        <v>00</v>
      </c>
      <c r="Q80" s="42" t="str">
        <f t="shared" si="149"/>
        <v>00</v>
      </c>
      <c r="R80" s="43" t="str">
        <f t="shared" si="9"/>
        <v>no</v>
      </c>
      <c r="S80" s="7"/>
      <c r="T80" s="43" t="str">
        <f t="shared" ref="T80:Y80" si="150">MID(T$6,$D80*2+1,$C80*2)</f>
        <v>00</v>
      </c>
      <c r="U80" s="40" t="str">
        <f t="shared" si="150"/>
        <v>00</v>
      </c>
      <c r="V80" s="40" t="str">
        <f t="shared" si="150"/>
        <v>00</v>
      </c>
      <c r="W80" s="40" t="str">
        <f t="shared" si="150"/>
        <v>00</v>
      </c>
      <c r="X80" s="40" t="str">
        <f t="shared" si="150"/>
        <v>00</v>
      </c>
      <c r="Y80" s="42" t="str">
        <f t="shared" si="150"/>
        <v>00</v>
      </c>
      <c r="Z80" s="73" t="str">
        <f t="shared" si="6"/>
        <v>no</v>
      </c>
    </row>
    <row r="81" ht="12.0" customHeight="1">
      <c r="A81" s="7"/>
      <c r="B81" s="79"/>
      <c r="C81" s="41">
        <v>1.0</v>
      </c>
      <c r="D81" s="40">
        <f t="shared" si="7"/>
        <v>77</v>
      </c>
      <c r="E81" s="80" t="str">
        <f t="shared" si="3"/>
        <v>$4D</v>
      </c>
      <c r="F81" s="43" t="str">
        <f t="shared" ref="F81:Q81" si="151">MID(F$6,$D81*2+1,$C81*2)</f>
        <v>04</v>
      </c>
      <c r="G81" s="40" t="str">
        <f t="shared" si="151"/>
        <v>04</v>
      </c>
      <c r="H81" s="40" t="str">
        <f t="shared" si="151"/>
        <v>04</v>
      </c>
      <c r="I81" s="40" t="str">
        <f t="shared" si="151"/>
        <v>04</v>
      </c>
      <c r="J81" s="40" t="str">
        <f t="shared" si="151"/>
        <v>04</v>
      </c>
      <c r="K81" s="42" t="str">
        <f t="shared" si="151"/>
        <v>04</v>
      </c>
      <c r="L81" s="43" t="str">
        <f t="shared" si="151"/>
        <v>04</v>
      </c>
      <c r="M81" s="40" t="str">
        <f t="shared" si="151"/>
        <v>04</v>
      </c>
      <c r="N81" s="40" t="str">
        <f t="shared" si="151"/>
        <v>04</v>
      </c>
      <c r="O81" s="40" t="str">
        <f t="shared" si="151"/>
        <v>04</v>
      </c>
      <c r="P81" s="40" t="str">
        <f t="shared" si="151"/>
        <v>04</v>
      </c>
      <c r="Q81" s="42" t="str">
        <f t="shared" si="151"/>
        <v>04</v>
      </c>
      <c r="R81" s="43" t="str">
        <f t="shared" si="9"/>
        <v>no</v>
      </c>
      <c r="S81" s="7"/>
      <c r="T81" s="43" t="str">
        <f t="shared" ref="T81:Y81" si="152">MID(T$6,$D81*2+1,$C81*2)</f>
        <v>04</v>
      </c>
      <c r="U81" s="40" t="str">
        <f t="shared" si="152"/>
        <v>04</v>
      </c>
      <c r="V81" s="40" t="str">
        <f t="shared" si="152"/>
        <v>04</v>
      </c>
      <c r="W81" s="40" t="str">
        <f t="shared" si="152"/>
        <v>04</v>
      </c>
      <c r="X81" s="40" t="str">
        <f t="shared" si="152"/>
        <v>04</v>
      </c>
      <c r="Y81" s="42" t="str">
        <f t="shared" si="152"/>
        <v>04</v>
      </c>
      <c r="Z81" s="73" t="str">
        <f t="shared" si="6"/>
        <v>no</v>
      </c>
    </row>
    <row r="82" ht="12.0" customHeight="1">
      <c r="A82" s="7"/>
      <c r="B82" s="79"/>
      <c r="C82" s="41">
        <v>1.0</v>
      </c>
      <c r="D82" s="40">
        <f t="shared" si="7"/>
        <v>78</v>
      </c>
      <c r="E82" s="80" t="str">
        <f t="shared" si="3"/>
        <v>$4E</v>
      </c>
      <c r="F82" s="43" t="str">
        <f t="shared" ref="F82:Q82" si="153">MID(F$6,$D82*2+1,$C82*2)</f>
        <v>00</v>
      </c>
      <c r="G82" s="40" t="str">
        <f t="shared" si="153"/>
        <v>00</v>
      </c>
      <c r="H82" s="40" t="str">
        <f t="shared" si="153"/>
        <v>00</v>
      </c>
      <c r="I82" s="40" t="str">
        <f t="shared" si="153"/>
        <v>00</v>
      </c>
      <c r="J82" s="40" t="str">
        <f t="shared" si="153"/>
        <v>00</v>
      </c>
      <c r="K82" s="42" t="str">
        <f t="shared" si="153"/>
        <v>00</v>
      </c>
      <c r="L82" s="43" t="str">
        <f t="shared" si="153"/>
        <v>00</v>
      </c>
      <c r="M82" s="40" t="str">
        <f t="shared" si="153"/>
        <v>00</v>
      </c>
      <c r="N82" s="40" t="str">
        <f t="shared" si="153"/>
        <v>00</v>
      </c>
      <c r="O82" s="40" t="str">
        <f t="shared" si="153"/>
        <v>00</v>
      </c>
      <c r="P82" s="40" t="str">
        <f t="shared" si="153"/>
        <v>00</v>
      </c>
      <c r="Q82" s="42" t="str">
        <f t="shared" si="153"/>
        <v>00</v>
      </c>
      <c r="R82" s="43" t="str">
        <f t="shared" si="9"/>
        <v>no</v>
      </c>
      <c r="S82" s="7"/>
      <c r="T82" s="43" t="str">
        <f t="shared" ref="T82:Y82" si="154">MID(T$6,$D82*2+1,$C82*2)</f>
        <v>00</v>
      </c>
      <c r="U82" s="40" t="str">
        <f t="shared" si="154"/>
        <v>00</v>
      </c>
      <c r="V82" s="40" t="str">
        <f t="shared" si="154"/>
        <v>FF</v>
      </c>
      <c r="W82" s="40" t="str">
        <f t="shared" si="154"/>
        <v>FF</v>
      </c>
      <c r="X82" s="40" t="str">
        <f t="shared" si="154"/>
        <v>00</v>
      </c>
      <c r="Y82" s="42" t="str">
        <f t="shared" si="154"/>
        <v>FF</v>
      </c>
      <c r="Z82" s="73" t="str">
        <f t="shared" si="6"/>
        <v>no</v>
      </c>
    </row>
    <row r="83" ht="12.0" customHeight="1">
      <c r="A83" s="7"/>
      <c r="B83" s="79"/>
      <c r="C83" s="41">
        <v>1.0</v>
      </c>
      <c r="D83" s="40">
        <f t="shared" si="7"/>
        <v>79</v>
      </c>
      <c r="E83" s="80" t="str">
        <f t="shared" si="3"/>
        <v>$4F</v>
      </c>
      <c r="F83" s="43" t="str">
        <f t="shared" ref="F83:Q83" si="155">MID(F$6,$D83*2+1,$C83*2)</f>
        <v>00</v>
      </c>
      <c r="G83" s="40" t="str">
        <f t="shared" si="155"/>
        <v>00</v>
      </c>
      <c r="H83" s="40" t="str">
        <f t="shared" si="155"/>
        <v>00</v>
      </c>
      <c r="I83" s="40" t="str">
        <f t="shared" si="155"/>
        <v>00</v>
      </c>
      <c r="J83" s="40" t="str">
        <f t="shared" si="155"/>
        <v>00</v>
      </c>
      <c r="K83" s="42" t="str">
        <f t="shared" si="155"/>
        <v>00</v>
      </c>
      <c r="L83" s="43" t="str">
        <f t="shared" si="155"/>
        <v>00</v>
      </c>
      <c r="M83" s="40" t="str">
        <f t="shared" si="155"/>
        <v>00</v>
      </c>
      <c r="N83" s="40" t="str">
        <f t="shared" si="155"/>
        <v>00</v>
      </c>
      <c r="O83" s="40" t="str">
        <f t="shared" si="155"/>
        <v>00</v>
      </c>
      <c r="P83" s="40" t="str">
        <f t="shared" si="155"/>
        <v>00</v>
      </c>
      <c r="Q83" s="42" t="str">
        <f t="shared" si="155"/>
        <v>00</v>
      </c>
      <c r="R83" s="43" t="str">
        <f t="shared" si="9"/>
        <v>no</v>
      </c>
      <c r="S83" s="7"/>
      <c r="T83" s="43" t="str">
        <f t="shared" ref="T83:Y83" si="156">MID(T$6,$D83*2+1,$C83*2)</f>
        <v>00</v>
      </c>
      <c r="U83" s="40" t="str">
        <f t="shared" si="156"/>
        <v>00</v>
      </c>
      <c r="V83" s="40" t="str">
        <f t="shared" si="156"/>
        <v>4E</v>
      </c>
      <c r="W83" s="40" t="str">
        <f t="shared" si="156"/>
        <v>4E</v>
      </c>
      <c r="X83" s="40" t="str">
        <f t="shared" si="156"/>
        <v>00</v>
      </c>
      <c r="Y83" s="42" t="str">
        <f t="shared" si="156"/>
        <v>4E</v>
      </c>
      <c r="Z83" s="73" t="str">
        <f t="shared" si="6"/>
        <v>no</v>
      </c>
    </row>
    <row r="84" ht="12.0" customHeight="1">
      <c r="A84" s="7"/>
      <c r="B84" s="79"/>
      <c r="C84" s="41">
        <v>1.0</v>
      </c>
      <c r="D84" s="40">
        <f t="shared" si="7"/>
        <v>80</v>
      </c>
      <c r="E84" s="80" t="str">
        <f t="shared" si="3"/>
        <v>$50</v>
      </c>
      <c r="F84" s="43" t="str">
        <f t="shared" ref="F84:Q84" si="157">MID(F$6,$D84*2+1,$C84*2)</f>
        <v>00</v>
      </c>
      <c r="G84" s="40" t="str">
        <f t="shared" si="157"/>
        <v>00</v>
      </c>
      <c r="H84" s="40" t="str">
        <f t="shared" si="157"/>
        <v>00</v>
      </c>
      <c r="I84" s="40" t="str">
        <f t="shared" si="157"/>
        <v>00</v>
      </c>
      <c r="J84" s="40" t="str">
        <f t="shared" si="157"/>
        <v>00</v>
      </c>
      <c r="K84" s="42" t="str">
        <f t="shared" si="157"/>
        <v>00</v>
      </c>
      <c r="L84" s="43" t="str">
        <f t="shared" si="157"/>
        <v>00</v>
      </c>
      <c r="M84" s="40" t="str">
        <f t="shared" si="157"/>
        <v>00</v>
      </c>
      <c r="N84" s="40" t="str">
        <f t="shared" si="157"/>
        <v>00</v>
      </c>
      <c r="O84" s="40" t="str">
        <f t="shared" si="157"/>
        <v>00</v>
      </c>
      <c r="P84" s="40" t="str">
        <f t="shared" si="157"/>
        <v>00</v>
      </c>
      <c r="Q84" s="42" t="str">
        <f t="shared" si="157"/>
        <v>00</v>
      </c>
      <c r="R84" s="43" t="str">
        <f t="shared" si="9"/>
        <v>no</v>
      </c>
      <c r="S84" s="7"/>
      <c r="T84" s="43" t="str">
        <f t="shared" ref="T84:Y84" si="158">MID(T$6,$D84*2+1,$C84*2)</f>
        <v>00</v>
      </c>
      <c r="U84" s="40" t="str">
        <f t="shared" si="158"/>
        <v>00</v>
      </c>
      <c r="V84" s="40" t="str">
        <f t="shared" si="158"/>
        <v>00</v>
      </c>
      <c r="W84" s="40" t="str">
        <f t="shared" si="158"/>
        <v>00</v>
      </c>
      <c r="X84" s="40" t="str">
        <f t="shared" si="158"/>
        <v>00</v>
      </c>
      <c r="Y84" s="42" t="str">
        <f t="shared" si="158"/>
        <v>00</v>
      </c>
      <c r="Z84" s="73" t="str">
        <f t="shared" si="6"/>
        <v>no</v>
      </c>
    </row>
    <row r="85" ht="12.0" customHeight="1">
      <c r="A85" s="7"/>
      <c r="B85" s="79"/>
      <c r="C85" s="41">
        <v>1.0</v>
      </c>
      <c r="D85" s="40">
        <f t="shared" si="7"/>
        <v>81</v>
      </c>
      <c r="E85" s="80" t="str">
        <f t="shared" si="3"/>
        <v>$51</v>
      </c>
      <c r="F85" s="43" t="str">
        <f t="shared" ref="F85:Q85" si="159">MID(F$6,$D85*2+1,$C85*2)</f>
        <v>00</v>
      </c>
      <c r="G85" s="40" t="str">
        <f t="shared" si="159"/>
        <v>00</v>
      </c>
      <c r="H85" s="40" t="str">
        <f t="shared" si="159"/>
        <v>00</v>
      </c>
      <c r="I85" s="40" t="str">
        <f t="shared" si="159"/>
        <v>00</v>
      </c>
      <c r="J85" s="40" t="str">
        <f t="shared" si="159"/>
        <v>00</v>
      </c>
      <c r="K85" s="42" t="str">
        <f t="shared" si="159"/>
        <v>00</v>
      </c>
      <c r="L85" s="43" t="str">
        <f t="shared" si="159"/>
        <v>00</v>
      </c>
      <c r="M85" s="40" t="str">
        <f t="shared" si="159"/>
        <v>00</v>
      </c>
      <c r="N85" s="40" t="str">
        <f t="shared" si="159"/>
        <v>00</v>
      </c>
      <c r="O85" s="40" t="str">
        <f t="shared" si="159"/>
        <v>00</v>
      </c>
      <c r="P85" s="40" t="str">
        <f t="shared" si="159"/>
        <v>00</v>
      </c>
      <c r="Q85" s="42" t="str">
        <f t="shared" si="159"/>
        <v>00</v>
      </c>
      <c r="R85" s="43" t="str">
        <f t="shared" si="9"/>
        <v>no</v>
      </c>
      <c r="S85" s="7"/>
      <c r="T85" s="43" t="str">
        <f t="shared" ref="T85:Y85" si="160">MID(T$6,$D85*2+1,$C85*2)</f>
        <v>00</v>
      </c>
      <c r="U85" s="40" t="str">
        <f t="shared" si="160"/>
        <v>00</v>
      </c>
      <c r="V85" s="40" t="str">
        <f t="shared" si="160"/>
        <v>B7</v>
      </c>
      <c r="W85" s="40" t="str">
        <f t="shared" si="160"/>
        <v>B7</v>
      </c>
      <c r="X85" s="40" t="str">
        <f t="shared" si="160"/>
        <v>00</v>
      </c>
      <c r="Y85" s="42" t="str">
        <f t="shared" si="160"/>
        <v>B7</v>
      </c>
      <c r="Z85" s="73" t="str">
        <f t="shared" si="6"/>
        <v>no</v>
      </c>
    </row>
    <row r="86" ht="12.0" customHeight="1">
      <c r="A86" s="7"/>
      <c r="B86" s="79"/>
      <c r="C86" s="41">
        <v>1.0</v>
      </c>
      <c r="D86" s="40">
        <f t="shared" si="7"/>
        <v>82</v>
      </c>
      <c r="E86" s="80" t="str">
        <f t="shared" si="3"/>
        <v>$52</v>
      </c>
      <c r="F86" s="43" t="str">
        <f t="shared" ref="F86:Q86" si="161">MID(F$6,$D86*2+1,$C86*2)</f>
        <v>00</v>
      </c>
      <c r="G86" s="40" t="str">
        <f t="shared" si="161"/>
        <v>00</v>
      </c>
      <c r="H86" s="40" t="str">
        <f t="shared" si="161"/>
        <v>00</v>
      </c>
      <c r="I86" s="40" t="str">
        <f t="shared" si="161"/>
        <v>00</v>
      </c>
      <c r="J86" s="40" t="str">
        <f t="shared" si="161"/>
        <v>00</v>
      </c>
      <c r="K86" s="42" t="str">
        <f t="shared" si="161"/>
        <v>00</v>
      </c>
      <c r="L86" s="43" t="str">
        <f t="shared" si="161"/>
        <v>00</v>
      </c>
      <c r="M86" s="40" t="str">
        <f t="shared" si="161"/>
        <v>00</v>
      </c>
      <c r="N86" s="40" t="str">
        <f t="shared" si="161"/>
        <v>00</v>
      </c>
      <c r="O86" s="40" t="str">
        <f t="shared" si="161"/>
        <v>00</v>
      </c>
      <c r="P86" s="40" t="str">
        <f t="shared" si="161"/>
        <v>00</v>
      </c>
      <c r="Q86" s="42" t="str">
        <f t="shared" si="161"/>
        <v>00</v>
      </c>
      <c r="R86" s="43" t="str">
        <f t="shared" si="9"/>
        <v>no</v>
      </c>
      <c r="S86" s="7"/>
      <c r="T86" s="43" t="str">
        <f t="shared" ref="T86:Y86" si="162">MID(T$6,$D86*2+1,$C86*2)</f>
        <v>00</v>
      </c>
      <c r="U86" s="40" t="str">
        <f t="shared" si="162"/>
        <v>00</v>
      </c>
      <c r="V86" s="40" t="str">
        <f t="shared" si="162"/>
        <v>00</v>
      </c>
      <c r="W86" s="40" t="str">
        <f t="shared" si="162"/>
        <v>00</v>
      </c>
      <c r="X86" s="40" t="str">
        <f t="shared" si="162"/>
        <v>00</v>
      </c>
      <c r="Y86" s="42" t="str">
        <f t="shared" si="162"/>
        <v>00</v>
      </c>
      <c r="Z86" s="73" t="str">
        <f t="shared" si="6"/>
        <v>no</v>
      </c>
    </row>
    <row r="87" ht="12.0" customHeight="1">
      <c r="A87" s="7"/>
      <c r="B87" s="79"/>
      <c r="C87" s="41">
        <v>1.0</v>
      </c>
      <c r="D87" s="40">
        <f t="shared" si="7"/>
        <v>83</v>
      </c>
      <c r="E87" s="80" t="str">
        <f t="shared" si="3"/>
        <v>$53</v>
      </c>
      <c r="F87" s="43" t="str">
        <f t="shared" ref="F87:Q87" si="163">MID(F$6,$D87*2+1,$C87*2)</f>
        <v>06</v>
      </c>
      <c r="G87" s="40" t="str">
        <f t="shared" si="163"/>
        <v>07</v>
      </c>
      <c r="H87" s="40" t="str">
        <f t="shared" si="163"/>
        <v>08</v>
      </c>
      <c r="I87" s="40" t="str">
        <f t="shared" si="163"/>
        <v>09</v>
      </c>
      <c r="J87" s="40" t="str">
        <f t="shared" si="163"/>
        <v>0A</v>
      </c>
      <c r="K87" s="42" t="str">
        <f t="shared" si="163"/>
        <v>0B</v>
      </c>
      <c r="L87" s="43" t="str">
        <f t="shared" si="163"/>
        <v>00</v>
      </c>
      <c r="M87" s="40" t="str">
        <f t="shared" si="163"/>
        <v>01</v>
      </c>
      <c r="N87" s="40" t="str">
        <f t="shared" si="163"/>
        <v>02</v>
      </c>
      <c r="O87" s="40" t="str">
        <f t="shared" si="163"/>
        <v>03</v>
      </c>
      <c r="P87" s="40" t="str">
        <f t="shared" si="163"/>
        <v>04</v>
      </c>
      <c r="Q87" s="42" t="str">
        <f t="shared" si="163"/>
        <v>05</v>
      </c>
      <c r="R87" s="43" t="str">
        <f t="shared" si="9"/>
        <v>no</v>
      </c>
      <c r="S87" s="7"/>
      <c r="T87" s="43" t="str">
        <f t="shared" ref="T87:Y87" si="164">MID(T$6,$D87*2+1,$C87*2)</f>
        <v>00</v>
      </c>
      <c r="U87" s="40" t="str">
        <f t="shared" si="164"/>
        <v>01</v>
      </c>
      <c r="V87" s="40" t="str">
        <f t="shared" si="164"/>
        <v>02</v>
      </c>
      <c r="W87" s="40" t="str">
        <f t="shared" si="164"/>
        <v>03</v>
      </c>
      <c r="X87" s="40" t="str">
        <f t="shared" si="164"/>
        <v>04</v>
      </c>
      <c r="Y87" s="42" t="str">
        <f t="shared" si="164"/>
        <v>05</v>
      </c>
      <c r="Z87" s="73" t="str">
        <f t="shared" si="6"/>
        <v>no</v>
      </c>
    </row>
    <row r="88" ht="12.0" customHeight="1">
      <c r="A88" s="7"/>
      <c r="B88" s="79"/>
      <c r="C88" s="41">
        <v>1.0</v>
      </c>
      <c r="D88" s="40">
        <f t="shared" si="7"/>
        <v>84</v>
      </c>
      <c r="E88" s="80" t="str">
        <f t="shared" si="3"/>
        <v>$54</v>
      </c>
      <c r="F88" s="43" t="str">
        <f t="shared" ref="F88:Q88" si="165">MID(F$6,$D88*2+1,$C88*2)</f>
        <v>00</v>
      </c>
      <c r="G88" s="40" t="str">
        <f t="shared" si="165"/>
        <v>00</v>
      </c>
      <c r="H88" s="40" t="str">
        <f t="shared" si="165"/>
        <v>00</v>
      </c>
      <c r="I88" s="40" t="str">
        <f t="shared" si="165"/>
        <v>00</v>
      </c>
      <c r="J88" s="40" t="str">
        <f t="shared" si="165"/>
        <v>00</v>
      </c>
      <c r="K88" s="42" t="str">
        <f t="shared" si="165"/>
        <v>00</v>
      </c>
      <c r="L88" s="43" t="str">
        <f t="shared" si="165"/>
        <v>00</v>
      </c>
      <c r="M88" s="40" t="str">
        <f t="shared" si="165"/>
        <v>00</v>
      </c>
      <c r="N88" s="40" t="str">
        <f t="shared" si="165"/>
        <v>00</v>
      </c>
      <c r="O88" s="40" t="str">
        <f t="shared" si="165"/>
        <v>00</v>
      </c>
      <c r="P88" s="40" t="str">
        <f t="shared" si="165"/>
        <v>00</v>
      </c>
      <c r="Q88" s="42" t="str">
        <f t="shared" si="165"/>
        <v>00</v>
      </c>
      <c r="R88" s="43" t="str">
        <f t="shared" si="9"/>
        <v>no</v>
      </c>
      <c r="S88" s="7"/>
      <c r="T88" s="43" t="str">
        <f t="shared" ref="T88:Y88" si="166">MID(T$6,$D88*2+1,$C88*2)</f>
        <v>00</v>
      </c>
      <c r="U88" s="40" t="str">
        <f t="shared" si="166"/>
        <v>00</v>
      </c>
      <c r="V88" s="40" t="str">
        <f t="shared" si="166"/>
        <v>00</v>
      </c>
      <c r="W88" s="40" t="str">
        <f t="shared" si="166"/>
        <v>00</v>
      </c>
      <c r="X88" s="40" t="str">
        <f t="shared" si="166"/>
        <v>00</v>
      </c>
      <c r="Y88" s="42" t="str">
        <f t="shared" si="166"/>
        <v>00</v>
      </c>
      <c r="Z88" s="73" t="str">
        <f t="shared" si="6"/>
        <v>no</v>
      </c>
    </row>
    <row r="89" ht="12.0" customHeight="1">
      <c r="A89" s="7"/>
      <c r="B89" s="79"/>
      <c r="C89" s="41">
        <v>1.0</v>
      </c>
      <c r="D89" s="40">
        <f t="shared" si="7"/>
        <v>85</v>
      </c>
      <c r="E89" s="80" t="str">
        <f t="shared" si="3"/>
        <v>$55</v>
      </c>
      <c r="F89" s="43" t="str">
        <f t="shared" ref="F89:Q89" si="167">MID(F$6,$D89*2+1,$C89*2)</f>
        <v>02</v>
      </c>
      <c r="G89" s="40" t="str">
        <f t="shared" si="167"/>
        <v>06</v>
      </c>
      <c r="H89" s="40" t="str">
        <f t="shared" si="167"/>
        <v>03</v>
      </c>
      <c r="I89" s="40" t="str">
        <f t="shared" si="167"/>
        <v>04</v>
      </c>
      <c r="J89" s="40" t="str">
        <f t="shared" si="167"/>
        <v>04</v>
      </c>
      <c r="K89" s="42" t="str">
        <f t="shared" si="167"/>
        <v>04</v>
      </c>
      <c r="L89" s="43" t="str">
        <f t="shared" si="167"/>
        <v>00</v>
      </c>
      <c r="M89" s="40" t="str">
        <f t="shared" si="167"/>
        <v>00</v>
      </c>
      <c r="N89" s="40" t="str">
        <f t="shared" si="167"/>
        <v>00</v>
      </c>
      <c r="O89" s="40" t="str">
        <f t="shared" si="167"/>
        <v>02</v>
      </c>
      <c r="P89" s="40" t="str">
        <f t="shared" si="167"/>
        <v>02</v>
      </c>
      <c r="Q89" s="42" t="str">
        <f t="shared" si="167"/>
        <v>00</v>
      </c>
      <c r="R89" s="43" t="str">
        <f t="shared" si="9"/>
        <v>dif</v>
      </c>
      <c r="S89" s="19" t="s">
        <v>23</v>
      </c>
      <c r="T89" s="43" t="str">
        <f t="shared" ref="T89:Y89" si="168">MID(T$6,$D89*2+1,$C89*2)</f>
        <v>00</v>
      </c>
      <c r="U89" s="40" t="str">
        <f t="shared" si="168"/>
        <v>05</v>
      </c>
      <c r="V89" s="40" t="str">
        <f t="shared" si="168"/>
        <v>03</v>
      </c>
      <c r="W89" s="40" t="str">
        <f t="shared" si="168"/>
        <v>02</v>
      </c>
      <c r="X89" s="40" t="str">
        <f t="shared" si="168"/>
        <v>02</v>
      </c>
      <c r="Y89" s="42" t="str">
        <f t="shared" si="168"/>
        <v>04</v>
      </c>
      <c r="Z89" s="73" t="str">
        <f t="shared" si="6"/>
        <v>no</v>
      </c>
    </row>
    <row r="90" ht="12.0" customHeight="1">
      <c r="A90" s="7"/>
      <c r="B90" s="79"/>
      <c r="C90" s="41">
        <v>1.0</v>
      </c>
      <c r="D90" s="40">
        <f t="shared" si="7"/>
        <v>86</v>
      </c>
      <c r="E90" s="80" t="str">
        <f t="shared" si="3"/>
        <v>$56</v>
      </c>
      <c r="F90" s="43" t="str">
        <f t="shared" ref="F90:Q90" si="169">MID(F$6,$D90*2+1,$C90*2)</f>
        <v>E9</v>
      </c>
      <c r="G90" s="40" t="str">
        <f t="shared" si="169"/>
        <v>A7</v>
      </c>
      <c r="H90" s="40" t="str">
        <f t="shared" si="169"/>
        <v>36</v>
      </c>
      <c r="I90" s="40" t="str">
        <f t="shared" si="169"/>
        <v>E8</v>
      </c>
      <c r="J90" s="40" t="str">
        <f t="shared" si="169"/>
        <v>F8</v>
      </c>
      <c r="K90" s="42" t="str">
        <f t="shared" si="169"/>
        <v>00</v>
      </c>
      <c r="L90" s="43" t="str">
        <f t="shared" si="169"/>
        <v>05</v>
      </c>
      <c r="M90" s="40" t="str">
        <f t="shared" si="169"/>
        <v>E4</v>
      </c>
      <c r="N90" s="40" t="str">
        <f t="shared" si="169"/>
        <v>D5</v>
      </c>
      <c r="O90" s="40" t="str">
        <f t="shared" si="169"/>
        <v>9C</v>
      </c>
      <c r="P90" s="40" t="str">
        <f t="shared" si="169"/>
        <v>16</v>
      </c>
      <c r="Q90" s="42" t="str">
        <f t="shared" si="169"/>
        <v>00</v>
      </c>
      <c r="R90" s="43" t="str">
        <f t="shared" si="9"/>
        <v>no</v>
      </c>
      <c r="S90" s="7"/>
      <c r="T90" s="43" t="str">
        <f t="shared" ref="T90:Y90" si="170">MID(T$6,$D90*2+1,$C90*2)</f>
        <v>D9</v>
      </c>
      <c r="U90" s="40" t="str">
        <f t="shared" si="170"/>
        <v>EE</v>
      </c>
      <c r="V90" s="40" t="str">
        <f t="shared" si="170"/>
        <v>DE</v>
      </c>
      <c r="W90" s="40" t="str">
        <f t="shared" si="170"/>
        <v>14</v>
      </c>
      <c r="X90" s="40" t="str">
        <f t="shared" si="170"/>
        <v>A2</v>
      </c>
      <c r="Y90" s="42" t="str">
        <f t="shared" si="170"/>
        <v>00</v>
      </c>
      <c r="Z90" s="73" t="str">
        <f t="shared" si="6"/>
        <v>no</v>
      </c>
    </row>
    <row r="91" ht="12.0" customHeight="1">
      <c r="A91" s="7"/>
      <c r="B91" s="79"/>
      <c r="C91" s="41">
        <v>1.0</v>
      </c>
      <c r="D91" s="40">
        <f t="shared" si="7"/>
        <v>87</v>
      </c>
      <c r="E91" s="80" t="str">
        <f t="shared" si="3"/>
        <v>$57</v>
      </c>
      <c r="F91" s="43" t="str">
        <f t="shared" ref="F91:Q91" si="171">MID(F$6,$D91*2+1,$C91*2)</f>
        <v>D0</v>
      </c>
      <c r="G91" s="40" t="str">
        <f t="shared" si="171"/>
        <v>F0</v>
      </c>
      <c r="H91" s="40" t="str">
        <f t="shared" si="171"/>
        <v>D0</v>
      </c>
      <c r="I91" s="40" t="str">
        <f t="shared" si="171"/>
        <v>80</v>
      </c>
      <c r="J91" s="40" t="str">
        <f t="shared" si="171"/>
        <v>90</v>
      </c>
      <c r="K91" s="42" t="str">
        <f t="shared" si="171"/>
        <v>00</v>
      </c>
      <c r="L91" s="43" t="str">
        <f t="shared" si="171"/>
        <v>00</v>
      </c>
      <c r="M91" s="40" t="str">
        <f t="shared" si="171"/>
        <v>C0</v>
      </c>
      <c r="N91" s="40" t="str">
        <f t="shared" si="171"/>
        <v>C0</v>
      </c>
      <c r="O91" s="40" t="str">
        <f t="shared" si="171"/>
        <v>70</v>
      </c>
      <c r="P91" s="40" t="str">
        <f t="shared" si="171"/>
        <v>30</v>
      </c>
      <c r="Q91" s="42" t="str">
        <f t="shared" si="171"/>
        <v>00</v>
      </c>
      <c r="R91" s="43" t="str">
        <f t="shared" si="9"/>
        <v>no</v>
      </c>
      <c r="S91" s="7"/>
      <c r="T91" s="43" t="str">
        <f t="shared" ref="T91:Y91" si="172">MID(T$6,$D91*2+1,$C91*2)</f>
        <v>D0</v>
      </c>
      <c r="U91" s="40" t="str">
        <f t="shared" si="172"/>
        <v>D0</v>
      </c>
      <c r="V91" s="40" t="str">
        <f t="shared" si="172"/>
        <v>40</v>
      </c>
      <c r="W91" s="40" t="str">
        <f t="shared" si="172"/>
        <v>40</v>
      </c>
      <c r="X91" s="40" t="str">
        <f t="shared" si="172"/>
        <v>70</v>
      </c>
      <c r="Y91" s="42" t="str">
        <f t="shared" si="172"/>
        <v>00</v>
      </c>
      <c r="Z91" s="73" t="str">
        <f t="shared" si="6"/>
        <v>no</v>
      </c>
    </row>
    <row r="92" ht="12.0" customHeight="1">
      <c r="A92" s="7"/>
      <c r="B92" s="79"/>
      <c r="C92" s="41">
        <v>1.0</v>
      </c>
      <c r="D92" s="40">
        <f t="shared" si="7"/>
        <v>88</v>
      </c>
      <c r="E92" s="80" t="str">
        <f t="shared" si="3"/>
        <v>$58</v>
      </c>
      <c r="F92" s="43" t="str">
        <f t="shared" ref="F92:Q92" si="173">MID(F$6,$D92*2+1,$C92*2)</f>
        <v>00</v>
      </c>
      <c r="G92" s="40" t="str">
        <f t="shared" si="173"/>
        <v>00</v>
      </c>
      <c r="H92" s="40" t="str">
        <f t="shared" si="173"/>
        <v>00</v>
      </c>
      <c r="I92" s="40" t="str">
        <f t="shared" si="173"/>
        <v>00</v>
      </c>
      <c r="J92" s="40" t="str">
        <f t="shared" si="173"/>
        <v>00</v>
      </c>
      <c r="K92" s="42" t="str">
        <f t="shared" si="173"/>
        <v>10</v>
      </c>
      <c r="L92" s="43" t="str">
        <f t="shared" si="173"/>
        <v>0D</v>
      </c>
      <c r="M92" s="40" t="str">
        <f t="shared" si="173"/>
        <v>05</v>
      </c>
      <c r="N92" s="40" t="str">
        <f t="shared" si="173"/>
        <v>05</v>
      </c>
      <c r="O92" s="40" t="str">
        <f t="shared" si="173"/>
        <v>00</v>
      </c>
      <c r="P92" s="40" t="str">
        <f t="shared" si="173"/>
        <v>00</v>
      </c>
      <c r="Q92" s="42" t="str">
        <f t="shared" si="173"/>
        <v>00</v>
      </c>
      <c r="R92" s="43" t="str">
        <f t="shared" si="9"/>
        <v>no</v>
      </c>
      <c r="S92" s="7"/>
      <c r="T92" s="43" t="str">
        <f t="shared" ref="T92:Y92" si="174">MID(T$6,$D92*2+1,$C92*2)</f>
        <v>05</v>
      </c>
      <c r="U92" s="40" t="str">
        <f t="shared" si="174"/>
        <v>00</v>
      </c>
      <c r="V92" s="40" t="str">
        <f t="shared" si="174"/>
        <v>00</v>
      </c>
      <c r="W92" s="40" t="str">
        <f t="shared" si="174"/>
        <v>00</v>
      </c>
      <c r="X92" s="40" t="str">
        <f t="shared" si="174"/>
        <v>00</v>
      </c>
      <c r="Y92" s="42" t="str">
        <f t="shared" si="174"/>
        <v>00</v>
      </c>
      <c r="Z92" s="73" t="str">
        <f t="shared" si="6"/>
        <v>dif</v>
      </c>
    </row>
    <row r="93" ht="12.0" customHeight="1">
      <c r="A93" s="7"/>
      <c r="B93" s="79"/>
      <c r="C93" s="41">
        <v>1.0</v>
      </c>
      <c r="D93" s="40">
        <f t="shared" si="7"/>
        <v>89</v>
      </c>
      <c r="E93" s="80" t="str">
        <f t="shared" si="3"/>
        <v>$59</v>
      </c>
      <c r="F93" s="43" t="str">
        <f t="shared" ref="F93:Q93" si="175">MID(F$6,$D93*2+1,$C93*2)</f>
        <v>00</v>
      </c>
      <c r="G93" s="40" t="str">
        <f t="shared" si="175"/>
        <v>00</v>
      </c>
      <c r="H93" s="40" t="str">
        <f t="shared" si="175"/>
        <v>00</v>
      </c>
      <c r="I93" s="40" t="str">
        <f t="shared" si="175"/>
        <v>00</v>
      </c>
      <c r="J93" s="40" t="str">
        <f t="shared" si="175"/>
        <v>02</v>
      </c>
      <c r="K93" s="42" t="str">
        <f t="shared" si="175"/>
        <v>14</v>
      </c>
      <c r="L93" s="43" t="str">
        <f t="shared" si="175"/>
        <v>D8</v>
      </c>
      <c r="M93" s="40" t="str">
        <f t="shared" si="175"/>
        <v>D0</v>
      </c>
      <c r="N93" s="40" t="str">
        <f t="shared" si="175"/>
        <v>3E</v>
      </c>
      <c r="O93" s="40" t="str">
        <f t="shared" si="175"/>
        <v>00</v>
      </c>
      <c r="P93" s="40" t="str">
        <f t="shared" si="175"/>
        <v>00</v>
      </c>
      <c r="Q93" s="42" t="str">
        <f t="shared" si="175"/>
        <v>02</v>
      </c>
      <c r="R93" s="43" t="str">
        <f t="shared" si="9"/>
        <v>no</v>
      </c>
      <c r="S93" s="7"/>
      <c r="T93" s="43" t="str">
        <f t="shared" ref="T93:Y93" si="176">MID(T$6,$D93*2+1,$C93*2)</f>
        <v>0C</v>
      </c>
      <c r="U93" s="40" t="str">
        <f t="shared" si="176"/>
        <v>00</v>
      </c>
      <c r="V93" s="40" t="str">
        <f t="shared" si="176"/>
        <v>00</v>
      </c>
      <c r="W93" s="40" t="str">
        <f t="shared" si="176"/>
        <v>00</v>
      </c>
      <c r="X93" s="40" t="str">
        <f t="shared" si="176"/>
        <v>00</v>
      </c>
      <c r="Y93" s="42" t="str">
        <f t="shared" si="176"/>
        <v>00</v>
      </c>
      <c r="Z93" s="73" t="str">
        <f t="shared" si="6"/>
        <v>dif</v>
      </c>
    </row>
    <row r="94" ht="12.0" customHeight="1">
      <c r="A94" s="7"/>
      <c r="B94" s="79"/>
      <c r="C94" s="41">
        <v>1.0</v>
      </c>
      <c r="D94" s="40">
        <f t="shared" si="7"/>
        <v>90</v>
      </c>
      <c r="E94" s="80" t="str">
        <f t="shared" si="3"/>
        <v>$5A</v>
      </c>
      <c r="F94" s="43" t="str">
        <f t="shared" ref="F94:Q94" si="177">MID(F$6,$D94*2+1,$C94*2)</f>
        <v>00</v>
      </c>
      <c r="G94" s="40" t="str">
        <f t="shared" si="177"/>
        <v>00</v>
      </c>
      <c r="H94" s="40" t="str">
        <f t="shared" si="177"/>
        <v>00</v>
      </c>
      <c r="I94" s="40" t="str">
        <f t="shared" si="177"/>
        <v>00</v>
      </c>
      <c r="J94" s="40" t="str">
        <f t="shared" si="177"/>
        <v>00</v>
      </c>
      <c r="K94" s="42" t="str">
        <f t="shared" si="177"/>
        <v>00</v>
      </c>
      <c r="L94" s="43" t="str">
        <f t="shared" si="177"/>
        <v>00</v>
      </c>
      <c r="M94" s="40" t="str">
        <f t="shared" si="177"/>
        <v>00</v>
      </c>
      <c r="N94" s="40" t="str">
        <f t="shared" si="177"/>
        <v>00</v>
      </c>
      <c r="O94" s="40" t="str">
        <f t="shared" si="177"/>
        <v>00</v>
      </c>
      <c r="P94" s="40" t="str">
        <f t="shared" si="177"/>
        <v>00</v>
      </c>
      <c r="Q94" s="42" t="str">
        <f t="shared" si="177"/>
        <v>00</v>
      </c>
      <c r="R94" s="43" t="str">
        <f t="shared" si="9"/>
        <v>no</v>
      </c>
      <c r="S94" s="7"/>
      <c r="T94" s="43" t="str">
        <f t="shared" ref="T94:Y94" si="178">MID(T$6,$D94*2+1,$C94*2)</f>
        <v>00</v>
      </c>
      <c r="U94" s="40" t="str">
        <f t="shared" si="178"/>
        <v>00</v>
      </c>
      <c r="V94" s="40" t="str">
        <f t="shared" si="178"/>
        <v>00</v>
      </c>
      <c r="W94" s="40" t="str">
        <f t="shared" si="178"/>
        <v>00</v>
      </c>
      <c r="X94" s="40" t="str">
        <f t="shared" si="178"/>
        <v>00</v>
      </c>
      <c r="Y94" s="42" t="str">
        <f t="shared" si="178"/>
        <v>00</v>
      </c>
      <c r="Z94" s="73" t="str">
        <f t="shared" si="6"/>
        <v>no</v>
      </c>
    </row>
    <row r="95" ht="12.0" customHeight="1">
      <c r="A95" s="7"/>
      <c r="B95" s="79"/>
      <c r="C95" s="41">
        <v>1.0</v>
      </c>
      <c r="D95" s="40">
        <f t="shared" si="7"/>
        <v>91</v>
      </c>
      <c r="E95" s="80" t="str">
        <f t="shared" si="3"/>
        <v>$5B</v>
      </c>
      <c r="F95" s="43" t="str">
        <f t="shared" ref="F95:Q95" si="179">MID(F$6,$D95*2+1,$C95*2)</f>
        <v>00</v>
      </c>
      <c r="G95" s="40" t="str">
        <f t="shared" si="179"/>
        <v>00</v>
      </c>
      <c r="H95" s="40" t="str">
        <f t="shared" si="179"/>
        <v>00</v>
      </c>
      <c r="I95" s="40" t="str">
        <f t="shared" si="179"/>
        <v>00</v>
      </c>
      <c r="J95" s="40" t="str">
        <f t="shared" si="179"/>
        <v>00</v>
      </c>
      <c r="K95" s="42" t="str">
        <f t="shared" si="179"/>
        <v>00</v>
      </c>
      <c r="L95" s="43" t="str">
        <f t="shared" si="179"/>
        <v>08</v>
      </c>
      <c r="M95" s="40" t="str">
        <f t="shared" si="179"/>
        <v>04</v>
      </c>
      <c r="N95" s="40" t="str">
        <f t="shared" si="179"/>
        <v>04</v>
      </c>
      <c r="O95" s="40" t="str">
        <f t="shared" si="179"/>
        <v>00</v>
      </c>
      <c r="P95" s="40" t="str">
        <f t="shared" si="179"/>
        <v>00</v>
      </c>
      <c r="Q95" s="42" t="str">
        <f t="shared" si="179"/>
        <v>00</v>
      </c>
      <c r="R95" s="43" t="str">
        <f t="shared" si="9"/>
        <v>no</v>
      </c>
      <c r="S95" s="7"/>
      <c r="T95" s="43" t="str">
        <f t="shared" ref="T95:Y95" si="180">MID(T$6,$D95*2+1,$C95*2)</f>
        <v>00</v>
      </c>
      <c r="U95" s="40" t="str">
        <f t="shared" si="180"/>
        <v>00</v>
      </c>
      <c r="V95" s="40" t="str">
        <f t="shared" si="180"/>
        <v>00</v>
      </c>
      <c r="W95" s="40" t="str">
        <f t="shared" si="180"/>
        <v>00</v>
      </c>
      <c r="X95" s="40" t="str">
        <f t="shared" si="180"/>
        <v>00</v>
      </c>
      <c r="Y95" s="42" t="str">
        <f t="shared" si="180"/>
        <v>00</v>
      </c>
      <c r="Z95" s="73" t="str">
        <f t="shared" si="6"/>
        <v>no</v>
      </c>
    </row>
    <row r="96" ht="12.0" customHeight="1">
      <c r="A96" s="7"/>
      <c r="B96" s="79"/>
      <c r="C96" s="41">
        <v>1.0</v>
      </c>
      <c r="D96" s="40">
        <f t="shared" si="7"/>
        <v>92</v>
      </c>
      <c r="E96" s="80" t="str">
        <f t="shared" si="3"/>
        <v>$5C</v>
      </c>
      <c r="F96" s="43" t="str">
        <f t="shared" ref="F96:Q96" si="181">MID(F$6,$D96*2+1,$C96*2)</f>
        <v>00</v>
      </c>
      <c r="G96" s="40" t="str">
        <f t="shared" si="181"/>
        <v>00</v>
      </c>
      <c r="H96" s="40" t="str">
        <f t="shared" si="181"/>
        <v>00</v>
      </c>
      <c r="I96" s="40" t="str">
        <f t="shared" si="181"/>
        <v>00</v>
      </c>
      <c r="J96" s="40" t="str">
        <f t="shared" si="181"/>
        <v>00</v>
      </c>
      <c r="K96" s="42" t="str">
        <f t="shared" si="181"/>
        <v>00</v>
      </c>
      <c r="L96" s="43" t="str">
        <f t="shared" si="181"/>
        <v>00</v>
      </c>
      <c r="M96" s="40" t="str">
        <f t="shared" si="181"/>
        <v>00</v>
      </c>
      <c r="N96" s="40" t="str">
        <f t="shared" si="181"/>
        <v>00</v>
      </c>
      <c r="O96" s="40" t="str">
        <f t="shared" si="181"/>
        <v>00</v>
      </c>
      <c r="P96" s="40" t="str">
        <f t="shared" si="181"/>
        <v>00</v>
      </c>
      <c r="Q96" s="42" t="str">
        <f t="shared" si="181"/>
        <v>00</v>
      </c>
      <c r="R96" s="43" t="str">
        <f t="shared" si="9"/>
        <v>no</v>
      </c>
      <c r="S96" s="7"/>
      <c r="T96" s="43" t="str">
        <f t="shared" ref="T96:Y96" si="182">MID(T$6,$D96*2+1,$C96*2)</f>
        <v>00</v>
      </c>
      <c r="U96" s="40" t="str">
        <f t="shared" si="182"/>
        <v>00</v>
      </c>
      <c r="V96" s="40" t="str">
        <f t="shared" si="182"/>
        <v>00</v>
      </c>
      <c r="W96" s="40" t="str">
        <f t="shared" si="182"/>
        <v>00</v>
      </c>
      <c r="X96" s="40" t="str">
        <f t="shared" si="182"/>
        <v>00</v>
      </c>
      <c r="Y96" s="42" t="str">
        <f t="shared" si="182"/>
        <v>00</v>
      </c>
      <c r="Z96" s="73" t="str">
        <f t="shared" si="6"/>
        <v>no</v>
      </c>
    </row>
    <row r="97" ht="12.0" customHeight="1">
      <c r="A97" s="7"/>
      <c r="B97" s="79"/>
      <c r="C97" s="41">
        <v>1.0</v>
      </c>
      <c r="D97" s="40">
        <f t="shared" si="7"/>
        <v>93</v>
      </c>
      <c r="E97" s="80" t="str">
        <f t="shared" si="3"/>
        <v>$5D</v>
      </c>
      <c r="F97" s="43" t="str">
        <f t="shared" ref="F97:Q97" si="183">MID(F$6,$D97*2+1,$C97*2)</f>
        <v>08</v>
      </c>
      <c r="G97" s="40" t="str">
        <f t="shared" si="183"/>
        <v>08</v>
      </c>
      <c r="H97" s="40" t="str">
        <f t="shared" si="183"/>
        <v>08</v>
      </c>
      <c r="I97" s="40" t="str">
        <f t="shared" si="183"/>
        <v>08</v>
      </c>
      <c r="J97" s="40" t="str">
        <f t="shared" si="183"/>
        <v>1D</v>
      </c>
      <c r="K97" s="42" t="str">
        <f t="shared" si="183"/>
        <v>03</v>
      </c>
      <c r="L97" s="43" t="str">
        <f t="shared" si="183"/>
        <v>24</v>
      </c>
      <c r="M97" s="40" t="str">
        <f t="shared" si="183"/>
        <v>0A</v>
      </c>
      <c r="N97" s="40" t="str">
        <f t="shared" si="183"/>
        <v>0A</v>
      </c>
      <c r="O97" s="40" t="str">
        <f t="shared" si="183"/>
        <v>08</v>
      </c>
      <c r="P97" s="40" t="str">
        <f t="shared" si="183"/>
        <v>08</v>
      </c>
      <c r="Q97" s="42" t="str">
        <f t="shared" si="183"/>
        <v>B1</v>
      </c>
      <c r="R97" s="43" t="str">
        <f t="shared" si="9"/>
        <v>no</v>
      </c>
      <c r="S97" s="7"/>
      <c r="T97" s="43" t="str">
        <f t="shared" ref="T97:Y97" si="184">MID(T$6,$D97*2+1,$C97*2)</f>
        <v>05</v>
      </c>
      <c r="U97" s="40" t="str">
        <f t="shared" si="184"/>
        <v>08</v>
      </c>
      <c r="V97" s="40" t="str">
        <f t="shared" si="184"/>
        <v>08</v>
      </c>
      <c r="W97" s="40" t="str">
        <f t="shared" si="184"/>
        <v>08</v>
      </c>
      <c r="X97" s="40" t="str">
        <f t="shared" si="184"/>
        <v>08</v>
      </c>
      <c r="Y97" s="42" t="str">
        <f t="shared" si="184"/>
        <v>08</v>
      </c>
      <c r="Z97" s="73" t="str">
        <f t="shared" si="6"/>
        <v>dif</v>
      </c>
    </row>
    <row r="98" ht="12.0" customHeight="1">
      <c r="A98" s="7"/>
      <c r="B98" s="79"/>
      <c r="C98" s="41">
        <v>1.0</v>
      </c>
      <c r="D98" s="40">
        <f t="shared" si="7"/>
        <v>94</v>
      </c>
      <c r="E98" s="80" t="str">
        <f t="shared" si="3"/>
        <v>$5E</v>
      </c>
      <c r="F98" s="43" t="str">
        <f t="shared" ref="F98:Q98" si="185">MID(F$6,$D98*2+1,$C98*2)</f>
        <v>00</v>
      </c>
      <c r="G98" s="40" t="str">
        <f t="shared" si="185"/>
        <v>00</v>
      </c>
      <c r="H98" s="40" t="str">
        <f t="shared" si="185"/>
        <v>00</v>
      </c>
      <c r="I98" s="40" t="str">
        <f t="shared" si="185"/>
        <v>00</v>
      </c>
      <c r="J98" s="40" t="str">
        <f t="shared" si="185"/>
        <v>00</v>
      </c>
      <c r="K98" s="42" t="str">
        <f t="shared" si="185"/>
        <v>00</v>
      </c>
      <c r="L98" s="43" t="str">
        <f t="shared" si="185"/>
        <v>29</v>
      </c>
      <c r="M98" s="40" t="str">
        <f t="shared" si="185"/>
        <v>00</v>
      </c>
      <c r="N98" s="40" t="str">
        <f t="shared" si="185"/>
        <v>00</v>
      </c>
      <c r="O98" s="40" t="str">
        <f t="shared" si="185"/>
        <v>00</v>
      </c>
      <c r="P98" s="40" t="str">
        <f t="shared" si="185"/>
        <v>00</v>
      </c>
      <c r="Q98" s="42" t="str">
        <f t="shared" si="185"/>
        <v>00</v>
      </c>
      <c r="R98" s="43" t="str">
        <f t="shared" si="9"/>
        <v>no</v>
      </c>
      <c r="S98" s="7"/>
      <c r="T98" s="43" t="str">
        <f t="shared" ref="T98:Y98" si="186">MID(T$6,$D98*2+1,$C98*2)</f>
        <v>00</v>
      </c>
      <c r="U98" s="40" t="str">
        <f t="shared" si="186"/>
        <v>00</v>
      </c>
      <c r="V98" s="40" t="str">
        <f t="shared" si="186"/>
        <v>00</v>
      </c>
      <c r="W98" s="40" t="str">
        <f t="shared" si="186"/>
        <v>00</v>
      </c>
      <c r="X98" s="40" t="str">
        <f t="shared" si="186"/>
        <v>00</v>
      </c>
      <c r="Y98" s="42" t="str">
        <f t="shared" si="186"/>
        <v>00</v>
      </c>
      <c r="Z98" s="73" t="str">
        <f t="shared" si="6"/>
        <v>no</v>
      </c>
    </row>
    <row r="99" ht="12.0" customHeight="1">
      <c r="A99" s="7"/>
      <c r="B99" s="79"/>
      <c r="C99" s="41">
        <v>1.0</v>
      </c>
      <c r="D99" s="40">
        <f t="shared" si="7"/>
        <v>95</v>
      </c>
      <c r="E99" s="80" t="str">
        <f t="shared" si="3"/>
        <v>$5F</v>
      </c>
      <c r="F99" s="43" t="str">
        <f t="shared" ref="F99:Q99" si="187">MID(F$6,$D99*2+1,$C99*2)</f>
        <v>00</v>
      </c>
      <c r="G99" s="40" t="str">
        <f t="shared" si="187"/>
        <v>00</v>
      </c>
      <c r="H99" s="40" t="str">
        <f t="shared" si="187"/>
        <v>00</v>
      </c>
      <c r="I99" s="40" t="str">
        <f t="shared" si="187"/>
        <v>00</v>
      </c>
      <c r="J99" s="40" t="str">
        <f t="shared" si="187"/>
        <v>00</v>
      </c>
      <c r="K99" s="42" t="str">
        <f t="shared" si="187"/>
        <v>00</v>
      </c>
      <c r="L99" s="43" t="str">
        <f t="shared" si="187"/>
        <v>00</v>
      </c>
      <c r="M99" s="40" t="str">
        <f t="shared" si="187"/>
        <v>00</v>
      </c>
      <c r="N99" s="40" t="str">
        <f t="shared" si="187"/>
        <v>00</v>
      </c>
      <c r="O99" s="40" t="str">
        <f t="shared" si="187"/>
        <v>00</v>
      </c>
      <c r="P99" s="40" t="str">
        <f t="shared" si="187"/>
        <v>00</v>
      </c>
      <c r="Q99" s="42" t="str">
        <f t="shared" si="187"/>
        <v>00</v>
      </c>
      <c r="R99" s="43" t="str">
        <f t="shared" si="9"/>
        <v>no</v>
      </c>
      <c r="S99" s="7"/>
      <c r="T99" s="43" t="str">
        <f t="shared" ref="T99:Y99" si="188">MID(T$6,$D99*2+1,$C99*2)</f>
        <v>00</v>
      </c>
      <c r="U99" s="40" t="str">
        <f t="shared" si="188"/>
        <v>00</v>
      </c>
      <c r="V99" s="40" t="str">
        <f t="shared" si="188"/>
        <v>00</v>
      </c>
      <c r="W99" s="40" t="str">
        <f t="shared" si="188"/>
        <v>00</v>
      </c>
      <c r="X99" s="40" t="str">
        <f t="shared" si="188"/>
        <v>00</v>
      </c>
      <c r="Y99" s="42" t="str">
        <f t="shared" si="188"/>
        <v>00</v>
      </c>
      <c r="Z99" s="73" t="str">
        <f t="shared" si="6"/>
        <v>no</v>
      </c>
    </row>
    <row r="100" ht="12.0" customHeight="1">
      <c r="A100" s="7"/>
      <c r="B100" s="79"/>
      <c r="C100" s="41">
        <v>1.0</v>
      </c>
      <c r="D100" s="40">
        <f t="shared" si="7"/>
        <v>96</v>
      </c>
      <c r="E100" s="80" t="str">
        <f t="shared" si="3"/>
        <v>$60</v>
      </c>
      <c r="F100" s="43" t="str">
        <f t="shared" ref="F100:Q100" si="189">MID(F$6,$D100*2+1,$C100*2)</f>
        <v>FF</v>
      </c>
      <c r="G100" s="40" t="str">
        <f t="shared" si="189"/>
        <v>FF</v>
      </c>
      <c r="H100" s="40" t="str">
        <f t="shared" si="189"/>
        <v>FF</v>
      </c>
      <c r="I100" s="40" t="str">
        <f t="shared" si="189"/>
        <v>FF</v>
      </c>
      <c r="J100" s="40" t="str">
        <f t="shared" si="189"/>
        <v>FF</v>
      </c>
      <c r="K100" s="42" t="str">
        <f t="shared" si="189"/>
        <v>FF</v>
      </c>
      <c r="L100" s="43" t="str">
        <f t="shared" si="189"/>
        <v>FF</v>
      </c>
      <c r="M100" s="40" t="str">
        <f t="shared" si="189"/>
        <v>FF</v>
      </c>
      <c r="N100" s="40" t="str">
        <f t="shared" si="189"/>
        <v>FF</v>
      </c>
      <c r="O100" s="40" t="str">
        <f t="shared" si="189"/>
        <v>FF</v>
      </c>
      <c r="P100" s="40" t="str">
        <f t="shared" si="189"/>
        <v>FF</v>
      </c>
      <c r="Q100" s="42" t="str">
        <f t="shared" si="189"/>
        <v>FF</v>
      </c>
      <c r="R100" s="43" t="str">
        <f t="shared" si="9"/>
        <v>no</v>
      </c>
      <c r="S100" s="7"/>
      <c r="T100" s="43" t="str">
        <f t="shared" ref="T100:Y100" si="190">MID(T$6,$D100*2+1,$C100*2)</f>
        <v>FF</v>
      </c>
      <c r="U100" s="40" t="str">
        <f t="shared" si="190"/>
        <v>FF</v>
      </c>
      <c r="V100" s="40" t="str">
        <f t="shared" si="190"/>
        <v>FF</v>
      </c>
      <c r="W100" s="40" t="str">
        <f t="shared" si="190"/>
        <v>FF</v>
      </c>
      <c r="X100" s="40" t="str">
        <f t="shared" si="190"/>
        <v>FF</v>
      </c>
      <c r="Y100" s="42" t="str">
        <f t="shared" si="190"/>
        <v>FF</v>
      </c>
      <c r="Z100" s="73" t="str">
        <f t="shared" si="6"/>
        <v>no</v>
      </c>
    </row>
    <row r="101" ht="12.0" customHeight="1">
      <c r="A101" s="7"/>
      <c r="B101" s="79"/>
      <c r="C101" s="41">
        <v>1.0</v>
      </c>
      <c r="D101" s="40">
        <f t="shared" si="7"/>
        <v>97</v>
      </c>
      <c r="E101" s="80" t="str">
        <f t="shared" si="3"/>
        <v>$61</v>
      </c>
      <c r="F101" s="43" t="str">
        <f t="shared" ref="F101:Q101" si="191">MID(F$6,$D101*2+1,$C101*2)</f>
        <v>FF</v>
      </c>
      <c r="G101" s="40" t="str">
        <f t="shared" si="191"/>
        <v>FF</v>
      </c>
      <c r="H101" s="40" t="str">
        <f t="shared" si="191"/>
        <v>FF</v>
      </c>
      <c r="I101" s="40" t="str">
        <f t="shared" si="191"/>
        <v>FF</v>
      </c>
      <c r="J101" s="40" t="str">
        <f t="shared" si="191"/>
        <v>FF</v>
      </c>
      <c r="K101" s="42" t="str">
        <f t="shared" si="191"/>
        <v>FF</v>
      </c>
      <c r="L101" s="43" t="str">
        <f t="shared" si="191"/>
        <v>FF</v>
      </c>
      <c r="M101" s="40" t="str">
        <f t="shared" si="191"/>
        <v>FF</v>
      </c>
      <c r="N101" s="40" t="str">
        <f t="shared" si="191"/>
        <v>FF</v>
      </c>
      <c r="O101" s="40" t="str">
        <f t="shared" si="191"/>
        <v>FF</v>
      </c>
      <c r="P101" s="40" t="str">
        <f t="shared" si="191"/>
        <v>FF</v>
      </c>
      <c r="Q101" s="42" t="str">
        <f t="shared" si="191"/>
        <v>FF</v>
      </c>
      <c r="R101" s="43" t="str">
        <f t="shared" si="9"/>
        <v>no</v>
      </c>
      <c r="S101" s="7"/>
      <c r="T101" s="43" t="str">
        <f t="shared" ref="T101:Y101" si="192">MID(T$6,$D101*2+1,$C101*2)</f>
        <v>FF</v>
      </c>
      <c r="U101" s="40" t="str">
        <f t="shared" si="192"/>
        <v>FF</v>
      </c>
      <c r="V101" s="40" t="str">
        <f t="shared" si="192"/>
        <v>FF</v>
      </c>
      <c r="W101" s="40" t="str">
        <f t="shared" si="192"/>
        <v>FF</v>
      </c>
      <c r="X101" s="40" t="str">
        <f t="shared" si="192"/>
        <v>FF</v>
      </c>
      <c r="Y101" s="42" t="str">
        <f t="shared" si="192"/>
        <v>FF</v>
      </c>
      <c r="Z101" s="73" t="str">
        <f t="shared" si="6"/>
        <v>no</v>
      </c>
    </row>
    <row r="102" ht="12.0" customHeight="1">
      <c r="A102" s="7"/>
      <c r="B102" s="79"/>
      <c r="C102" s="41">
        <v>1.0</v>
      </c>
      <c r="D102" s="40">
        <f t="shared" si="7"/>
        <v>98</v>
      </c>
      <c r="E102" s="80" t="str">
        <f t="shared" si="3"/>
        <v>$62</v>
      </c>
      <c r="F102" s="43" t="str">
        <f t="shared" ref="F102:Q102" si="193">MID(F$6,$D102*2+1,$C102*2)</f>
        <v>42</v>
      </c>
      <c r="G102" s="40" t="str">
        <f t="shared" si="193"/>
        <v>42</v>
      </c>
      <c r="H102" s="40" t="str">
        <f t="shared" si="193"/>
        <v>42</v>
      </c>
      <c r="I102" s="40" t="str">
        <f t="shared" si="193"/>
        <v>42</v>
      </c>
      <c r="J102" s="40" t="str">
        <f t="shared" si="193"/>
        <v>40</v>
      </c>
      <c r="K102" s="42" t="str">
        <f t="shared" si="193"/>
        <v>40</v>
      </c>
      <c r="L102" s="43" t="str">
        <f t="shared" si="193"/>
        <v>A1</v>
      </c>
      <c r="M102" s="40" t="str">
        <f t="shared" si="193"/>
        <v>80</v>
      </c>
      <c r="N102" s="40" t="str">
        <f t="shared" si="193"/>
        <v>80</v>
      </c>
      <c r="O102" s="40" t="str">
        <f t="shared" si="193"/>
        <v>86</v>
      </c>
      <c r="P102" s="40" t="str">
        <f t="shared" si="193"/>
        <v>86</v>
      </c>
      <c r="Q102" s="42" t="str">
        <f t="shared" si="193"/>
        <v>80</v>
      </c>
      <c r="R102" s="43" t="str">
        <f t="shared" si="9"/>
        <v>no</v>
      </c>
      <c r="S102" s="7"/>
      <c r="T102" s="43" t="str">
        <f t="shared" ref="T102:Y102" si="194">MID(T$6,$D102*2+1,$C102*2)</f>
        <v>88</v>
      </c>
      <c r="U102" s="40" t="str">
        <f t="shared" si="194"/>
        <v>82</v>
      </c>
      <c r="V102" s="40" t="str">
        <f t="shared" si="194"/>
        <v>82</v>
      </c>
      <c r="W102" s="40" t="str">
        <f t="shared" si="194"/>
        <v>82</v>
      </c>
      <c r="X102" s="40" t="str">
        <f t="shared" si="194"/>
        <v>86</v>
      </c>
      <c r="Y102" s="42" t="str">
        <f t="shared" si="194"/>
        <v>82</v>
      </c>
      <c r="Z102" s="73" t="str">
        <f t="shared" si="6"/>
        <v>dif</v>
      </c>
    </row>
    <row r="103" ht="12.0" customHeight="1">
      <c r="A103" s="7"/>
      <c r="B103" s="79"/>
      <c r="C103" s="41">
        <v>1.0</v>
      </c>
      <c r="D103" s="40">
        <f t="shared" si="7"/>
        <v>99</v>
      </c>
      <c r="E103" s="80" t="str">
        <f t="shared" si="3"/>
        <v>$63</v>
      </c>
      <c r="F103" s="43" t="str">
        <f t="shared" ref="F103:Q103" si="195">MID(F$6,$D103*2+1,$C103*2)</f>
        <v>00</v>
      </c>
      <c r="G103" s="40" t="str">
        <f t="shared" si="195"/>
        <v>00</v>
      </c>
      <c r="H103" s="40" t="str">
        <f t="shared" si="195"/>
        <v>00</v>
      </c>
      <c r="I103" s="40" t="str">
        <f t="shared" si="195"/>
        <v>00</v>
      </c>
      <c r="J103" s="40" t="str">
        <f t="shared" si="195"/>
        <v>00</v>
      </c>
      <c r="K103" s="42" t="str">
        <f t="shared" si="195"/>
        <v>02</v>
      </c>
      <c r="L103" s="43" t="str">
        <f t="shared" si="195"/>
        <v>00</v>
      </c>
      <c r="M103" s="40" t="str">
        <f t="shared" si="195"/>
        <v>00</v>
      </c>
      <c r="N103" s="40" t="str">
        <f t="shared" si="195"/>
        <v>00</v>
      </c>
      <c r="O103" s="40" t="str">
        <f t="shared" si="195"/>
        <v>00</v>
      </c>
      <c r="P103" s="40" t="str">
        <f t="shared" si="195"/>
        <v>00</v>
      </c>
      <c r="Q103" s="42" t="str">
        <f t="shared" si="195"/>
        <v>00</v>
      </c>
      <c r="R103" s="43" t="str">
        <f t="shared" si="9"/>
        <v>no</v>
      </c>
      <c r="S103" s="7"/>
      <c r="T103" s="43" t="str">
        <f t="shared" ref="T103:Y103" si="196">MID(T$6,$D103*2+1,$C103*2)</f>
        <v>00</v>
      </c>
      <c r="U103" s="40" t="str">
        <f t="shared" si="196"/>
        <v>00</v>
      </c>
      <c r="V103" s="40" t="str">
        <f t="shared" si="196"/>
        <v>00</v>
      </c>
      <c r="W103" s="40" t="str">
        <f t="shared" si="196"/>
        <v>00</v>
      </c>
      <c r="X103" s="40" t="str">
        <f t="shared" si="196"/>
        <v>00</v>
      </c>
      <c r="Y103" s="42" t="str">
        <f t="shared" si="196"/>
        <v>00</v>
      </c>
      <c r="Z103" s="73" t="str">
        <f t="shared" si="6"/>
        <v>no</v>
      </c>
    </row>
    <row r="104" ht="12.0" customHeight="1">
      <c r="A104" s="7"/>
      <c r="B104" s="79"/>
      <c r="C104" s="41">
        <v>1.0</v>
      </c>
      <c r="D104" s="40">
        <f t="shared" si="7"/>
        <v>100</v>
      </c>
      <c r="E104" s="80" t="str">
        <f t="shared" si="3"/>
        <v>$64</v>
      </c>
      <c r="F104" s="43" t="str">
        <f t="shared" ref="F104:Q104" si="197">MID(F$6,$D104*2+1,$C104*2)</f>
        <v>00</v>
      </c>
      <c r="G104" s="40" t="str">
        <f t="shared" si="197"/>
        <v>00</v>
      </c>
      <c r="H104" s="40" t="str">
        <f t="shared" si="197"/>
        <v>00</v>
      </c>
      <c r="I104" s="40" t="str">
        <f t="shared" si="197"/>
        <v>00</v>
      </c>
      <c r="J104" s="40" t="str">
        <f t="shared" si="197"/>
        <v>00</v>
      </c>
      <c r="K104" s="42" t="str">
        <f t="shared" si="197"/>
        <v>00</v>
      </c>
      <c r="L104" s="43" t="str">
        <f t="shared" si="197"/>
        <v>00</v>
      </c>
      <c r="M104" s="40" t="str">
        <f t="shared" si="197"/>
        <v>00</v>
      </c>
      <c r="N104" s="40" t="str">
        <f t="shared" si="197"/>
        <v>01</v>
      </c>
      <c r="O104" s="40" t="str">
        <f t="shared" si="197"/>
        <v>00</v>
      </c>
      <c r="P104" s="40" t="str">
        <f t="shared" si="197"/>
        <v>00</v>
      </c>
      <c r="Q104" s="42" t="str">
        <f t="shared" si="197"/>
        <v>00</v>
      </c>
      <c r="R104" s="43" t="str">
        <f t="shared" si="9"/>
        <v>no</v>
      </c>
      <c r="S104" s="7"/>
      <c r="T104" s="43" t="str">
        <f t="shared" ref="T104:Y104" si="198">MID(T$6,$D104*2+1,$C104*2)</f>
        <v>00</v>
      </c>
      <c r="U104" s="40" t="str">
        <f t="shared" si="198"/>
        <v>10</v>
      </c>
      <c r="V104" s="40" t="str">
        <f t="shared" si="198"/>
        <v>10</v>
      </c>
      <c r="W104" s="40" t="str">
        <f t="shared" si="198"/>
        <v>10</v>
      </c>
      <c r="X104" s="40" t="str">
        <f t="shared" si="198"/>
        <v>10</v>
      </c>
      <c r="Y104" s="42" t="str">
        <f t="shared" si="198"/>
        <v>10</v>
      </c>
      <c r="Z104" s="73" t="str">
        <f t="shared" si="6"/>
        <v>dif</v>
      </c>
    </row>
    <row r="105" ht="12.0" customHeight="1">
      <c r="A105" s="7"/>
      <c r="B105" s="79"/>
      <c r="C105" s="41">
        <v>1.0</v>
      </c>
      <c r="D105" s="40">
        <f t="shared" si="7"/>
        <v>101</v>
      </c>
      <c r="E105" s="80" t="str">
        <f t="shared" si="3"/>
        <v>$65</v>
      </c>
      <c r="F105" s="43" t="str">
        <f t="shared" ref="F105:Q105" si="199">MID(F$6,$D105*2+1,$C105*2)</f>
        <v>04</v>
      </c>
      <c r="G105" s="40" t="str">
        <f t="shared" si="199"/>
        <v>04</v>
      </c>
      <c r="H105" s="40" t="str">
        <f t="shared" si="199"/>
        <v>04</v>
      </c>
      <c r="I105" s="40" t="str">
        <f t="shared" si="199"/>
        <v>04</v>
      </c>
      <c r="J105" s="40" t="str">
        <f t="shared" si="199"/>
        <v>00</v>
      </c>
      <c r="K105" s="42" t="str">
        <f t="shared" si="199"/>
        <v>00</v>
      </c>
      <c r="L105" s="43" t="str">
        <f t="shared" si="199"/>
        <v>00</v>
      </c>
      <c r="M105" s="40" t="str">
        <f t="shared" si="199"/>
        <v>00</v>
      </c>
      <c r="N105" s="40" t="str">
        <f t="shared" si="199"/>
        <v>00</v>
      </c>
      <c r="O105" s="40" t="str">
        <f t="shared" si="199"/>
        <v>00</v>
      </c>
      <c r="P105" s="40" t="str">
        <f t="shared" si="199"/>
        <v>00</v>
      </c>
      <c r="Q105" s="42" t="str">
        <f t="shared" si="199"/>
        <v>02</v>
      </c>
      <c r="R105" s="43" t="str">
        <f t="shared" si="9"/>
        <v>no</v>
      </c>
      <c r="S105" s="7"/>
      <c r="T105" s="43" t="str">
        <f t="shared" ref="T105:Y105" si="200">MID(T$6,$D105*2+1,$C105*2)</f>
        <v>00</v>
      </c>
      <c r="U105" s="40" t="str">
        <f t="shared" si="200"/>
        <v>04</v>
      </c>
      <c r="V105" s="40" t="str">
        <f t="shared" si="200"/>
        <v>04</v>
      </c>
      <c r="W105" s="40" t="str">
        <f t="shared" si="200"/>
        <v>04</v>
      </c>
      <c r="X105" s="40" t="str">
        <f t="shared" si="200"/>
        <v>00</v>
      </c>
      <c r="Y105" s="42" t="str">
        <f t="shared" si="200"/>
        <v>04</v>
      </c>
      <c r="Z105" s="73" t="str">
        <f t="shared" si="6"/>
        <v>dif</v>
      </c>
    </row>
    <row r="106" ht="12.0" customHeight="1">
      <c r="A106" s="7"/>
      <c r="B106" s="74" t="s">
        <v>377</v>
      </c>
      <c r="C106" s="41">
        <v>1.0</v>
      </c>
      <c r="D106" s="40">
        <f t="shared" si="7"/>
        <v>102</v>
      </c>
      <c r="E106" s="80" t="str">
        <f t="shared" si="3"/>
        <v>$66</v>
      </c>
      <c r="F106" s="43" t="str">
        <f t="shared" ref="F106:Q106" si="201">MID(F$6,$D106*2+1,$C106*2)</f>
        <v>0C</v>
      </c>
      <c r="G106" s="40" t="str">
        <f t="shared" si="201"/>
        <v>08</v>
      </c>
      <c r="H106" s="40" t="str">
        <f t="shared" si="201"/>
        <v>11</v>
      </c>
      <c r="I106" s="40" t="str">
        <f t="shared" si="201"/>
        <v>13</v>
      </c>
      <c r="J106" s="40" t="str">
        <f t="shared" si="201"/>
        <v>00</v>
      </c>
      <c r="K106" s="42" t="str">
        <f t="shared" si="201"/>
        <v>04</v>
      </c>
      <c r="L106" s="43" t="str">
        <f t="shared" si="201"/>
        <v>0C</v>
      </c>
      <c r="M106" s="40" t="str">
        <f t="shared" si="201"/>
        <v>12</v>
      </c>
      <c r="N106" s="40" t="str">
        <f t="shared" si="201"/>
        <v>15</v>
      </c>
      <c r="O106" s="40" t="str">
        <f t="shared" si="201"/>
        <v>11</v>
      </c>
      <c r="P106" s="40" t="str">
        <f t="shared" si="201"/>
        <v>16</v>
      </c>
      <c r="Q106" s="42" t="str">
        <f t="shared" si="201"/>
        <v>00</v>
      </c>
      <c r="R106" s="43" t="str">
        <f t="shared" si="9"/>
        <v>no</v>
      </c>
      <c r="S106" s="7"/>
      <c r="T106" s="43" t="str">
        <f t="shared" ref="T106:Y106" si="202">MID(T$6,$D106*2+1,$C106*2)</f>
        <v>02</v>
      </c>
      <c r="U106" s="40" t="str">
        <f t="shared" si="202"/>
        <v>06</v>
      </c>
      <c r="V106" s="40" t="str">
        <f t="shared" si="202"/>
        <v>02</v>
      </c>
      <c r="W106" s="40" t="str">
        <f t="shared" si="202"/>
        <v>10</v>
      </c>
      <c r="X106" s="40" t="str">
        <f t="shared" si="202"/>
        <v>11</v>
      </c>
      <c r="Y106" s="42" t="str">
        <f t="shared" si="202"/>
        <v>0B</v>
      </c>
      <c r="Z106" s="73" t="str">
        <f t="shared" si="6"/>
        <v>no</v>
      </c>
    </row>
    <row r="107" ht="12.0" customHeight="1">
      <c r="A107" s="7"/>
      <c r="B107" s="74" t="s">
        <v>84</v>
      </c>
      <c r="C107" s="68">
        <v>1.0</v>
      </c>
      <c r="D107" s="69">
        <f t="shared" si="7"/>
        <v>103</v>
      </c>
      <c r="E107" s="77" t="str">
        <f t="shared" si="3"/>
        <v>$67</v>
      </c>
      <c r="F107" s="73" t="str">
        <f t="shared" ref="F107:Q107" si="203">MID(F$6,$D107*2+1,$C107*2)</f>
        <v>48</v>
      </c>
      <c r="G107" s="69" t="str">
        <f t="shared" si="203"/>
        <v>30</v>
      </c>
      <c r="H107" s="69" t="str">
        <f t="shared" si="203"/>
        <v>70</v>
      </c>
      <c r="I107" s="69" t="str">
        <f t="shared" si="203"/>
        <v>48</v>
      </c>
      <c r="J107" s="69" t="str">
        <f t="shared" si="203"/>
        <v>30</v>
      </c>
      <c r="K107" s="78" t="str">
        <f t="shared" si="203"/>
        <v>48</v>
      </c>
      <c r="L107" s="73" t="str">
        <f t="shared" si="203"/>
        <v>28</v>
      </c>
      <c r="M107" s="69" t="str">
        <f t="shared" si="203"/>
        <v>28</v>
      </c>
      <c r="N107" s="69" t="str">
        <f t="shared" si="203"/>
        <v>30</v>
      </c>
      <c r="O107" s="69" t="str">
        <f t="shared" si="203"/>
        <v>38</v>
      </c>
      <c r="P107" s="69" t="str">
        <f t="shared" si="203"/>
        <v>48</v>
      </c>
      <c r="Q107" s="78" t="str">
        <f t="shared" si="203"/>
        <v>30</v>
      </c>
      <c r="R107" s="73" t="str">
        <f t="shared" si="9"/>
        <v>no</v>
      </c>
      <c r="S107" s="7"/>
      <c r="T107" s="73" t="str">
        <f t="shared" ref="T107:Y107" si="204">MID(T$6,$D107*2+1,$C107*2)</f>
        <v>48</v>
      </c>
      <c r="U107" s="69" t="str">
        <f t="shared" si="204"/>
        <v>30</v>
      </c>
      <c r="V107" s="69" t="str">
        <f t="shared" si="204"/>
        <v>48</v>
      </c>
      <c r="W107" s="69" t="str">
        <f t="shared" si="204"/>
        <v>48</v>
      </c>
      <c r="X107" s="69" t="str">
        <f t="shared" si="204"/>
        <v>38</v>
      </c>
      <c r="Y107" s="78" t="str">
        <f t="shared" si="204"/>
        <v>40</v>
      </c>
      <c r="Z107" s="73" t="str">
        <f t="shared" si="6"/>
        <v>no</v>
      </c>
    </row>
    <row r="108" ht="12.0" customHeight="1">
      <c r="A108" s="7"/>
      <c r="B108" s="74" t="s">
        <v>411</v>
      </c>
      <c r="C108" s="68">
        <v>1.0</v>
      </c>
      <c r="D108" s="69">
        <f t="shared" si="7"/>
        <v>104</v>
      </c>
      <c r="E108" s="77" t="str">
        <f t="shared" si="3"/>
        <v>$68</v>
      </c>
      <c r="F108" s="73" t="str">
        <f t="shared" ref="F108:Q108" si="205">MID(F$6,$D108*2+1,$C108*2)</f>
        <v>11</v>
      </c>
      <c r="G108" s="69" t="str">
        <f t="shared" si="205"/>
        <v>14</v>
      </c>
      <c r="H108" s="69" t="str">
        <f t="shared" si="205"/>
        <v>10</v>
      </c>
      <c r="I108" s="69" t="str">
        <f t="shared" si="205"/>
        <v>0E</v>
      </c>
      <c r="J108" s="69" t="str">
        <f t="shared" si="205"/>
        <v>0C</v>
      </c>
      <c r="K108" s="78" t="str">
        <f t="shared" si="205"/>
        <v>15</v>
      </c>
      <c r="L108" s="73" t="str">
        <f t="shared" si="205"/>
        <v>0C</v>
      </c>
      <c r="M108" s="69" t="str">
        <f t="shared" si="205"/>
        <v>11</v>
      </c>
      <c r="N108" s="69" t="str">
        <f t="shared" si="205"/>
        <v>12</v>
      </c>
      <c r="O108" s="69" t="str">
        <f t="shared" si="205"/>
        <v>0D</v>
      </c>
      <c r="P108" s="69" t="str">
        <f t="shared" si="205"/>
        <v>0E</v>
      </c>
      <c r="Q108" s="78" t="str">
        <f t="shared" si="205"/>
        <v>1D</v>
      </c>
      <c r="R108" s="73" t="str">
        <f t="shared" si="9"/>
        <v>no</v>
      </c>
      <c r="S108" s="7"/>
      <c r="T108" s="73" t="str">
        <f t="shared" ref="T108:Y108" si="206">MID(T$6,$D108*2+1,$C108*2)</f>
        <v>16</v>
      </c>
      <c r="U108" s="69" t="str">
        <f t="shared" si="206"/>
        <v>14</v>
      </c>
      <c r="V108" s="69" t="str">
        <f t="shared" si="206"/>
        <v>16</v>
      </c>
      <c r="W108" s="69" t="str">
        <f t="shared" si="206"/>
        <v>11</v>
      </c>
      <c r="X108" s="69" t="str">
        <f t="shared" si="206"/>
        <v>0D</v>
      </c>
      <c r="Y108" s="78" t="str">
        <f t="shared" si="206"/>
        <v>14</v>
      </c>
      <c r="Z108" s="73" t="str">
        <f t="shared" si="6"/>
        <v>no</v>
      </c>
    </row>
    <row r="109" ht="12.0" customHeight="1">
      <c r="A109" s="7"/>
      <c r="B109" s="74" t="s">
        <v>414</v>
      </c>
      <c r="C109" s="68">
        <v>1.0</v>
      </c>
      <c r="D109" s="69">
        <f t="shared" si="7"/>
        <v>105</v>
      </c>
      <c r="E109" s="77" t="str">
        <f t="shared" si="3"/>
        <v>$69</v>
      </c>
      <c r="F109" s="73" t="str">
        <f t="shared" ref="F109:Q109" si="207">MID(F$6,$D109*2+1,$C109*2)</f>
        <v>11</v>
      </c>
      <c r="G109" s="69" t="str">
        <f t="shared" si="207"/>
        <v>19</v>
      </c>
      <c r="H109" s="69" t="str">
        <f t="shared" si="207"/>
        <v>10</v>
      </c>
      <c r="I109" s="69" t="str">
        <f t="shared" si="207"/>
        <v>0E</v>
      </c>
      <c r="J109" s="69" t="str">
        <f t="shared" si="207"/>
        <v>0C</v>
      </c>
      <c r="K109" s="78" t="str">
        <f t="shared" si="207"/>
        <v>15</v>
      </c>
      <c r="L109" s="73" t="str">
        <f t="shared" si="207"/>
        <v>11</v>
      </c>
      <c r="M109" s="69" t="str">
        <f t="shared" si="207"/>
        <v>11</v>
      </c>
      <c r="N109" s="69" t="str">
        <f t="shared" si="207"/>
        <v>0D</v>
      </c>
      <c r="O109" s="69" t="str">
        <f t="shared" si="207"/>
        <v>12</v>
      </c>
      <c r="P109" s="69" t="str">
        <f t="shared" si="207"/>
        <v>09</v>
      </c>
      <c r="Q109" s="78" t="str">
        <f t="shared" si="207"/>
        <v>13</v>
      </c>
      <c r="R109" s="73" t="str">
        <f t="shared" si="9"/>
        <v>no</v>
      </c>
      <c r="S109" s="7"/>
      <c r="T109" s="73" t="str">
        <f t="shared" ref="T109:Y109" si="208">MID(T$6,$D109*2+1,$C109*2)</f>
        <v>16</v>
      </c>
      <c r="U109" s="69" t="str">
        <f t="shared" si="208"/>
        <v>14</v>
      </c>
      <c r="V109" s="69" t="str">
        <f t="shared" si="208"/>
        <v>16</v>
      </c>
      <c r="W109" s="69" t="str">
        <f t="shared" si="208"/>
        <v>0C</v>
      </c>
      <c r="X109" s="69" t="str">
        <f t="shared" si="208"/>
        <v>12</v>
      </c>
      <c r="Y109" s="78" t="str">
        <f t="shared" si="208"/>
        <v>14</v>
      </c>
      <c r="Z109" s="73" t="str">
        <f t="shared" si="6"/>
        <v>no</v>
      </c>
    </row>
    <row r="110" ht="12.0" customHeight="1">
      <c r="A110" s="7"/>
      <c r="B110" s="74" t="s">
        <v>417</v>
      </c>
      <c r="C110" s="68">
        <v>1.0</v>
      </c>
      <c r="D110" s="69">
        <f t="shared" si="7"/>
        <v>106</v>
      </c>
      <c r="E110" s="77" t="str">
        <f t="shared" si="3"/>
        <v>$6A</v>
      </c>
      <c r="F110" s="73" t="str">
        <f t="shared" ref="F110:Q110" si="209">MID(F$6,$D110*2+1,$C110*2)</f>
        <v>0A</v>
      </c>
      <c r="G110" s="69" t="str">
        <f t="shared" si="209"/>
        <v>0A</v>
      </c>
      <c r="H110" s="69" t="str">
        <f t="shared" si="209"/>
        <v>0B</v>
      </c>
      <c r="I110" s="69" t="str">
        <f t="shared" si="209"/>
        <v>0D</v>
      </c>
      <c r="J110" s="69" t="str">
        <f t="shared" si="209"/>
        <v>0B</v>
      </c>
      <c r="K110" s="78" t="str">
        <f t="shared" si="209"/>
        <v>0A</v>
      </c>
      <c r="L110" s="73" t="str">
        <f t="shared" si="209"/>
        <v>0A</v>
      </c>
      <c r="M110" s="69" t="str">
        <f t="shared" si="209"/>
        <v>0A</v>
      </c>
      <c r="N110" s="69" t="str">
        <f t="shared" si="209"/>
        <v>0C</v>
      </c>
      <c r="O110" s="69" t="str">
        <f t="shared" si="209"/>
        <v>0B</v>
      </c>
      <c r="P110" s="69" t="str">
        <f t="shared" si="209"/>
        <v>0C</v>
      </c>
      <c r="Q110" s="78" t="str">
        <f t="shared" si="209"/>
        <v>0A</v>
      </c>
      <c r="R110" s="73" t="str">
        <f t="shared" si="9"/>
        <v>no</v>
      </c>
      <c r="S110" s="7"/>
      <c r="T110" s="73" t="str">
        <f t="shared" ref="T110:Y110" si="210">MID(T$6,$D110*2+1,$C110*2)</f>
        <v>09</v>
      </c>
      <c r="U110" s="69" t="str">
        <f t="shared" si="210"/>
        <v>09</v>
      </c>
      <c r="V110" s="69" t="str">
        <f t="shared" si="210"/>
        <v>09</v>
      </c>
      <c r="W110" s="69" t="str">
        <f t="shared" si="210"/>
        <v>0B</v>
      </c>
      <c r="X110" s="69" t="str">
        <f t="shared" si="210"/>
        <v>0B</v>
      </c>
      <c r="Y110" s="78" t="str">
        <f t="shared" si="210"/>
        <v>0A</v>
      </c>
      <c r="Z110" s="73" t="str">
        <f t="shared" si="6"/>
        <v>no</v>
      </c>
    </row>
    <row r="111" ht="12.0" customHeight="1">
      <c r="A111" s="7"/>
      <c r="B111" s="74" t="s">
        <v>420</v>
      </c>
      <c r="C111" s="68">
        <v>1.0</v>
      </c>
      <c r="D111" s="69">
        <f t="shared" si="7"/>
        <v>107</v>
      </c>
      <c r="E111" s="77" t="str">
        <f t="shared" si="3"/>
        <v>$6B</v>
      </c>
      <c r="F111" s="73" t="str">
        <f t="shared" ref="F111:Q111" si="211">MID(F$6,$D111*2+1,$C111*2)</f>
        <v>0C</v>
      </c>
      <c r="G111" s="69" t="str">
        <f t="shared" si="211"/>
        <v>0A</v>
      </c>
      <c r="H111" s="69" t="str">
        <f t="shared" si="211"/>
        <v>0A</v>
      </c>
      <c r="I111" s="69" t="str">
        <f t="shared" si="211"/>
        <v>0C</v>
      </c>
      <c r="J111" s="69" t="str">
        <f t="shared" si="211"/>
        <v>0B</v>
      </c>
      <c r="K111" s="78" t="str">
        <f t="shared" si="211"/>
        <v>0B</v>
      </c>
      <c r="L111" s="73" t="str">
        <f t="shared" si="211"/>
        <v>0B</v>
      </c>
      <c r="M111" s="69" t="str">
        <f t="shared" si="211"/>
        <v>0A</v>
      </c>
      <c r="N111" s="69" t="str">
        <f t="shared" si="211"/>
        <v>0A</v>
      </c>
      <c r="O111" s="69" t="str">
        <f t="shared" si="211"/>
        <v>0B</v>
      </c>
      <c r="P111" s="69" t="str">
        <f t="shared" si="211"/>
        <v>0A</v>
      </c>
      <c r="Q111" s="78" t="str">
        <f t="shared" si="211"/>
        <v>0A</v>
      </c>
      <c r="R111" s="73" t="str">
        <f t="shared" si="9"/>
        <v>no</v>
      </c>
      <c r="S111" s="7"/>
      <c r="T111" s="73" t="str">
        <f t="shared" ref="T111:Y111" si="212">MID(T$6,$D111*2+1,$C111*2)</f>
        <v>09</v>
      </c>
      <c r="U111" s="69" t="str">
        <f t="shared" si="212"/>
        <v>0B</v>
      </c>
      <c r="V111" s="69" t="str">
        <f t="shared" si="212"/>
        <v>09</v>
      </c>
      <c r="W111" s="69" t="str">
        <f t="shared" si="212"/>
        <v>0A</v>
      </c>
      <c r="X111" s="69" t="str">
        <f t="shared" si="212"/>
        <v>0B</v>
      </c>
      <c r="Y111" s="78" t="str">
        <f t="shared" si="212"/>
        <v>0B</v>
      </c>
      <c r="Z111" s="73" t="str">
        <f t="shared" si="6"/>
        <v>no</v>
      </c>
    </row>
    <row r="112" ht="12.0" customHeight="1">
      <c r="A112" s="7"/>
      <c r="B112" s="74" t="s">
        <v>423</v>
      </c>
      <c r="C112" s="68">
        <v>1.0</v>
      </c>
      <c r="D112" s="69">
        <f t="shared" si="7"/>
        <v>108</v>
      </c>
      <c r="E112" s="77" t="str">
        <f t="shared" si="3"/>
        <v>$6C</v>
      </c>
      <c r="F112" s="73" t="str">
        <f t="shared" ref="F112:Q112" si="213">MID(F$6,$D112*2+1,$C112*2)</f>
        <v>16</v>
      </c>
      <c r="G112" s="69" t="str">
        <f t="shared" si="213"/>
        <v>0F</v>
      </c>
      <c r="H112" s="69" t="str">
        <f t="shared" si="213"/>
        <v>10</v>
      </c>
      <c r="I112" s="69" t="str">
        <f t="shared" si="213"/>
        <v>0E</v>
      </c>
      <c r="J112" s="69" t="str">
        <f t="shared" si="213"/>
        <v>11</v>
      </c>
      <c r="K112" s="78" t="str">
        <f t="shared" si="213"/>
        <v>15</v>
      </c>
      <c r="L112" s="73" t="str">
        <f t="shared" si="213"/>
        <v>07</v>
      </c>
      <c r="M112" s="69" t="str">
        <f t="shared" si="213"/>
        <v>11</v>
      </c>
      <c r="N112" s="69" t="str">
        <f t="shared" si="213"/>
        <v>12</v>
      </c>
      <c r="O112" s="69" t="str">
        <f t="shared" si="213"/>
        <v>0D</v>
      </c>
      <c r="P112" s="69" t="str">
        <f t="shared" si="213"/>
        <v>09</v>
      </c>
      <c r="Q112" s="78" t="str">
        <f t="shared" si="213"/>
        <v>1D</v>
      </c>
      <c r="R112" s="73" t="str">
        <f t="shared" si="9"/>
        <v>no</v>
      </c>
      <c r="S112" s="7"/>
      <c r="T112" s="73" t="str">
        <f t="shared" ref="T112:Y112" si="214">MID(T$6,$D112*2+1,$C112*2)</f>
        <v>16</v>
      </c>
      <c r="U112" s="69" t="str">
        <f t="shared" si="214"/>
        <v>0F</v>
      </c>
      <c r="V112" s="69" t="str">
        <f t="shared" si="214"/>
        <v>16</v>
      </c>
      <c r="W112" s="69" t="str">
        <f t="shared" si="214"/>
        <v>0C</v>
      </c>
      <c r="X112" s="69" t="str">
        <f t="shared" si="214"/>
        <v>0D</v>
      </c>
      <c r="Y112" s="78" t="str">
        <f t="shared" si="214"/>
        <v>14</v>
      </c>
      <c r="Z112" s="73" t="str">
        <f t="shared" si="6"/>
        <v>no</v>
      </c>
    </row>
    <row r="113" ht="12.0" customHeight="1">
      <c r="A113" s="7"/>
      <c r="B113" s="74" t="s">
        <v>425</v>
      </c>
      <c r="C113" s="68">
        <v>1.0</v>
      </c>
      <c r="D113" s="69">
        <f t="shared" si="7"/>
        <v>109</v>
      </c>
      <c r="E113" s="77" t="str">
        <f t="shared" si="3"/>
        <v>$6D</v>
      </c>
      <c r="F113" s="73" t="str">
        <f t="shared" ref="F113:Q113" si="215">MID(F$6,$D113*2+1,$C113*2)</f>
        <v>15</v>
      </c>
      <c r="G113" s="69" t="str">
        <f t="shared" si="215"/>
        <v>13</v>
      </c>
      <c r="H113" s="69" t="str">
        <f t="shared" si="215"/>
        <v>0A</v>
      </c>
      <c r="I113" s="69" t="str">
        <f t="shared" si="215"/>
        <v>03</v>
      </c>
      <c r="J113" s="69" t="str">
        <f t="shared" si="215"/>
        <v>00</v>
      </c>
      <c r="K113" s="78" t="str">
        <f t="shared" si="215"/>
        <v>19</v>
      </c>
      <c r="L113" s="73" t="str">
        <f t="shared" si="215"/>
        <v>0E</v>
      </c>
      <c r="M113" s="69" t="str">
        <f t="shared" si="215"/>
        <v>0E</v>
      </c>
      <c r="N113" s="69" t="str">
        <f t="shared" si="215"/>
        <v>0A</v>
      </c>
      <c r="O113" s="69" t="str">
        <f t="shared" si="215"/>
        <v>0A</v>
      </c>
      <c r="P113" s="69" t="str">
        <f t="shared" si="215"/>
        <v>02</v>
      </c>
      <c r="Q113" s="78" t="str">
        <f t="shared" si="215"/>
        <v>00</v>
      </c>
      <c r="R113" s="73" t="str">
        <f t="shared" si="9"/>
        <v>no</v>
      </c>
      <c r="S113" s="7"/>
      <c r="T113" s="73" t="str">
        <f t="shared" ref="T113:Y113" si="216">MID(T$6,$D113*2+1,$C113*2)</f>
        <v>17</v>
      </c>
      <c r="U113" s="69" t="str">
        <f t="shared" si="216"/>
        <v>11</v>
      </c>
      <c r="V113" s="69" t="str">
        <f t="shared" si="216"/>
        <v>18</v>
      </c>
      <c r="W113" s="69" t="str">
        <f t="shared" si="216"/>
        <v>09</v>
      </c>
      <c r="X113" s="69" t="str">
        <f t="shared" si="216"/>
        <v>0A</v>
      </c>
      <c r="Y113" s="78" t="str">
        <f t="shared" si="216"/>
        <v>15</v>
      </c>
      <c r="Z113" s="73" t="str">
        <f t="shared" si="6"/>
        <v>no</v>
      </c>
    </row>
    <row r="114" ht="12.0" customHeight="1">
      <c r="A114" s="7"/>
      <c r="B114" s="74" t="s">
        <v>427</v>
      </c>
      <c r="C114" s="68">
        <v>1.0</v>
      </c>
      <c r="D114" s="69">
        <f t="shared" si="7"/>
        <v>110</v>
      </c>
      <c r="E114" s="77" t="str">
        <f t="shared" si="3"/>
        <v>$6E</v>
      </c>
      <c r="F114" s="73" t="str">
        <f t="shared" ref="F114:Q114" si="217">MID(F$6,$D114*2+1,$C114*2)</f>
        <v>0B</v>
      </c>
      <c r="G114" s="69" t="str">
        <f t="shared" si="217"/>
        <v>0E</v>
      </c>
      <c r="H114" s="69" t="str">
        <f t="shared" si="217"/>
        <v>0F</v>
      </c>
      <c r="I114" s="69" t="str">
        <f t="shared" si="217"/>
        <v>0D</v>
      </c>
      <c r="J114" s="69" t="str">
        <f t="shared" si="217"/>
        <v>07</v>
      </c>
      <c r="K114" s="78" t="str">
        <f t="shared" si="217"/>
        <v>14</v>
      </c>
      <c r="L114" s="73" t="str">
        <f t="shared" si="217"/>
        <v>0E</v>
      </c>
      <c r="M114" s="69" t="str">
        <f t="shared" si="217"/>
        <v>0E</v>
      </c>
      <c r="N114" s="69" t="str">
        <f t="shared" si="217"/>
        <v>0A</v>
      </c>
      <c r="O114" s="69" t="str">
        <f t="shared" si="217"/>
        <v>14</v>
      </c>
      <c r="P114" s="69" t="str">
        <f t="shared" si="217"/>
        <v>0B</v>
      </c>
      <c r="Q114" s="78" t="str">
        <f t="shared" si="217"/>
        <v>1D</v>
      </c>
      <c r="R114" s="73" t="str">
        <f t="shared" si="9"/>
        <v>no</v>
      </c>
      <c r="S114" s="7"/>
      <c r="T114" s="73" t="str">
        <f t="shared" ref="T114:Y114" si="218">MID(T$6,$D114*2+1,$C114*2)</f>
        <v>18</v>
      </c>
      <c r="U114" s="69" t="str">
        <f t="shared" si="218"/>
        <v>16</v>
      </c>
      <c r="V114" s="69" t="str">
        <f t="shared" si="218"/>
        <v>18</v>
      </c>
      <c r="W114" s="69" t="str">
        <f t="shared" si="218"/>
        <v>0E</v>
      </c>
      <c r="X114" s="69" t="str">
        <f t="shared" si="218"/>
        <v>14</v>
      </c>
      <c r="Y114" s="78" t="str">
        <f t="shared" si="218"/>
        <v>16</v>
      </c>
      <c r="Z114" s="73" t="str">
        <f t="shared" si="6"/>
        <v>no</v>
      </c>
    </row>
    <row r="115" ht="12.0" customHeight="1">
      <c r="A115" s="7"/>
      <c r="B115" s="74" t="s">
        <v>429</v>
      </c>
      <c r="C115" s="68">
        <v>1.0</v>
      </c>
      <c r="D115" s="69">
        <f t="shared" si="7"/>
        <v>111</v>
      </c>
      <c r="E115" s="77" t="str">
        <f t="shared" si="3"/>
        <v>$6F</v>
      </c>
      <c r="F115" s="73" t="str">
        <f t="shared" ref="F115:Q115" si="219">MID(F$6,$D115*2+1,$C115*2)</f>
        <v>07</v>
      </c>
      <c r="G115" s="69" t="str">
        <f t="shared" si="219"/>
        <v>21</v>
      </c>
      <c r="H115" s="69" t="str">
        <f t="shared" si="219"/>
        <v>33</v>
      </c>
      <c r="I115" s="69" t="str">
        <f t="shared" si="219"/>
        <v>25</v>
      </c>
      <c r="J115" s="69" t="str">
        <f t="shared" si="219"/>
        <v>32</v>
      </c>
      <c r="K115" s="78" t="str">
        <f t="shared" si="219"/>
        <v>12</v>
      </c>
      <c r="L115" s="73" t="str">
        <f t="shared" si="219"/>
        <v>12</v>
      </c>
      <c r="M115" s="69" t="str">
        <f t="shared" si="219"/>
        <v>43</v>
      </c>
      <c r="N115" s="69" t="str">
        <f t="shared" si="219"/>
        <v>48</v>
      </c>
      <c r="O115" s="69" t="str">
        <f t="shared" si="219"/>
        <v>27</v>
      </c>
      <c r="P115" s="69" t="str">
        <f t="shared" si="219"/>
        <v>24</v>
      </c>
      <c r="Q115" s="78" t="str">
        <f t="shared" si="219"/>
        <v>33</v>
      </c>
      <c r="R115" s="73" t="str">
        <f t="shared" si="9"/>
        <v>no</v>
      </c>
      <c r="S115" s="7"/>
      <c r="T115" s="73" t="str">
        <f t="shared" ref="T115:Y115" si="220">MID(T$6,$D115*2+1,$C115*2)</f>
        <v>11</v>
      </c>
      <c r="U115" s="69" t="str">
        <f t="shared" si="220"/>
        <v>25</v>
      </c>
      <c r="V115" s="69" t="str">
        <f t="shared" si="220"/>
        <v>11</v>
      </c>
      <c r="W115" s="69" t="str">
        <f t="shared" si="220"/>
        <v>28</v>
      </c>
      <c r="X115" s="69" t="str">
        <f t="shared" si="220"/>
        <v>27</v>
      </c>
      <c r="Y115" s="78" t="str">
        <f t="shared" si="220"/>
        <v>23</v>
      </c>
      <c r="Z115" s="73" t="str">
        <f t="shared" si="6"/>
        <v>no</v>
      </c>
    </row>
    <row r="116" ht="12.0" customHeight="1">
      <c r="A116" s="7"/>
      <c r="B116" s="74" t="s">
        <v>432</v>
      </c>
      <c r="C116" s="68">
        <v>1.0</v>
      </c>
      <c r="D116" s="69">
        <f t="shared" si="7"/>
        <v>112</v>
      </c>
      <c r="E116" s="77" t="str">
        <f t="shared" si="3"/>
        <v>$70</v>
      </c>
      <c r="F116" s="73" t="str">
        <f t="shared" ref="F116:Q116" si="221">MID(F$6,$D116*2+1,$C116*2)</f>
        <v>07</v>
      </c>
      <c r="G116" s="69" t="str">
        <f t="shared" si="221"/>
        <v>0F</v>
      </c>
      <c r="H116" s="69" t="str">
        <f t="shared" si="221"/>
        <v>15</v>
      </c>
      <c r="I116" s="69" t="str">
        <f t="shared" si="221"/>
        <v>09</v>
      </c>
      <c r="J116" s="69" t="str">
        <f t="shared" si="221"/>
        <v>07</v>
      </c>
      <c r="K116" s="78" t="str">
        <f t="shared" si="221"/>
        <v>0B</v>
      </c>
      <c r="L116" s="73" t="str">
        <f t="shared" si="221"/>
        <v>00</v>
      </c>
      <c r="M116" s="69" t="str">
        <f t="shared" si="221"/>
        <v>11</v>
      </c>
      <c r="N116" s="69" t="str">
        <f t="shared" si="221"/>
        <v>12</v>
      </c>
      <c r="O116" s="69" t="str">
        <f t="shared" si="221"/>
        <v>08</v>
      </c>
      <c r="P116" s="69" t="str">
        <f t="shared" si="221"/>
        <v>0E</v>
      </c>
      <c r="Q116" s="78" t="str">
        <f t="shared" si="221"/>
        <v>18</v>
      </c>
      <c r="R116" s="73" t="str">
        <f t="shared" si="9"/>
        <v>no</v>
      </c>
      <c r="S116" s="7"/>
      <c r="T116" s="73" t="str">
        <f t="shared" ref="T116:Y116" si="222">MID(T$6,$D116*2+1,$C116*2)</f>
        <v>07</v>
      </c>
      <c r="U116" s="69" t="str">
        <f t="shared" si="222"/>
        <v>0A</v>
      </c>
      <c r="V116" s="69" t="str">
        <f t="shared" si="222"/>
        <v>07</v>
      </c>
      <c r="W116" s="69" t="str">
        <f t="shared" si="222"/>
        <v>07</v>
      </c>
      <c r="X116" s="69" t="str">
        <f t="shared" si="222"/>
        <v>08</v>
      </c>
      <c r="Y116" s="78" t="str">
        <f t="shared" si="222"/>
        <v>0A</v>
      </c>
      <c r="Z116" s="73" t="str">
        <f t="shared" si="6"/>
        <v>no</v>
      </c>
    </row>
    <row r="117" ht="12.0" customHeight="1">
      <c r="A117" s="7"/>
      <c r="B117" s="74" t="s">
        <v>434</v>
      </c>
      <c r="C117" s="68">
        <v>1.0</v>
      </c>
      <c r="D117" s="69">
        <f t="shared" si="7"/>
        <v>113</v>
      </c>
      <c r="E117" s="77" t="str">
        <f t="shared" si="3"/>
        <v>$71</v>
      </c>
      <c r="F117" s="73" t="str">
        <f t="shared" ref="F117:Q117" si="223">MID(F$6,$D117*2+1,$C117*2)</f>
        <v>10</v>
      </c>
      <c r="G117" s="69" t="str">
        <f t="shared" si="223"/>
        <v>0E</v>
      </c>
      <c r="H117" s="69" t="str">
        <f t="shared" si="223"/>
        <v>0F</v>
      </c>
      <c r="I117" s="69" t="str">
        <f t="shared" si="223"/>
        <v>0D</v>
      </c>
      <c r="J117" s="69" t="str">
        <f t="shared" si="223"/>
        <v>00</v>
      </c>
      <c r="K117" s="78" t="str">
        <f t="shared" si="223"/>
        <v>14</v>
      </c>
      <c r="L117" s="73" t="str">
        <f t="shared" si="223"/>
        <v>09</v>
      </c>
      <c r="M117" s="69" t="str">
        <f t="shared" si="223"/>
        <v>0E</v>
      </c>
      <c r="N117" s="69" t="str">
        <f t="shared" si="223"/>
        <v>0F</v>
      </c>
      <c r="O117" s="69" t="str">
        <f t="shared" si="223"/>
        <v>14</v>
      </c>
      <c r="P117" s="69" t="str">
        <f t="shared" si="223"/>
        <v>0B</v>
      </c>
      <c r="Q117" s="78" t="str">
        <f t="shared" si="223"/>
        <v>00</v>
      </c>
      <c r="R117" s="73" t="str">
        <f t="shared" si="9"/>
        <v>no</v>
      </c>
      <c r="S117" s="7"/>
      <c r="T117" s="73" t="str">
        <f t="shared" ref="T117:Y117" si="224">MID(T$6,$D117*2+1,$C117*2)</f>
        <v>17</v>
      </c>
      <c r="U117" s="69" t="str">
        <f t="shared" si="224"/>
        <v>1B</v>
      </c>
      <c r="V117" s="69" t="str">
        <f t="shared" si="224"/>
        <v>18</v>
      </c>
      <c r="W117" s="69" t="str">
        <f t="shared" si="224"/>
        <v>13</v>
      </c>
      <c r="X117" s="69" t="str">
        <f t="shared" si="224"/>
        <v>14</v>
      </c>
      <c r="Y117" s="78" t="str">
        <f t="shared" si="224"/>
        <v>15</v>
      </c>
      <c r="Z117" s="73" t="str">
        <f t="shared" si="6"/>
        <v>no</v>
      </c>
    </row>
    <row r="118" ht="12.0" customHeight="1">
      <c r="A118" s="7"/>
      <c r="B118" s="74" t="s">
        <v>7</v>
      </c>
      <c r="C118" s="68">
        <v>1.0</v>
      </c>
      <c r="D118" s="69">
        <f t="shared" si="7"/>
        <v>114</v>
      </c>
      <c r="E118" s="77" t="str">
        <f t="shared" si="3"/>
        <v>$72</v>
      </c>
      <c r="F118" s="73" t="str">
        <f t="shared" ref="F118:Q118" si="225">MID(F$6,$D118*2+1,$C118*2)</f>
        <v>0C</v>
      </c>
      <c r="G118" s="69" t="str">
        <f t="shared" si="225"/>
        <v>0F</v>
      </c>
      <c r="H118" s="69" t="str">
        <f t="shared" si="225"/>
        <v>15</v>
      </c>
      <c r="I118" s="69" t="str">
        <f t="shared" si="225"/>
        <v>0E</v>
      </c>
      <c r="J118" s="69" t="str">
        <f t="shared" si="225"/>
        <v>07</v>
      </c>
      <c r="K118" s="78" t="str">
        <f t="shared" si="225"/>
        <v>15</v>
      </c>
      <c r="L118" s="73" t="str">
        <f t="shared" si="225"/>
        <v>0C</v>
      </c>
      <c r="M118" s="69" t="str">
        <f t="shared" si="225"/>
        <v>16</v>
      </c>
      <c r="N118" s="69" t="str">
        <f t="shared" si="225"/>
        <v>12</v>
      </c>
      <c r="O118" s="69" t="str">
        <f t="shared" si="225"/>
        <v>12</v>
      </c>
      <c r="P118" s="69" t="str">
        <f t="shared" si="225"/>
        <v>0E</v>
      </c>
      <c r="Q118" s="78" t="str">
        <f t="shared" si="225"/>
        <v>18</v>
      </c>
      <c r="R118" s="73" t="str">
        <f t="shared" si="9"/>
        <v>no</v>
      </c>
      <c r="S118" s="7"/>
      <c r="T118" s="73" t="str">
        <f t="shared" ref="T118:Y118" si="226">MID(T$6,$D118*2+1,$C118*2)</f>
        <v>16</v>
      </c>
      <c r="U118" s="69" t="str">
        <f t="shared" si="226"/>
        <v>14</v>
      </c>
      <c r="V118" s="69" t="str">
        <f t="shared" si="226"/>
        <v>16</v>
      </c>
      <c r="W118" s="69" t="str">
        <f t="shared" si="226"/>
        <v>11</v>
      </c>
      <c r="X118" s="69" t="str">
        <f t="shared" si="226"/>
        <v>12</v>
      </c>
      <c r="Y118" s="78" t="str">
        <f t="shared" si="226"/>
        <v>14</v>
      </c>
      <c r="Z118" s="73" t="str">
        <f t="shared" si="6"/>
        <v>no</v>
      </c>
    </row>
    <row r="119" ht="12.0" customHeight="1">
      <c r="A119" s="7"/>
      <c r="B119" s="74" t="s">
        <v>437</v>
      </c>
      <c r="C119" s="68">
        <v>1.0</v>
      </c>
      <c r="D119" s="69">
        <f t="shared" si="7"/>
        <v>115</v>
      </c>
      <c r="E119" s="77" t="str">
        <f t="shared" si="3"/>
        <v>$73</v>
      </c>
      <c r="F119" s="73" t="str">
        <f t="shared" ref="F119:Q119" si="227">MID(F$6,$D119*2+1,$C119*2)</f>
        <v>0C</v>
      </c>
      <c r="G119" s="69" t="str">
        <f t="shared" si="227"/>
        <v>04</v>
      </c>
      <c r="H119" s="69" t="str">
        <f t="shared" si="227"/>
        <v>0E</v>
      </c>
      <c r="I119" s="69" t="str">
        <f t="shared" si="227"/>
        <v>09</v>
      </c>
      <c r="J119" s="69" t="str">
        <f t="shared" si="227"/>
        <v>0C</v>
      </c>
      <c r="K119" s="78" t="str">
        <f t="shared" si="227"/>
        <v>06</v>
      </c>
      <c r="L119" s="73" t="str">
        <f t="shared" si="227"/>
        <v>0C</v>
      </c>
      <c r="M119" s="69" t="str">
        <f t="shared" si="227"/>
        <v>01</v>
      </c>
      <c r="N119" s="69" t="str">
        <f t="shared" si="227"/>
        <v>08</v>
      </c>
      <c r="O119" s="69" t="str">
        <f t="shared" si="227"/>
        <v>0D</v>
      </c>
      <c r="P119" s="69" t="str">
        <f t="shared" si="227"/>
        <v>03</v>
      </c>
      <c r="Q119" s="78" t="str">
        <f t="shared" si="227"/>
        <v>0D</v>
      </c>
      <c r="R119" s="73" t="str">
        <f t="shared" si="9"/>
        <v>no</v>
      </c>
      <c r="S119" s="7"/>
      <c r="T119" s="73" t="str">
        <f t="shared" ref="T119:Y119" si="228">MID(T$6,$D119*2+1,$C119*2)</f>
        <v>01</v>
      </c>
      <c r="U119" s="69" t="str">
        <f t="shared" si="228"/>
        <v>0F</v>
      </c>
      <c r="V119" s="69" t="str">
        <f t="shared" si="228"/>
        <v>01</v>
      </c>
      <c r="W119" s="69" t="str">
        <f t="shared" si="228"/>
        <v>0C</v>
      </c>
      <c r="X119" s="69" t="str">
        <f t="shared" si="228"/>
        <v>0D</v>
      </c>
      <c r="Y119" s="78" t="str">
        <f t="shared" si="228"/>
        <v>0A</v>
      </c>
      <c r="Z119" s="73" t="str">
        <f t="shared" si="6"/>
        <v>no</v>
      </c>
    </row>
    <row r="120" ht="12.0" customHeight="1">
      <c r="A120" s="7"/>
      <c r="B120" s="74" t="s">
        <v>439</v>
      </c>
      <c r="C120" s="68">
        <v>1.0</v>
      </c>
      <c r="D120" s="69">
        <f t="shared" si="7"/>
        <v>116</v>
      </c>
      <c r="E120" s="77" t="str">
        <f t="shared" si="3"/>
        <v>$74</v>
      </c>
      <c r="F120" s="73" t="str">
        <f t="shared" ref="F120:Q120" si="229">MID(F$6,$D120*2+1,$C120*2)</f>
        <v>08</v>
      </c>
      <c r="G120" s="69" t="str">
        <f t="shared" si="229"/>
        <v>02</v>
      </c>
      <c r="H120" s="69" t="str">
        <f t="shared" si="229"/>
        <v>08</v>
      </c>
      <c r="I120" s="69" t="str">
        <f t="shared" si="229"/>
        <v>04</v>
      </c>
      <c r="J120" s="69" t="str">
        <f t="shared" si="229"/>
        <v>00</v>
      </c>
      <c r="K120" s="78" t="str">
        <f t="shared" si="229"/>
        <v>02</v>
      </c>
      <c r="L120" s="73" t="str">
        <f t="shared" si="229"/>
        <v>02</v>
      </c>
      <c r="M120" s="69" t="str">
        <f t="shared" si="229"/>
        <v>06</v>
      </c>
      <c r="N120" s="69" t="str">
        <f t="shared" si="229"/>
        <v>04</v>
      </c>
      <c r="O120" s="69" t="str">
        <f t="shared" si="229"/>
        <v>04</v>
      </c>
      <c r="P120" s="69" t="str">
        <f t="shared" si="229"/>
        <v>06</v>
      </c>
      <c r="Q120" s="78" t="str">
        <f t="shared" si="229"/>
        <v>00</v>
      </c>
      <c r="R120" s="73" t="str">
        <f t="shared" si="9"/>
        <v>no</v>
      </c>
      <c r="S120" s="7"/>
      <c r="T120" s="73" t="str">
        <f t="shared" ref="T120:Y120" si="230">MID(T$6,$D120*2+1,$C120*2)</f>
        <v>04</v>
      </c>
      <c r="U120" s="69" t="str">
        <f t="shared" si="230"/>
        <v>00</v>
      </c>
      <c r="V120" s="69" t="str">
        <f t="shared" si="230"/>
        <v>04</v>
      </c>
      <c r="W120" s="69" t="str">
        <f t="shared" si="230"/>
        <v>02</v>
      </c>
      <c r="X120" s="69" t="str">
        <f t="shared" si="230"/>
        <v>04</v>
      </c>
      <c r="Y120" s="78" t="str">
        <f t="shared" si="230"/>
        <v>02</v>
      </c>
      <c r="Z120" s="73" t="str">
        <f t="shared" si="6"/>
        <v>no</v>
      </c>
    </row>
    <row r="121" ht="12.0" customHeight="1">
      <c r="A121" s="7"/>
      <c r="B121" s="74" t="s">
        <v>441</v>
      </c>
      <c r="C121" s="68">
        <v>1.0</v>
      </c>
      <c r="D121" s="69">
        <f t="shared" si="7"/>
        <v>117</v>
      </c>
      <c r="E121" s="77" t="str">
        <f t="shared" si="3"/>
        <v>$75</v>
      </c>
      <c r="F121" s="73" t="str">
        <f t="shared" ref="F121:Q121" si="231">MID(F$6,$D121*2+1,$C121*2)</f>
        <v>0C</v>
      </c>
      <c r="G121" s="69" t="str">
        <f t="shared" si="231"/>
        <v>0F</v>
      </c>
      <c r="H121" s="69" t="str">
        <f t="shared" si="231"/>
        <v>10</v>
      </c>
      <c r="I121" s="69" t="str">
        <f t="shared" si="231"/>
        <v>0E</v>
      </c>
      <c r="J121" s="69" t="str">
        <f t="shared" si="231"/>
        <v>00</v>
      </c>
      <c r="K121" s="78" t="str">
        <f t="shared" si="231"/>
        <v>0B</v>
      </c>
      <c r="L121" s="73" t="str">
        <f t="shared" si="231"/>
        <v>0C</v>
      </c>
      <c r="M121" s="69" t="str">
        <f t="shared" si="231"/>
        <v>11</v>
      </c>
      <c r="N121" s="69" t="str">
        <f t="shared" si="231"/>
        <v>0D</v>
      </c>
      <c r="O121" s="69" t="str">
        <f t="shared" si="231"/>
        <v>0D</v>
      </c>
      <c r="P121" s="69" t="str">
        <f t="shared" si="231"/>
        <v>0E</v>
      </c>
      <c r="Q121" s="78" t="str">
        <f t="shared" si="231"/>
        <v>00</v>
      </c>
      <c r="R121" s="73" t="str">
        <f t="shared" si="9"/>
        <v>no</v>
      </c>
      <c r="S121" s="7"/>
      <c r="T121" s="73" t="str">
        <f t="shared" ref="T121:Y121" si="232">MID(T$6,$D121*2+1,$C121*2)</f>
        <v>16</v>
      </c>
      <c r="U121" s="69" t="str">
        <f t="shared" si="232"/>
        <v>0A</v>
      </c>
      <c r="V121" s="69" t="str">
        <f t="shared" si="232"/>
        <v>16</v>
      </c>
      <c r="W121" s="69" t="str">
        <f t="shared" si="232"/>
        <v>11</v>
      </c>
      <c r="X121" s="69" t="str">
        <f t="shared" si="232"/>
        <v>0D</v>
      </c>
      <c r="Y121" s="78" t="str">
        <f t="shared" si="232"/>
        <v>0A</v>
      </c>
      <c r="Z121" s="73" t="str">
        <f t="shared" si="6"/>
        <v>no</v>
      </c>
    </row>
    <row r="122" ht="12.0" customHeight="1">
      <c r="A122" s="7"/>
      <c r="B122" s="74" t="s">
        <v>444</v>
      </c>
      <c r="C122" s="68">
        <v>1.0</v>
      </c>
      <c r="D122" s="69">
        <f t="shared" si="7"/>
        <v>118</v>
      </c>
      <c r="E122" s="77" t="str">
        <f t="shared" si="3"/>
        <v>$76</v>
      </c>
      <c r="F122" s="73" t="str">
        <f t="shared" ref="F122:Q122" si="233">MID(F$6,$D122*2+1,$C122*2)</f>
        <v>01</v>
      </c>
      <c r="G122" s="69" t="str">
        <f t="shared" si="233"/>
        <v>00</v>
      </c>
      <c r="H122" s="69" t="str">
        <f t="shared" si="233"/>
        <v>00</v>
      </c>
      <c r="I122" s="69" t="str">
        <f t="shared" si="233"/>
        <v>01</v>
      </c>
      <c r="J122" s="69" t="str">
        <f t="shared" si="233"/>
        <v>01</v>
      </c>
      <c r="K122" s="78" t="str">
        <f t="shared" si="233"/>
        <v>00</v>
      </c>
      <c r="L122" s="73" t="str">
        <f t="shared" si="233"/>
        <v>00</v>
      </c>
      <c r="M122" s="69" t="str">
        <f t="shared" si="233"/>
        <v>00</v>
      </c>
      <c r="N122" s="69" t="str">
        <f t="shared" si="233"/>
        <v>01</v>
      </c>
      <c r="O122" s="69" t="str">
        <f t="shared" si="233"/>
        <v>01</v>
      </c>
      <c r="P122" s="69" t="str">
        <f t="shared" si="233"/>
        <v>01</v>
      </c>
      <c r="Q122" s="78" t="str">
        <f t="shared" si="233"/>
        <v>01</v>
      </c>
      <c r="R122" s="73" t="str">
        <f t="shared" si="9"/>
        <v>no</v>
      </c>
      <c r="S122" s="7"/>
      <c r="T122" s="73" t="str">
        <f t="shared" ref="T122:Y122" si="234">MID(T$6,$D122*2+1,$C122*2)</f>
        <v>01</v>
      </c>
      <c r="U122" s="69" t="str">
        <f t="shared" si="234"/>
        <v>01</v>
      </c>
      <c r="V122" s="69" t="str">
        <f t="shared" si="234"/>
        <v>01</v>
      </c>
      <c r="W122" s="69" t="str">
        <f t="shared" si="234"/>
        <v>00</v>
      </c>
      <c r="X122" s="69" t="str">
        <f t="shared" si="234"/>
        <v>01</v>
      </c>
      <c r="Y122" s="78" t="str">
        <f t="shared" si="234"/>
        <v>00</v>
      </c>
      <c r="Z122" s="73" t="str">
        <f t="shared" si="6"/>
        <v>no</v>
      </c>
    </row>
    <row r="123" ht="12.0" customHeight="1">
      <c r="C123" s="68">
        <v>1.0</v>
      </c>
      <c r="D123" s="69">
        <f t="shared" si="7"/>
        <v>119</v>
      </c>
      <c r="E123" s="77" t="str">
        <f t="shared" si="3"/>
        <v>$77</v>
      </c>
      <c r="F123" s="73" t="str">
        <f t="shared" ref="F123:Q123" si="235">MID(F$6,$D123*2+1,$C123*2)</f>
        <v>00</v>
      </c>
      <c r="G123" s="69" t="str">
        <f t="shared" si="235"/>
        <v>00</v>
      </c>
      <c r="H123" s="69" t="str">
        <f t="shared" si="235"/>
        <v>00</v>
      </c>
      <c r="I123" s="69" t="str">
        <f t="shared" si="235"/>
        <v>00</v>
      </c>
      <c r="J123" s="69" t="str">
        <f t="shared" si="235"/>
        <v>00</v>
      </c>
      <c r="K123" s="78" t="str">
        <f t="shared" si="235"/>
        <v>00</v>
      </c>
      <c r="L123" s="73" t="str">
        <f t="shared" si="235"/>
        <v>00</v>
      </c>
      <c r="M123" s="69" t="str">
        <f t="shared" si="235"/>
        <v>00</v>
      </c>
      <c r="N123" s="69" t="str">
        <f t="shared" si="235"/>
        <v>00</v>
      </c>
      <c r="O123" s="69" t="str">
        <f t="shared" si="235"/>
        <v>00</v>
      </c>
      <c r="P123" s="69" t="str">
        <f t="shared" si="235"/>
        <v>00</v>
      </c>
      <c r="Q123" s="78" t="str">
        <f t="shared" si="235"/>
        <v>00</v>
      </c>
      <c r="R123" s="73" t="str">
        <f t="shared" si="9"/>
        <v>no</v>
      </c>
      <c r="S123" s="7"/>
      <c r="T123" s="73" t="str">
        <f t="shared" ref="T123:Y123" si="236">MID(T$6,$D123*2+1,$C123*2)</f>
        <v>00</v>
      </c>
      <c r="U123" s="69" t="str">
        <f t="shared" si="236"/>
        <v>00</v>
      </c>
      <c r="V123" s="69" t="str">
        <f t="shared" si="236"/>
        <v>00</v>
      </c>
      <c r="W123" s="69" t="str">
        <f t="shared" si="236"/>
        <v>00</v>
      </c>
      <c r="X123" s="69" t="str">
        <f t="shared" si="236"/>
        <v>00</v>
      </c>
      <c r="Y123" s="78" t="str">
        <f t="shared" si="236"/>
        <v>00</v>
      </c>
      <c r="Z123" s="73" t="str">
        <f t="shared" si="6"/>
        <v>no</v>
      </c>
    </row>
    <row r="124" ht="12.0" customHeight="1">
      <c r="C124" s="68">
        <v>1.0</v>
      </c>
      <c r="D124" s="69">
        <f t="shared" si="7"/>
        <v>120</v>
      </c>
      <c r="E124" s="77" t="str">
        <f t="shared" si="3"/>
        <v>$78</v>
      </c>
      <c r="F124" s="73" t="str">
        <f t="shared" ref="F124:Q124" si="237">MID(F$6,$D124*2+1,$C124*2)</f>
        <v>00</v>
      </c>
      <c r="G124" s="69" t="str">
        <f t="shared" si="237"/>
        <v>00</v>
      </c>
      <c r="H124" s="69" t="str">
        <f t="shared" si="237"/>
        <v>00</v>
      </c>
      <c r="I124" s="69" t="str">
        <f t="shared" si="237"/>
        <v>00</v>
      </c>
      <c r="J124" s="69" t="str">
        <f t="shared" si="237"/>
        <v>00</v>
      </c>
      <c r="K124" s="78" t="str">
        <f t="shared" si="237"/>
        <v>00</v>
      </c>
      <c r="L124" s="73" t="str">
        <f t="shared" si="237"/>
        <v>00</v>
      </c>
      <c r="M124" s="69" t="str">
        <f t="shared" si="237"/>
        <v>00</v>
      </c>
      <c r="N124" s="69" t="str">
        <f t="shared" si="237"/>
        <v>00</v>
      </c>
      <c r="O124" s="69" t="str">
        <f t="shared" si="237"/>
        <v>00</v>
      </c>
      <c r="P124" s="69" t="str">
        <f t="shared" si="237"/>
        <v>00</v>
      </c>
      <c r="Q124" s="78" t="str">
        <f t="shared" si="237"/>
        <v>00</v>
      </c>
      <c r="R124" s="73" t="str">
        <f t="shared" si="9"/>
        <v>no</v>
      </c>
      <c r="S124" s="7"/>
      <c r="T124" s="73" t="str">
        <f t="shared" ref="T124:Y124" si="238">MID(T$6,$D124*2+1,$C124*2)</f>
        <v>00</v>
      </c>
      <c r="U124" s="69" t="str">
        <f t="shared" si="238"/>
        <v>00</v>
      </c>
      <c r="V124" s="69" t="str">
        <f t="shared" si="238"/>
        <v>00</v>
      </c>
      <c r="W124" s="69" t="str">
        <f t="shared" si="238"/>
        <v>00</v>
      </c>
      <c r="X124" s="69" t="str">
        <f t="shared" si="238"/>
        <v>00</v>
      </c>
      <c r="Y124" s="78" t="str">
        <f t="shared" si="238"/>
        <v>00</v>
      </c>
      <c r="Z124" s="73" t="str">
        <f t="shared" si="6"/>
        <v>no</v>
      </c>
    </row>
    <row r="125" ht="12.0" customHeight="1">
      <c r="A125" s="7"/>
      <c r="B125" s="79"/>
      <c r="C125" s="41">
        <v>1.0</v>
      </c>
      <c r="D125" s="40">
        <f t="shared" si="7"/>
        <v>121</v>
      </c>
      <c r="E125" s="80" t="str">
        <f t="shared" si="3"/>
        <v>$79</v>
      </c>
      <c r="F125" s="43" t="str">
        <f t="shared" ref="F125:Q125" si="239">MID(F$6,$D125*2+1,$C125*2)</f>
        <v>00</v>
      </c>
      <c r="G125" s="40" t="str">
        <f t="shared" si="239"/>
        <v>00</v>
      </c>
      <c r="H125" s="40" t="str">
        <f t="shared" si="239"/>
        <v>00</v>
      </c>
      <c r="I125" s="40" t="str">
        <f t="shared" si="239"/>
        <v>00</v>
      </c>
      <c r="J125" s="40" t="str">
        <f t="shared" si="239"/>
        <v>00</v>
      </c>
      <c r="K125" s="42" t="str">
        <f t="shared" si="239"/>
        <v>00</v>
      </c>
      <c r="L125" s="43" t="str">
        <f t="shared" si="239"/>
        <v>00</v>
      </c>
      <c r="M125" s="40" t="str">
        <f t="shared" si="239"/>
        <v>00</v>
      </c>
      <c r="N125" s="40" t="str">
        <f t="shared" si="239"/>
        <v>00</v>
      </c>
      <c r="O125" s="40" t="str">
        <f t="shared" si="239"/>
        <v>00</v>
      </c>
      <c r="P125" s="40" t="str">
        <f t="shared" si="239"/>
        <v>00</v>
      </c>
      <c r="Q125" s="42" t="str">
        <f t="shared" si="239"/>
        <v>00</v>
      </c>
      <c r="R125" s="43" t="str">
        <f t="shared" si="9"/>
        <v>no</v>
      </c>
      <c r="S125" s="7"/>
      <c r="T125" s="43" t="str">
        <f t="shared" ref="T125:Y125" si="240">MID(T$6,$D125*2+1,$C125*2)</f>
        <v>00</v>
      </c>
      <c r="U125" s="40" t="str">
        <f t="shared" si="240"/>
        <v>00</v>
      </c>
      <c r="V125" s="40" t="str">
        <f t="shared" si="240"/>
        <v>00</v>
      </c>
      <c r="W125" s="40" t="str">
        <f t="shared" si="240"/>
        <v>00</v>
      </c>
      <c r="X125" s="40" t="str">
        <f t="shared" si="240"/>
        <v>00</v>
      </c>
      <c r="Y125" s="42" t="str">
        <f t="shared" si="240"/>
        <v>00</v>
      </c>
      <c r="Z125" s="73" t="str">
        <f t="shared" si="6"/>
        <v>no</v>
      </c>
    </row>
    <row r="126" ht="12.0" customHeight="1">
      <c r="A126" s="7"/>
      <c r="B126" s="79"/>
      <c r="C126" s="41">
        <v>1.0</v>
      </c>
      <c r="D126" s="40">
        <f t="shared" si="7"/>
        <v>122</v>
      </c>
      <c r="E126" s="80" t="str">
        <f t="shared" si="3"/>
        <v>$7A</v>
      </c>
      <c r="F126" s="43" t="str">
        <f t="shared" ref="F126:Q126" si="241">MID(F$6,$D126*2+1,$C126*2)</f>
        <v>00</v>
      </c>
      <c r="G126" s="40" t="str">
        <f t="shared" si="241"/>
        <v>00</v>
      </c>
      <c r="H126" s="40" t="str">
        <f t="shared" si="241"/>
        <v>00</v>
      </c>
      <c r="I126" s="40" t="str">
        <f t="shared" si="241"/>
        <v>00</v>
      </c>
      <c r="J126" s="40" t="str">
        <f t="shared" si="241"/>
        <v>00</v>
      </c>
      <c r="K126" s="42" t="str">
        <f t="shared" si="241"/>
        <v>00</v>
      </c>
      <c r="L126" s="43" t="str">
        <f t="shared" si="241"/>
        <v>00</v>
      </c>
      <c r="M126" s="40" t="str">
        <f t="shared" si="241"/>
        <v>00</v>
      </c>
      <c r="N126" s="40" t="str">
        <f t="shared" si="241"/>
        <v>00</v>
      </c>
      <c r="O126" s="40" t="str">
        <f t="shared" si="241"/>
        <v>00</v>
      </c>
      <c r="P126" s="40" t="str">
        <f t="shared" si="241"/>
        <v>00</v>
      </c>
      <c r="Q126" s="42" t="str">
        <f t="shared" si="241"/>
        <v>00</v>
      </c>
      <c r="R126" s="43" t="str">
        <f t="shared" si="9"/>
        <v>no</v>
      </c>
      <c r="S126" s="7"/>
      <c r="T126" s="43" t="str">
        <f t="shared" ref="T126:Y126" si="242">MID(T$6,$D126*2+1,$C126*2)</f>
        <v>00</v>
      </c>
      <c r="U126" s="40" t="str">
        <f t="shared" si="242"/>
        <v>00</v>
      </c>
      <c r="V126" s="40" t="str">
        <f t="shared" si="242"/>
        <v>00</v>
      </c>
      <c r="W126" s="40" t="str">
        <f t="shared" si="242"/>
        <v>00</v>
      </c>
      <c r="X126" s="40" t="str">
        <f t="shared" si="242"/>
        <v>00</v>
      </c>
      <c r="Y126" s="42" t="str">
        <f t="shared" si="242"/>
        <v>00</v>
      </c>
      <c r="Z126" s="73" t="str">
        <f t="shared" si="6"/>
        <v>no</v>
      </c>
    </row>
    <row r="127" ht="12.0" customHeight="1">
      <c r="A127" s="7"/>
      <c r="B127" s="79"/>
      <c r="C127" s="41">
        <v>1.0</v>
      </c>
      <c r="D127" s="40">
        <f t="shared" si="7"/>
        <v>123</v>
      </c>
      <c r="E127" s="80" t="str">
        <f t="shared" si="3"/>
        <v>$7B</v>
      </c>
      <c r="F127" s="43" t="str">
        <f t="shared" ref="F127:Q127" si="243">MID(F$6,$D127*2+1,$C127*2)</f>
        <v>00</v>
      </c>
      <c r="G127" s="40" t="str">
        <f t="shared" si="243"/>
        <v>00</v>
      </c>
      <c r="H127" s="40" t="str">
        <f t="shared" si="243"/>
        <v>00</v>
      </c>
      <c r="I127" s="40" t="str">
        <f t="shared" si="243"/>
        <v>00</v>
      </c>
      <c r="J127" s="40" t="str">
        <f t="shared" si="243"/>
        <v>00</v>
      </c>
      <c r="K127" s="42" t="str">
        <f t="shared" si="243"/>
        <v>00</v>
      </c>
      <c r="L127" s="43" t="str">
        <f t="shared" si="243"/>
        <v>00</v>
      </c>
      <c r="M127" s="40" t="str">
        <f t="shared" si="243"/>
        <v>00</v>
      </c>
      <c r="N127" s="40" t="str">
        <f t="shared" si="243"/>
        <v>00</v>
      </c>
      <c r="O127" s="40" t="str">
        <f t="shared" si="243"/>
        <v>00</v>
      </c>
      <c r="P127" s="40" t="str">
        <f t="shared" si="243"/>
        <v>00</v>
      </c>
      <c r="Q127" s="42" t="str">
        <f t="shared" si="243"/>
        <v>00</v>
      </c>
      <c r="R127" s="43" t="str">
        <f t="shared" si="9"/>
        <v>no</v>
      </c>
      <c r="S127" s="7"/>
      <c r="T127" s="43" t="str">
        <f t="shared" ref="T127:Y127" si="244">MID(T$6,$D127*2+1,$C127*2)</f>
        <v>00</v>
      </c>
      <c r="U127" s="40" t="str">
        <f t="shared" si="244"/>
        <v>00</v>
      </c>
      <c r="V127" s="40" t="str">
        <f t="shared" si="244"/>
        <v>00</v>
      </c>
      <c r="W127" s="40" t="str">
        <f t="shared" si="244"/>
        <v>00</v>
      </c>
      <c r="X127" s="40" t="str">
        <f t="shared" si="244"/>
        <v>00</v>
      </c>
      <c r="Y127" s="42" t="str">
        <f t="shared" si="244"/>
        <v>00</v>
      </c>
      <c r="Z127" s="73" t="str">
        <f t="shared" si="6"/>
        <v>no</v>
      </c>
    </row>
    <row r="128" ht="12.0" customHeight="1">
      <c r="A128" s="7"/>
      <c r="B128" s="79"/>
      <c r="C128" s="41">
        <v>1.0</v>
      </c>
      <c r="D128" s="40">
        <f t="shared" si="7"/>
        <v>124</v>
      </c>
      <c r="E128" s="80" t="str">
        <f t="shared" si="3"/>
        <v>$7C</v>
      </c>
      <c r="F128" s="43" t="str">
        <f t="shared" ref="F128:Q128" si="245">MID(F$6,$D128*2+1,$C128*2)</f>
        <v>00</v>
      </c>
      <c r="G128" s="40" t="str">
        <f t="shared" si="245"/>
        <v>00</v>
      </c>
      <c r="H128" s="40" t="str">
        <f t="shared" si="245"/>
        <v>00</v>
      </c>
      <c r="I128" s="40" t="str">
        <f t="shared" si="245"/>
        <v>00</v>
      </c>
      <c r="J128" s="40" t="str">
        <f t="shared" si="245"/>
        <v>00</v>
      </c>
      <c r="K128" s="42" t="str">
        <f t="shared" si="245"/>
        <v>00</v>
      </c>
      <c r="L128" s="43" t="str">
        <f t="shared" si="245"/>
        <v>00</v>
      </c>
      <c r="M128" s="40" t="str">
        <f t="shared" si="245"/>
        <v>00</v>
      </c>
      <c r="N128" s="40" t="str">
        <f t="shared" si="245"/>
        <v>00</v>
      </c>
      <c r="O128" s="40" t="str">
        <f t="shared" si="245"/>
        <v>00</v>
      </c>
      <c r="P128" s="40" t="str">
        <f t="shared" si="245"/>
        <v>00</v>
      </c>
      <c r="Q128" s="42" t="str">
        <f t="shared" si="245"/>
        <v>00</v>
      </c>
      <c r="R128" s="43" t="str">
        <f t="shared" si="9"/>
        <v>no</v>
      </c>
      <c r="S128" s="7"/>
      <c r="T128" s="43" t="str">
        <f t="shared" ref="T128:Y128" si="246">MID(T$6,$D128*2+1,$C128*2)</f>
        <v>00</v>
      </c>
      <c r="U128" s="40" t="str">
        <f t="shared" si="246"/>
        <v>00</v>
      </c>
      <c r="V128" s="40" t="str">
        <f t="shared" si="246"/>
        <v>00</v>
      </c>
      <c r="W128" s="40" t="str">
        <f t="shared" si="246"/>
        <v>00</v>
      </c>
      <c r="X128" s="40" t="str">
        <f t="shared" si="246"/>
        <v>00</v>
      </c>
      <c r="Y128" s="42" t="str">
        <f t="shared" si="246"/>
        <v>00</v>
      </c>
      <c r="Z128" s="73" t="str">
        <f t="shared" si="6"/>
        <v>no</v>
      </c>
    </row>
    <row r="129" ht="12.0" customHeight="1">
      <c r="A129" s="7"/>
      <c r="B129" s="79"/>
      <c r="C129" s="41">
        <v>1.0</v>
      </c>
      <c r="D129" s="40">
        <f t="shared" si="7"/>
        <v>125</v>
      </c>
      <c r="E129" s="80" t="str">
        <f t="shared" si="3"/>
        <v>$7D</v>
      </c>
      <c r="F129" s="43" t="str">
        <f t="shared" ref="F129:Q129" si="247">MID(F$6,$D129*2+1,$C129*2)</f>
        <v>00</v>
      </c>
      <c r="G129" s="40" t="str">
        <f t="shared" si="247"/>
        <v>00</v>
      </c>
      <c r="H129" s="40" t="str">
        <f t="shared" si="247"/>
        <v>00</v>
      </c>
      <c r="I129" s="40" t="str">
        <f t="shared" si="247"/>
        <v>00</v>
      </c>
      <c r="J129" s="40" t="str">
        <f t="shared" si="247"/>
        <v>00</v>
      </c>
      <c r="K129" s="42" t="str">
        <f t="shared" si="247"/>
        <v>00</v>
      </c>
      <c r="L129" s="43" t="str">
        <f t="shared" si="247"/>
        <v>00</v>
      </c>
      <c r="M129" s="40" t="str">
        <f t="shared" si="247"/>
        <v>00</v>
      </c>
      <c r="N129" s="40" t="str">
        <f t="shared" si="247"/>
        <v>00</v>
      </c>
      <c r="O129" s="40" t="str">
        <f t="shared" si="247"/>
        <v>00</v>
      </c>
      <c r="P129" s="40" t="str">
        <f t="shared" si="247"/>
        <v>00</v>
      </c>
      <c r="Q129" s="42" t="str">
        <f t="shared" si="247"/>
        <v>00</v>
      </c>
      <c r="R129" s="43" t="str">
        <f t="shared" si="9"/>
        <v>no</v>
      </c>
      <c r="S129" s="7"/>
      <c r="T129" s="43" t="str">
        <f t="shared" ref="T129:Y129" si="248">MID(T$6,$D129*2+1,$C129*2)</f>
        <v>00</v>
      </c>
      <c r="U129" s="40" t="str">
        <f t="shared" si="248"/>
        <v>00</v>
      </c>
      <c r="V129" s="40" t="str">
        <f t="shared" si="248"/>
        <v>00</v>
      </c>
      <c r="W129" s="40" t="str">
        <f t="shared" si="248"/>
        <v>00</v>
      </c>
      <c r="X129" s="40" t="str">
        <f t="shared" si="248"/>
        <v>00</v>
      </c>
      <c r="Y129" s="42" t="str">
        <f t="shared" si="248"/>
        <v>00</v>
      </c>
      <c r="Z129" s="73" t="str">
        <f t="shared" si="6"/>
        <v>no</v>
      </c>
    </row>
    <row r="130" ht="12.0" customHeight="1">
      <c r="A130" s="7"/>
      <c r="B130" s="79"/>
      <c r="C130" s="41">
        <v>1.0</v>
      </c>
      <c r="D130" s="40">
        <f t="shared" si="7"/>
        <v>126</v>
      </c>
      <c r="E130" s="80" t="str">
        <f t="shared" si="3"/>
        <v>$7E</v>
      </c>
      <c r="F130" s="43" t="str">
        <f t="shared" ref="F130:Q130" si="249">MID(F$6,$D130*2+1,$C130*2)</f>
        <v>00</v>
      </c>
      <c r="G130" s="40" t="str">
        <f t="shared" si="249"/>
        <v>00</v>
      </c>
      <c r="H130" s="40" t="str">
        <f t="shared" si="249"/>
        <v>00</v>
      </c>
      <c r="I130" s="40" t="str">
        <f t="shared" si="249"/>
        <v>00</v>
      </c>
      <c r="J130" s="40" t="str">
        <f t="shared" si="249"/>
        <v>00</v>
      </c>
      <c r="K130" s="42" t="str">
        <f t="shared" si="249"/>
        <v>00</v>
      </c>
      <c r="L130" s="43" t="str">
        <f t="shared" si="249"/>
        <v>00</v>
      </c>
      <c r="M130" s="40" t="str">
        <f t="shared" si="249"/>
        <v>00</v>
      </c>
      <c r="N130" s="40" t="str">
        <f t="shared" si="249"/>
        <v>00</v>
      </c>
      <c r="O130" s="40" t="str">
        <f t="shared" si="249"/>
        <v>00</v>
      </c>
      <c r="P130" s="40" t="str">
        <f t="shared" si="249"/>
        <v>00</v>
      </c>
      <c r="Q130" s="42" t="str">
        <f t="shared" si="249"/>
        <v>00</v>
      </c>
      <c r="R130" s="43" t="str">
        <f t="shared" si="9"/>
        <v>no</v>
      </c>
      <c r="S130" s="7"/>
      <c r="T130" s="43" t="str">
        <f t="shared" ref="T130:Y130" si="250">MID(T$6,$D130*2+1,$C130*2)</f>
        <v>00</v>
      </c>
      <c r="U130" s="40" t="str">
        <f t="shared" si="250"/>
        <v>00</v>
      </c>
      <c r="V130" s="40" t="str">
        <f t="shared" si="250"/>
        <v>00</v>
      </c>
      <c r="W130" s="40" t="str">
        <f t="shared" si="250"/>
        <v>00</v>
      </c>
      <c r="X130" s="40" t="str">
        <f t="shared" si="250"/>
        <v>00</v>
      </c>
      <c r="Y130" s="42" t="str">
        <f t="shared" si="250"/>
        <v>00</v>
      </c>
      <c r="Z130" s="73" t="str">
        <f t="shared" si="6"/>
        <v>no</v>
      </c>
    </row>
    <row r="131" ht="12.0" customHeight="1">
      <c r="A131" s="7"/>
      <c r="B131" s="79"/>
      <c r="C131" s="41">
        <v>1.0</v>
      </c>
      <c r="D131" s="40">
        <f t="shared" si="7"/>
        <v>127</v>
      </c>
      <c r="E131" s="80" t="str">
        <f t="shared" si="3"/>
        <v>$7F</v>
      </c>
      <c r="F131" s="43" t="str">
        <f t="shared" ref="F131:Q131" si="251">MID(F$6,$D131*2+1,$C131*2)</f>
        <v>00</v>
      </c>
      <c r="G131" s="40" t="str">
        <f t="shared" si="251"/>
        <v>00</v>
      </c>
      <c r="H131" s="40" t="str">
        <f t="shared" si="251"/>
        <v>00</v>
      </c>
      <c r="I131" s="40" t="str">
        <f t="shared" si="251"/>
        <v>00</v>
      </c>
      <c r="J131" s="40" t="str">
        <f t="shared" si="251"/>
        <v>00</v>
      </c>
      <c r="K131" s="42" t="str">
        <f t="shared" si="251"/>
        <v>00</v>
      </c>
      <c r="L131" s="43" t="str">
        <f t="shared" si="251"/>
        <v>00</v>
      </c>
      <c r="M131" s="40" t="str">
        <f t="shared" si="251"/>
        <v>00</v>
      </c>
      <c r="N131" s="40" t="str">
        <f t="shared" si="251"/>
        <v>00</v>
      </c>
      <c r="O131" s="40" t="str">
        <f t="shared" si="251"/>
        <v>00</v>
      </c>
      <c r="P131" s="40" t="str">
        <f t="shared" si="251"/>
        <v>00</v>
      </c>
      <c r="Q131" s="42" t="str">
        <f t="shared" si="251"/>
        <v>00</v>
      </c>
      <c r="R131" s="43" t="str">
        <f t="shared" si="9"/>
        <v>no</v>
      </c>
      <c r="S131" s="7"/>
      <c r="T131" s="43" t="str">
        <f t="shared" ref="T131:Y131" si="252">MID(T$6,$D131*2+1,$C131*2)</f>
        <v>00</v>
      </c>
      <c r="U131" s="40" t="str">
        <f t="shared" si="252"/>
        <v>00</v>
      </c>
      <c r="V131" s="40" t="str">
        <f t="shared" si="252"/>
        <v>00</v>
      </c>
      <c r="W131" s="40" t="str">
        <f t="shared" si="252"/>
        <v>00</v>
      </c>
      <c r="X131" s="40" t="str">
        <f t="shared" si="252"/>
        <v>00</v>
      </c>
      <c r="Y131" s="42" t="str">
        <f t="shared" si="252"/>
        <v>00</v>
      </c>
      <c r="Z131" s="73" t="str">
        <f t="shared" si="6"/>
        <v>no</v>
      </c>
    </row>
    <row r="132" ht="12.0" customHeight="1">
      <c r="A132" s="7"/>
      <c r="B132" s="79"/>
      <c r="C132" s="41">
        <v>1.0</v>
      </c>
      <c r="D132" s="40">
        <f t="shared" si="7"/>
        <v>128</v>
      </c>
      <c r="E132" s="80" t="str">
        <f t="shared" si="3"/>
        <v>$80</v>
      </c>
      <c r="F132" s="43" t="str">
        <f t="shared" ref="F132:Q132" si="253">MID(F$6,$D132*2+1,$C132*2)</f>
        <v/>
      </c>
      <c r="G132" s="40" t="str">
        <f t="shared" si="253"/>
        <v/>
      </c>
      <c r="H132" s="40" t="str">
        <f t="shared" si="253"/>
        <v/>
      </c>
      <c r="I132" s="40" t="str">
        <f t="shared" si="253"/>
        <v/>
      </c>
      <c r="J132" s="40" t="str">
        <f t="shared" si="253"/>
        <v/>
      </c>
      <c r="K132" s="42" t="str">
        <f t="shared" si="253"/>
        <v/>
      </c>
      <c r="L132" s="43" t="str">
        <f t="shared" si="253"/>
        <v/>
      </c>
      <c r="M132" s="40" t="str">
        <f t="shared" si="253"/>
        <v/>
      </c>
      <c r="N132" s="40" t="str">
        <f t="shared" si="253"/>
        <v/>
      </c>
      <c r="O132" s="40" t="str">
        <f t="shared" si="253"/>
        <v/>
      </c>
      <c r="P132" s="40" t="str">
        <f t="shared" si="253"/>
        <v/>
      </c>
      <c r="Q132" s="42" t="str">
        <f t="shared" si="253"/>
        <v/>
      </c>
      <c r="R132" s="43" t="str">
        <f t="shared" si="9"/>
        <v>no</v>
      </c>
      <c r="S132" s="7"/>
      <c r="T132" s="43" t="str">
        <f t="shared" ref="T132:Y132" si="254">MID(T$6,$D132*2+1,$C132*2)</f>
        <v/>
      </c>
      <c r="U132" s="40" t="str">
        <f t="shared" si="254"/>
        <v/>
      </c>
      <c r="V132" s="40" t="str">
        <f t="shared" si="254"/>
        <v/>
      </c>
      <c r="W132" s="40" t="str">
        <f t="shared" si="254"/>
        <v/>
      </c>
      <c r="X132" s="40" t="str">
        <f t="shared" si="254"/>
        <v/>
      </c>
      <c r="Y132" s="42" t="str">
        <f t="shared" si="254"/>
        <v/>
      </c>
      <c r="Z132" s="73" t="str">
        <f t="shared" si="6"/>
        <v>no</v>
      </c>
    </row>
    <row r="133" ht="11.25" customHeight="1">
      <c r="A133" s="7"/>
      <c r="B133" s="79"/>
      <c r="E133" s="80"/>
      <c r="F133" s="43"/>
      <c r="K133" s="42"/>
      <c r="L133" s="43"/>
      <c r="Q133" s="42"/>
      <c r="R133" s="43"/>
      <c r="S133" s="7"/>
      <c r="T133" s="43"/>
      <c r="Y133" s="42"/>
      <c r="Z133" s="14"/>
    </row>
    <row r="134" ht="12.0" customHeight="1">
      <c r="E134" s="77"/>
      <c r="F134" s="14"/>
      <c r="R134" s="69"/>
    </row>
    <row r="135" ht="12.0" customHeight="1">
      <c r="E135" s="77"/>
      <c r="F135" s="14"/>
      <c r="R135" s="69"/>
    </row>
  </sheetData>
  <mergeCells count="3">
    <mergeCell ref="F4:K4"/>
    <mergeCell ref="L4:Q4"/>
    <mergeCell ref="T4:Y4"/>
  </mergeCells>
  <conditionalFormatting sqref="R1:R135">
    <cfRule type="cellIs" dxfId="0" priority="1" operator="equal">
      <formula>"dif"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7.13"/>
    <col customWidth="1" min="2" max="2" width="10.5"/>
    <col customWidth="1" min="3" max="3" width="9.38"/>
    <col customWidth="1" min="4" max="4" width="10.0"/>
    <col customWidth="1" min="5" max="5" width="10.5"/>
    <col customWidth="1" min="6" max="6" width="9.38"/>
    <col customWidth="1" min="7" max="7" width="7.88"/>
    <col customWidth="1" min="8" max="8" width="76.5"/>
  </cols>
  <sheetData>
    <row r="1" ht="12.0" customHeight="1">
      <c r="B1" s="84" t="s">
        <v>497</v>
      </c>
      <c r="E1" s="84" t="s">
        <v>498</v>
      </c>
    </row>
    <row r="2" ht="12.0" customHeight="1">
      <c r="A2" s="68" t="s">
        <v>499</v>
      </c>
      <c r="B2" s="85" t="s">
        <v>500</v>
      </c>
      <c r="C2" s="68" t="s">
        <v>501</v>
      </c>
      <c r="D2" s="85" t="s">
        <v>502</v>
      </c>
      <c r="E2" s="85" t="s">
        <v>500</v>
      </c>
      <c r="F2" s="68" t="s">
        <v>501</v>
      </c>
      <c r="G2" s="85" t="s">
        <v>503</v>
      </c>
      <c r="H2" s="68" t="s">
        <v>504</v>
      </c>
    </row>
    <row r="3" ht="12.0" customHeight="1">
      <c r="A3" s="69" t="str">
        <f t="shared" ref="A3:A11" si="1">IF(B3&lt;&gt;E3,"*","")</f>
        <v/>
      </c>
      <c r="B3" s="85" t="s">
        <v>505</v>
      </c>
      <c r="C3" s="68">
        <v>4.0</v>
      </c>
      <c r="D3" s="85" t="s">
        <v>506</v>
      </c>
      <c r="E3" s="85" t="s">
        <v>505</v>
      </c>
      <c r="F3" s="68">
        <v>4.0</v>
      </c>
      <c r="H3" s="68" t="s">
        <v>507</v>
      </c>
    </row>
    <row r="4" ht="12.0" customHeight="1">
      <c r="A4" s="69" t="str">
        <f t="shared" si="1"/>
        <v/>
      </c>
      <c r="B4" s="85" t="s">
        <v>508</v>
      </c>
      <c r="C4" s="68">
        <v>4.0</v>
      </c>
      <c r="D4" s="85" t="s">
        <v>509</v>
      </c>
      <c r="E4" s="85" t="s">
        <v>508</v>
      </c>
      <c r="F4" s="68">
        <v>4.0</v>
      </c>
      <c r="H4" s="68" t="s">
        <v>510</v>
      </c>
    </row>
    <row r="5" ht="12.0" customHeight="1">
      <c r="A5" s="69" t="str">
        <f t="shared" si="1"/>
        <v/>
      </c>
      <c r="B5" s="85" t="s">
        <v>511</v>
      </c>
      <c r="C5" s="68">
        <v>1.0</v>
      </c>
      <c r="D5" s="85" t="s">
        <v>512</v>
      </c>
      <c r="E5" s="85" t="s">
        <v>511</v>
      </c>
      <c r="F5" s="68">
        <v>1.0</v>
      </c>
      <c r="H5" s="68" t="s">
        <v>513</v>
      </c>
    </row>
    <row r="6" ht="12.0" customHeight="1">
      <c r="A6" s="69" t="str">
        <f t="shared" si="1"/>
        <v/>
      </c>
      <c r="B6" s="85" t="s">
        <v>514</v>
      </c>
      <c r="C6" s="68">
        <v>4.0</v>
      </c>
      <c r="D6" s="85" t="s">
        <v>515</v>
      </c>
      <c r="E6" s="85" t="s">
        <v>514</v>
      </c>
      <c r="F6" s="68">
        <v>4.0</v>
      </c>
      <c r="G6" s="85" t="s">
        <v>516</v>
      </c>
      <c r="H6" s="68" t="s">
        <v>517</v>
      </c>
    </row>
    <row r="7" ht="12.0" customHeight="1">
      <c r="A7" s="69" t="str">
        <f t="shared" si="1"/>
        <v/>
      </c>
      <c r="B7" s="85" t="s">
        <v>518</v>
      </c>
      <c r="C7" s="68">
        <v>4.0</v>
      </c>
      <c r="D7" s="85" t="s">
        <v>519</v>
      </c>
      <c r="E7" s="85" t="s">
        <v>518</v>
      </c>
      <c r="F7" s="68">
        <v>4.0</v>
      </c>
      <c r="G7" s="85" t="s">
        <v>520</v>
      </c>
      <c r="H7" s="68" t="s">
        <v>521</v>
      </c>
    </row>
    <row r="8" ht="12.0" customHeight="1">
      <c r="A8" s="69" t="str">
        <f t="shared" si="1"/>
        <v/>
      </c>
      <c r="B8" s="85" t="s">
        <v>522</v>
      </c>
      <c r="C8" s="68">
        <v>4.0</v>
      </c>
      <c r="D8" s="85" t="s">
        <v>519</v>
      </c>
      <c r="E8" s="85" t="s">
        <v>522</v>
      </c>
      <c r="F8" s="68">
        <v>4.0</v>
      </c>
      <c r="G8" s="85" t="s">
        <v>520</v>
      </c>
      <c r="H8" s="68" t="s">
        <v>523</v>
      </c>
    </row>
    <row r="9" ht="12.0" customHeight="1">
      <c r="A9" s="69" t="str">
        <f t="shared" si="1"/>
        <v/>
      </c>
      <c r="B9" s="85" t="s">
        <v>524</v>
      </c>
      <c r="C9" s="68">
        <v>4.0</v>
      </c>
      <c r="D9" s="85" t="s">
        <v>525</v>
      </c>
      <c r="E9" s="85" t="s">
        <v>524</v>
      </c>
      <c r="F9" s="68">
        <v>4.0</v>
      </c>
      <c r="G9" s="85" t="s">
        <v>526</v>
      </c>
      <c r="H9" s="68" t="s">
        <v>527</v>
      </c>
    </row>
    <row r="10" ht="12.0" customHeight="1">
      <c r="A10" s="69" t="str">
        <f t="shared" si="1"/>
        <v/>
      </c>
      <c r="B10" s="85" t="s">
        <v>528</v>
      </c>
      <c r="C10" s="68" t="s">
        <v>529</v>
      </c>
      <c r="D10" s="85" t="s">
        <v>530</v>
      </c>
      <c r="E10" s="85" t="s">
        <v>528</v>
      </c>
      <c r="F10" s="68" t="s">
        <v>529</v>
      </c>
      <c r="H10" s="68" t="s">
        <v>531</v>
      </c>
    </row>
    <row r="11" ht="12.0" customHeight="1">
      <c r="A11" s="69" t="str">
        <f t="shared" si="1"/>
        <v>*</v>
      </c>
      <c r="B11" s="85" t="s">
        <v>532</v>
      </c>
      <c r="C11" s="68" t="s">
        <v>533</v>
      </c>
      <c r="D11" s="85" t="s">
        <v>534</v>
      </c>
      <c r="E11" s="85" t="s">
        <v>535</v>
      </c>
      <c r="F11" s="68" t="s">
        <v>536</v>
      </c>
      <c r="H11" s="85" t="s">
        <v>537</v>
      </c>
    </row>
    <row r="12" ht="12.0" customHeight="1"/>
    <row r="13" ht="12.0" customHeight="1">
      <c r="A13" s="69" t="str">
        <f t="shared" ref="A13:A17" si="2">IF(B13&lt;&gt;E13,"*","")</f>
        <v/>
      </c>
    </row>
    <row r="14" ht="12.0" customHeight="1">
      <c r="A14" s="69" t="str">
        <f t="shared" si="2"/>
        <v/>
      </c>
      <c r="B14" s="85" t="s">
        <v>538</v>
      </c>
      <c r="D14" s="85" t="s">
        <v>539</v>
      </c>
      <c r="E14" s="85" t="s">
        <v>538</v>
      </c>
    </row>
    <row r="15" ht="12.0" customHeight="1">
      <c r="A15" s="69" t="str">
        <f t="shared" si="2"/>
        <v/>
      </c>
      <c r="B15" s="85" t="s">
        <v>540</v>
      </c>
      <c r="C15" s="68">
        <v>2.0</v>
      </c>
      <c r="D15" s="85" t="s">
        <v>541</v>
      </c>
      <c r="E15" s="85" t="s">
        <v>540</v>
      </c>
      <c r="F15" s="68">
        <v>2.0</v>
      </c>
      <c r="H15" s="68" t="s">
        <v>542</v>
      </c>
    </row>
    <row r="16" ht="12.0" customHeight="1">
      <c r="A16" s="69" t="str">
        <f t="shared" si="2"/>
        <v/>
      </c>
      <c r="B16" s="85" t="s">
        <v>543</v>
      </c>
      <c r="C16" s="68">
        <v>2.0</v>
      </c>
      <c r="D16" s="85" t="s">
        <v>544</v>
      </c>
      <c r="E16" s="85" t="s">
        <v>543</v>
      </c>
      <c r="F16" s="68">
        <v>2.0</v>
      </c>
      <c r="H16" s="68" t="s">
        <v>545</v>
      </c>
    </row>
    <row r="17" ht="12.0" customHeight="1">
      <c r="A17" s="69" t="str">
        <f t="shared" si="2"/>
        <v/>
      </c>
      <c r="B17" s="85" t="s">
        <v>546</v>
      </c>
      <c r="C17" s="68">
        <v>2.0</v>
      </c>
      <c r="D17" s="85" t="s">
        <v>547</v>
      </c>
      <c r="E17" s="85" t="s">
        <v>546</v>
      </c>
      <c r="F17" s="68">
        <v>2.0</v>
      </c>
      <c r="H17" s="68" t="s">
        <v>548</v>
      </c>
    </row>
    <row r="18" ht="12.0" customHeight="1">
      <c r="B18" s="85" t="s">
        <v>549</v>
      </c>
      <c r="C18" s="68">
        <v>2.0</v>
      </c>
      <c r="E18" s="85" t="s">
        <v>549</v>
      </c>
      <c r="F18" s="68">
        <v>2.0</v>
      </c>
      <c r="H18" s="68" t="s">
        <v>550</v>
      </c>
    </row>
    <row r="19" ht="12.0" customHeight="1">
      <c r="A19" s="69" t="str">
        <f t="shared" ref="A19:A24" si="3">IF(B19&lt;&gt;E19,"*","")</f>
        <v/>
      </c>
      <c r="B19" s="85" t="s">
        <v>551</v>
      </c>
      <c r="C19" s="68">
        <v>1.0</v>
      </c>
      <c r="D19" s="85" t="s">
        <v>552</v>
      </c>
      <c r="E19" s="85" t="s">
        <v>551</v>
      </c>
      <c r="F19" s="68">
        <v>1.0</v>
      </c>
      <c r="H19" s="68" t="s">
        <v>553</v>
      </c>
    </row>
    <row r="20" ht="12.0" customHeight="1">
      <c r="A20" s="69" t="str">
        <f t="shared" si="3"/>
        <v/>
      </c>
      <c r="B20" s="85" t="s">
        <v>554</v>
      </c>
      <c r="C20" s="68">
        <v>1.0</v>
      </c>
      <c r="D20" s="85" t="s">
        <v>555</v>
      </c>
      <c r="E20" s="85" t="s">
        <v>554</v>
      </c>
      <c r="F20" s="68">
        <v>1.0</v>
      </c>
      <c r="H20" s="68" t="s">
        <v>556</v>
      </c>
    </row>
    <row r="21" ht="12.0" customHeight="1">
      <c r="A21" s="69" t="str">
        <f t="shared" si="3"/>
        <v/>
      </c>
      <c r="B21" s="85" t="s">
        <v>557</v>
      </c>
      <c r="C21" s="68">
        <v>1.0</v>
      </c>
      <c r="D21" s="85" t="s">
        <v>558</v>
      </c>
      <c r="E21" s="85" t="s">
        <v>557</v>
      </c>
      <c r="F21" s="68">
        <v>1.0</v>
      </c>
    </row>
    <row r="22" ht="12.0" customHeight="1">
      <c r="A22" s="69" t="str">
        <f t="shared" si="3"/>
        <v/>
      </c>
      <c r="B22" s="85" t="s">
        <v>559</v>
      </c>
      <c r="C22" s="68">
        <v>1.0</v>
      </c>
      <c r="D22" s="85" t="s">
        <v>560</v>
      </c>
      <c r="E22" s="85" t="s">
        <v>559</v>
      </c>
      <c r="F22" s="68">
        <v>1.0</v>
      </c>
      <c r="H22" s="68" t="s">
        <v>561</v>
      </c>
    </row>
    <row r="23" ht="12.0" customHeight="1">
      <c r="A23" s="69" t="str">
        <f t="shared" si="3"/>
        <v/>
      </c>
      <c r="B23" s="85" t="s">
        <v>562</v>
      </c>
      <c r="C23" s="68">
        <v>2.0</v>
      </c>
      <c r="D23" s="85" t="s">
        <v>563</v>
      </c>
      <c r="E23" s="85" t="s">
        <v>562</v>
      </c>
      <c r="F23" s="68">
        <v>2.0</v>
      </c>
      <c r="H23" s="68" t="s">
        <v>564</v>
      </c>
    </row>
    <row r="24" ht="12.0" customHeight="1">
      <c r="A24" s="69" t="str">
        <f t="shared" si="3"/>
        <v/>
      </c>
      <c r="B24" s="85" t="s">
        <v>565</v>
      </c>
      <c r="C24" s="68">
        <v>64.0</v>
      </c>
      <c r="E24" s="85" t="s">
        <v>565</v>
      </c>
      <c r="F24" s="68">
        <v>64.0</v>
      </c>
      <c r="H24" s="68" t="s">
        <v>566</v>
      </c>
    </row>
    <row r="25" ht="12.0" customHeight="1">
      <c r="B25" s="85" t="s">
        <v>567</v>
      </c>
      <c r="C25" s="68">
        <v>2.0</v>
      </c>
      <c r="E25" s="85" t="s">
        <v>567</v>
      </c>
      <c r="F25" s="68">
        <v>2.0</v>
      </c>
      <c r="H25" s="68" t="s">
        <v>568</v>
      </c>
    </row>
    <row r="26" ht="12.0" customHeight="1">
      <c r="A26" s="69" t="str">
        <f t="shared" ref="A26:A27" si="4">IF(B26&lt;&gt;E26,"*","")</f>
        <v/>
      </c>
      <c r="B26" s="85" t="s">
        <v>569</v>
      </c>
      <c r="C26" s="68" t="s">
        <v>570</v>
      </c>
      <c r="E26" s="85" t="s">
        <v>569</v>
      </c>
      <c r="F26" s="68" t="s">
        <v>570</v>
      </c>
      <c r="H26" s="68" t="s">
        <v>571</v>
      </c>
    </row>
    <row r="27" ht="12.0" customHeight="1">
      <c r="A27" s="69" t="str">
        <f t="shared" si="4"/>
        <v/>
      </c>
    </row>
  </sheetData>
  <mergeCells count="2">
    <mergeCell ref="B1:D1"/>
    <mergeCell ref="E1:G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0.0" topLeftCell="B11" activePane="bottomRight" state="frozen"/>
      <selection activeCell="B1" sqref="B1" pane="topRight"/>
      <selection activeCell="A11" sqref="A11" pane="bottomLeft"/>
      <selection activeCell="B11" sqref="B11" pane="bottomRight"/>
    </sheetView>
  </sheetViews>
  <sheetFormatPr customHeight="1" defaultColWidth="12.63" defaultRowHeight="12.75"/>
  <cols>
    <col customWidth="1" min="1" max="1" width="7.13"/>
    <col customWidth="1" min="2" max="2" width="1.88"/>
    <col customWidth="1" min="3" max="3" width="63.0"/>
    <col customWidth="1" min="4" max="4" width="25.0"/>
    <col customWidth="1" min="5" max="5" width="22.88"/>
    <col customWidth="1" min="6" max="6" width="50.38"/>
    <col customWidth="1" min="7" max="7" width="7.13"/>
  </cols>
  <sheetData>
    <row r="1" ht="12.0" customHeight="1">
      <c r="A1" s="68" t="s">
        <v>572</v>
      </c>
    </row>
    <row r="2" ht="12.0" customHeight="1">
      <c r="A2" s="75" t="s">
        <v>573</v>
      </c>
      <c r="C2" s="86" t="s">
        <v>574</v>
      </c>
      <c r="D2" s="86" t="s">
        <v>574</v>
      </c>
    </row>
    <row r="3" ht="12.0" customHeight="1">
      <c r="A3" s="75" t="s">
        <v>575</v>
      </c>
      <c r="C3" s="75" t="s">
        <v>576</v>
      </c>
      <c r="D3" s="75" t="s">
        <v>577</v>
      </c>
      <c r="E3" s="75" t="s">
        <v>578</v>
      </c>
      <c r="F3" s="75" t="s">
        <v>579</v>
      </c>
    </row>
    <row r="4" ht="12.0" customHeight="1">
      <c r="A4" s="68" t="s">
        <v>580</v>
      </c>
      <c r="D4" s="68" t="s">
        <v>581</v>
      </c>
      <c r="E4" s="68" t="s">
        <v>582</v>
      </c>
    </row>
    <row r="5" ht="12.0" customHeight="1">
      <c r="A5" s="68" t="s">
        <v>583</v>
      </c>
      <c r="C5" s="68" t="s">
        <v>576</v>
      </c>
      <c r="D5" s="68" t="s">
        <v>577</v>
      </c>
      <c r="E5" s="68" t="s">
        <v>578</v>
      </c>
    </row>
    <row r="6" ht="12.0" customHeight="1">
      <c r="A6" s="75" t="s">
        <v>584</v>
      </c>
      <c r="C6" s="86" t="s">
        <v>585</v>
      </c>
      <c r="D6" s="86" t="s">
        <v>585</v>
      </c>
      <c r="E6" s="86" t="s">
        <v>585</v>
      </c>
    </row>
    <row r="7" ht="12.0" customHeight="1"/>
    <row r="8" ht="12.0" customHeight="1">
      <c r="A8" s="66" t="s">
        <v>586</v>
      </c>
      <c r="B8" s="66" t="s">
        <v>474</v>
      </c>
      <c r="C8" s="66" t="s">
        <v>587</v>
      </c>
      <c r="D8" s="66" t="s">
        <v>588</v>
      </c>
    </row>
    <row r="9" ht="12.0" customHeight="1">
      <c r="A9" s="68" t="s">
        <v>575</v>
      </c>
      <c r="B9" s="68">
        <v>2.0</v>
      </c>
      <c r="C9" s="68" t="s">
        <v>589</v>
      </c>
      <c r="D9" s="68" t="s">
        <v>590</v>
      </c>
    </row>
    <row r="10" ht="12.0" customHeight="1">
      <c r="A10" s="68" t="s">
        <v>591</v>
      </c>
      <c r="B10" s="68">
        <v>2.0</v>
      </c>
      <c r="C10" s="68" t="s">
        <v>592</v>
      </c>
    </row>
    <row r="11" ht="12.0" customHeight="1">
      <c r="A11" s="68" t="s">
        <v>584</v>
      </c>
      <c r="B11" s="68">
        <v>2.0</v>
      </c>
      <c r="C11" s="68" t="s">
        <v>593</v>
      </c>
      <c r="D11" s="68" t="s">
        <v>594</v>
      </c>
    </row>
    <row r="12" ht="12.0" customHeight="1">
      <c r="A12" s="68" t="s">
        <v>595</v>
      </c>
      <c r="B12" s="68">
        <v>2.0</v>
      </c>
      <c r="C12" s="68" t="s">
        <v>596</v>
      </c>
    </row>
    <row r="13" ht="12.0" customHeight="1"/>
    <row r="14" ht="12.0" customHeight="1">
      <c r="C14" s="68" t="s">
        <v>597</v>
      </c>
    </row>
    <row r="15" ht="12.0" customHeight="1">
      <c r="A15" s="3"/>
      <c r="B15" s="3"/>
      <c r="C15" s="3"/>
      <c r="D15" s="3"/>
      <c r="F15" s="3"/>
    </row>
    <row r="16" ht="12.0" customHeight="1">
      <c r="A16" s="87" t="s">
        <v>598</v>
      </c>
      <c r="B16" s="87">
        <v>2.0</v>
      </c>
      <c r="C16" s="87" t="s">
        <v>599</v>
      </c>
      <c r="D16" s="87" t="s">
        <v>600</v>
      </c>
      <c r="F16" s="87" t="s">
        <v>601</v>
      </c>
    </row>
    <row r="17" ht="12.0" customHeight="1">
      <c r="A17" s="68" t="s">
        <v>602</v>
      </c>
      <c r="B17" s="68">
        <v>2.0</v>
      </c>
      <c r="C17" s="68" t="s">
        <v>603</v>
      </c>
      <c r="D17" s="68" t="s">
        <v>604</v>
      </c>
    </row>
    <row r="18" ht="12.0" customHeight="1">
      <c r="A18" s="68" t="s">
        <v>605</v>
      </c>
      <c r="B18" s="68">
        <v>2.0</v>
      </c>
      <c r="C18" s="68" t="s">
        <v>606</v>
      </c>
      <c r="D18" s="68" t="s">
        <v>607</v>
      </c>
      <c r="E18" s="68" t="s">
        <v>608</v>
      </c>
      <c r="F18" s="68" t="s">
        <v>609</v>
      </c>
    </row>
    <row r="19" ht="12.0" customHeight="1">
      <c r="A19" s="68" t="s">
        <v>610</v>
      </c>
      <c r="B19" s="68">
        <v>2.0</v>
      </c>
      <c r="C19" s="68" t="s">
        <v>611</v>
      </c>
      <c r="D19" s="68" t="s">
        <v>607</v>
      </c>
      <c r="E19" s="68" t="s">
        <v>608</v>
      </c>
      <c r="F19" s="68" t="s">
        <v>609</v>
      </c>
    </row>
    <row r="20" ht="12.0" customHeight="1">
      <c r="A20" s="68" t="s">
        <v>612</v>
      </c>
      <c r="B20" s="68">
        <v>2.0</v>
      </c>
      <c r="C20" s="68" t="s">
        <v>599</v>
      </c>
      <c r="D20" s="68" t="s">
        <v>600</v>
      </c>
      <c r="F20" s="68" t="s">
        <v>613</v>
      </c>
    </row>
    <row r="21" ht="12.0" customHeight="1">
      <c r="A21" s="68" t="s">
        <v>614</v>
      </c>
      <c r="B21" s="68">
        <v>2.0</v>
      </c>
      <c r="C21" s="68" t="s">
        <v>606</v>
      </c>
      <c r="D21" s="68" t="s">
        <v>607</v>
      </c>
      <c r="E21" s="68" t="s">
        <v>608</v>
      </c>
      <c r="F21" s="68" t="s">
        <v>609</v>
      </c>
    </row>
    <row r="22" ht="12.0" customHeight="1">
      <c r="A22" s="68" t="s">
        <v>615</v>
      </c>
      <c r="B22" s="68">
        <v>2.0</v>
      </c>
      <c r="C22" s="68" t="s">
        <v>616</v>
      </c>
    </row>
    <row r="23" ht="12.0" customHeight="1">
      <c r="A23" s="68" t="s">
        <v>617</v>
      </c>
      <c r="B23" s="68">
        <v>2.0</v>
      </c>
      <c r="C23" s="68" t="s">
        <v>618</v>
      </c>
    </row>
    <row r="24" ht="12.0" customHeight="1">
      <c r="A24" s="68" t="s">
        <v>619</v>
      </c>
      <c r="B24" s="68">
        <v>2.0</v>
      </c>
      <c r="C24" s="68" t="s">
        <v>616</v>
      </c>
    </row>
    <row r="25" ht="12.0" customHeight="1">
      <c r="A25" s="68" t="s">
        <v>620</v>
      </c>
      <c r="B25" s="68">
        <v>2.0</v>
      </c>
      <c r="C25" s="68" t="s">
        <v>618</v>
      </c>
    </row>
    <row r="26" ht="12.0" customHeight="1">
      <c r="A26" s="68" t="s">
        <v>575</v>
      </c>
      <c r="B26" s="68">
        <v>2.0</v>
      </c>
      <c r="C26" s="68" t="s">
        <v>621</v>
      </c>
    </row>
    <row r="27" ht="12.0" customHeight="1">
      <c r="A27" s="68" t="s">
        <v>583</v>
      </c>
      <c r="B27" s="68">
        <v>2.0</v>
      </c>
      <c r="C27" s="68" t="s">
        <v>622</v>
      </c>
    </row>
    <row r="28" ht="12.0" customHeight="1">
      <c r="A28" s="68" t="s">
        <v>584</v>
      </c>
      <c r="B28" s="68">
        <v>2.0</v>
      </c>
      <c r="C28" s="68" t="s">
        <v>585</v>
      </c>
    </row>
    <row r="29" ht="12.0" customHeight="1"/>
    <row r="30" ht="12.0" customHeight="1">
      <c r="A30" s="88" t="s">
        <v>623</v>
      </c>
      <c r="B30" s="88">
        <v>2.0</v>
      </c>
      <c r="C30" s="88" t="s">
        <v>124</v>
      </c>
    </row>
    <row r="31" ht="12.0" customHeight="1">
      <c r="A31" s="88" t="s">
        <v>624</v>
      </c>
      <c r="B31" s="88">
        <v>2.0</v>
      </c>
      <c r="C31" s="88" t="s">
        <v>625</v>
      </c>
    </row>
    <row r="32" ht="12.0" customHeight="1">
      <c r="A32" s="68" t="s">
        <v>626</v>
      </c>
      <c r="B32" s="68">
        <v>2.0</v>
      </c>
      <c r="C32" s="68" t="s">
        <v>627</v>
      </c>
      <c r="D32" s="68" t="s">
        <v>628</v>
      </c>
    </row>
    <row r="33" ht="12.0" customHeight="1"/>
    <row r="34" ht="12.0" customHeight="1"/>
    <row r="35" ht="12.0" customHeight="1">
      <c r="A35" s="68" t="s">
        <v>615</v>
      </c>
      <c r="B35" s="68">
        <v>2.0</v>
      </c>
      <c r="C35" s="68" t="s">
        <v>629</v>
      </c>
    </row>
    <row r="36" ht="12.0" customHeight="1"/>
    <row r="37" ht="12.0" customHeight="1"/>
    <row r="38" ht="12.0" customHeight="1">
      <c r="E38" s="68" t="s">
        <v>630</v>
      </c>
    </row>
    <row r="39" ht="12.0" customHeight="1">
      <c r="C39" s="68" t="s">
        <v>631</v>
      </c>
      <c r="D39" s="68" t="s">
        <v>632</v>
      </c>
      <c r="E39" s="68" t="s">
        <v>633</v>
      </c>
    </row>
    <row r="40" ht="12.0" customHeight="1">
      <c r="A40" s="68" t="s">
        <v>634</v>
      </c>
      <c r="D40" s="68">
        <v>0.0</v>
      </c>
      <c r="E40" s="68">
        <v>128.0</v>
      </c>
    </row>
    <row r="41" ht="12.0" customHeight="1">
      <c r="A41" s="68" t="s">
        <v>635</v>
      </c>
      <c r="D41" s="68">
        <v>0.0</v>
      </c>
      <c r="E41" s="68">
        <v>3.0</v>
      </c>
    </row>
    <row r="42" ht="12.0" customHeight="1">
      <c r="A42" s="68" t="s">
        <v>636</v>
      </c>
      <c r="D42" s="68">
        <v>255.0</v>
      </c>
      <c r="E42" s="66">
        <v>253.0</v>
      </c>
      <c r="F42" s="66">
        <v>254.0</v>
      </c>
      <c r="G42" s="68">
        <v>255.0</v>
      </c>
    </row>
    <row r="43" ht="12.0" customHeight="1">
      <c r="A43" s="68" t="s">
        <v>637</v>
      </c>
      <c r="D43" s="68">
        <v>0.0</v>
      </c>
      <c r="E43" s="68">
        <v>3.0</v>
      </c>
      <c r="F43" s="68">
        <v>0.0</v>
      </c>
    </row>
    <row r="44" ht="12.0" customHeight="1">
      <c r="A44" s="68" t="s">
        <v>638</v>
      </c>
      <c r="D44" s="68">
        <v>0.0</v>
      </c>
      <c r="E44" s="68">
        <v>30.0</v>
      </c>
      <c r="F44" s="68">
        <v>0.0</v>
      </c>
    </row>
    <row r="45" ht="12.0" customHeight="1">
      <c r="A45" s="68" t="s">
        <v>639</v>
      </c>
      <c r="D45" s="68">
        <v>0.0</v>
      </c>
      <c r="E45" s="68">
        <v>30.0</v>
      </c>
      <c r="F45" s="68">
        <v>99.0</v>
      </c>
    </row>
    <row r="46" ht="12.0" customHeight="1">
      <c r="A46" s="68" t="s">
        <v>640</v>
      </c>
      <c r="D46" s="68">
        <v>0.0</v>
      </c>
      <c r="E46" s="68">
        <v>127.0</v>
      </c>
    </row>
    <row r="47" ht="12.0" customHeight="1">
      <c r="A47" s="68" t="s">
        <v>641</v>
      </c>
      <c r="D47" s="68">
        <v>0.0</v>
      </c>
      <c r="E47" s="68">
        <v>127.0</v>
      </c>
    </row>
    <row r="48" ht="12.0" customHeight="1">
      <c r="A48" s="68" t="s">
        <v>642</v>
      </c>
      <c r="D48" s="68">
        <v>0.0</v>
      </c>
      <c r="E48" s="68">
        <v>127.0</v>
      </c>
    </row>
    <row r="49" ht="12.0" customHeight="1">
      <c r="A49" s="68" t="s">
        <v>643</v>
      </c>
      <c r="D49" s="68">
        <v>0.0</v>
      </c>
      <c r="E49" s="68">
        <v>127.0</v>
      </c>
    </row>
    <row r="50" ht="12.0" customHeight="1">
      <c r="A50" s="68" t="s">
        <v>644</v>
      </c>
      <c r="D50" s="68">
        <v>0.0</v>
      </c>
      <c r="E50" s="68">
        <v>127.0</v>
      </c>
    </row>
    <row r="51" ht="12.0" customHeight="1">
      <c r="A51" s="68" t="s">
        <v>645</v>
      </c>
      <c r="D51" s="68">
        <v>0.0</v>
      </c>
      <c r="E51" s="68">
        <v>127.0</v>
      </c>
    </row>
    <row r="52" ht="12.0" customHeight="1">
      <c r="A52" s="68" t="s">
        <v>646</v>
      </c>
      <c r="D52" s="68">
        <v>0.0</v>
      </c>
      <c r="E52" s="68">
        <v>127.0</v>
      </c>
    </row>
    <row r="53" ht="12.0" customHeight="1">
      <c r="A53" s="68" t="s">
        <v>647</v>
      </c>
      <c r="D53" s="68">
        <v>0.0</v>
      </c>
      <c r="E53" s="68">
        <v>127.0</v>
      </c>
    </row>
    <row r="54" ht="12.0" customHeight="1">
      <c r="A54" s="68" t="s">
        <v>648</v>
      </c>
      <c r="D54" s="68">
        <v>255.0</v>
      </c>
      <c r="E54" s="68">
        <v>0.0</v>
      </c>
      <c r="F54" s="68">
        <v>255.0</v>
      </c>
    </row>
    <row r="55" ht="12.0" customHeight="1">
      <c r="A55" s="68" t="s">
        <v>649</v>
      </c>
      <c r="D55" s="68">
        <v>255.0</v>
      </c>
      <c r="E55" s="66">
        <v>2.0</v>
      </c>
      <c r="F55" s="66">
        <v>255.0</v>
      </c>
    </row>
    <row r="56" ht="12.0" customHeight="1">
      <c r="A56" s="68" t="s">
        <v>650</v>
      </c>
      <c r="D56" s="68">
        <v>255.0</v>
      </c>
      <c r="E56" s="68">
        <v>202.0</v>
      </c>
      <c r="F56" s="68">
        <v>203.0</v>
      </c>
    </row>
    <row r="57" ht="12.0" customHeight="1">
      <c r="A57" s="68" t="s">
        <v>651</v>
      </c>
      <c r="D57" s="68">
        <v>255.0</v>
      </c>
      <c r="E57" s="68">
        <v>152.0</v>
      </c>
      <c r="F57" s="68">
        <v>220.0</v>
      </c>
    </row>
    <row r="58" ht="12.0" customHeight="1"/>
    <row r="59" ht="12.0" customHeight="1">
      <c r="A59" s="68" t="s">
        <v>652</v>
      </c>
    </row>
    <row r="60" ht="12.0" customHeight="1">
      <c r="A60" s="68" t="s">
        <v>653</v>
      </c>
    </row>
    <row r="61" ht="12.0" customHeight="1">
      <c r="A61" s="68">
        <v>5490.0</v>
      </c>
    </row>
    <row r="62" ht="12.0" customHeight="1">
      <c r="A62" s="68" t="s">
        <v>654</v>
      </c>
    </row>
    <row r="63" ht="12.0" customHeight="1">
      <c r="A63" s="68" t="s">
        <v>655</v>
      </c>
    </row>
    <row r="64" ht="12.0" customHeight="1"/>
    <row r="65" ht="12.0" customHeight="1">
      <c r="A65" s="68">
        <v>3158.0</v>
      </c>
    </row>
    <row r="66" ht="12.0" customHeight="1">
      <c r="A66" s="68" t="s">
        <v>656</v>
      </c>
    </row>
    <row r="67" ht="12.0" customHeight="1">
      <c r="A67" s="68" t="s">
        <v>657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7.5"/>
    <col customWidth="1" min="2" max="2" width="5.63"/>
    <col customWidth="1" min="3" max="3" width="9.0"/>
    <col customWidth="1" min="4" max="4" width="8.5"/>
    <col customWidth="1" min="5" max="5" width="3.63"/>
    <col customWidth="1" min="6" max="6" width="5.63"/>
    <col customWidth="1" min="7" max="7" width="7.88"/>
    <col customWidth="1" min="8" max="8" width="6.63"/>
    <col customWidth="1" min="9" max="9" width="61.38"/>
  </cols>
  <sheetData>
    <row r="1" ht="12.0" customHeight="1"/>
    <row r="2" ht="12.0" customHeight="1">
      <c r="D2" s="89" t="s">
        <v>658</v>
      </c>
    </row>
    <row r="3" ht="12.0" customHeight="1">
      <c r="A3" s="66" t="s">
        <v>659</v>
      </c>
      <c r="B3" s="66" t="s">
        <v>660</v>
      </c>
      <c r="C3" s="66" t="s">
        <v>661</v>
      </c>
      <c r="D3" s="66" t="s">
        <v>662</v>
      </c>
      <c r="E3" s="66" t="s">
        <v>6</v>
      </c>
      <c r="F3" s="66" t="s">
        <v>663</v>
      </c>
      <c r="G3" s="66" t="s">
        <v>664</v>
      </c>
      <c r="H3" s="66" t="s">
        <v>665</v>
      </c>
      <c r="I3" s="66" t="s">
        <v>666</v>
      </c>
    </row>
    <row r="4" ht="12.0" customHeight="1">
      <c r="A4" s="68" t="s">
        <v>667</v>
      </c>
      <c r="B4" s="68" t="s">
        <v>668</v>
      </c>
      <c r="C4" s="68" t="s">
        <v>669</v>
      </c>
      <c r="D4" s="68">
        <v>1083114.0</v>
      </c>
      <c r="E4" s="68">
        <v>64.0</v>
      </c>
      <c r="F4" s="68" t="s">
        <v>670</v>
      </c>
      <c r="G4" s="68" t="s">
        <v>671</v>
      </c>
      <c r="H4" s="68">
        <v>1.0</v>
      </c>
    </row>
    <row r="5" ht="12.0" customHeight="1">
      <c r="A5" s="68" t="s">
        <v>672</v>
      </c>
      <c r="B5" s="68">
        <v>109058.0</v>
      </c>
      <c r="C5" s="68" t="s">
        <v>669</v>
      </c>
      <c r="D5" s="68">
        <v>1003874.0</v>
      </c>
      <c r="E5" s="68">
        <v>64.0</v>
      </c>
      <c r="F5" s="68" t="s">
        <v>670</v>
      </c>
      <c r="G5" s="68" t="s">
        <v>671</v>
      </c>
      <c r="H5" s="68" t="s">
        <v>673</v>
      </c>
      <c r="I5" s="68" t="s">
        <v>674</v>
      </c>
    </row>
    <row r="6" ht="12.0" customHeight="1">
      <c r="A6" s="68" t="s">
        <v>675</v>
      </c>
      <c r="B6" s="68" t="s">
        <v>676</v>
      </c>
      <c r="C6" s="68" t="s">
        <v>669</v>
      </c>
      <c r="D6" s="68">
        <v>1152422.0</v>
      </c>
      <c r="E6" s="68">
        <v>64.0</v>
      </c>
      <c r="F6" s="68" t="s">
        <v>670</v>
      </c>
      <c r="G6" s="68" t="s">
        <v>671</v>
      </c>
      <c r="H6" s="68">
        <v>1.0</v>
      </c>
    </row>
    <row r="7" ht="12.0" customHeight="1">
      <c r="A7" s="68" t="s">
        <v>677</v>
      </c>
      <c r="B7" s="68" t="s">
        <v>678</v>
      </c>
      <c r="C7" s="68" t="s">
        <v>669</v>
      </c>
      <c r="D7" s="68">
        <v>1152422.0</v>
      </c>
      <c r="E7" s="68">
        <v>64.0</v>
      </c>
      <c r="F7" s="68" t="s">
        <v>670</v>
      </c>
      <c r="G7" s="68" t="s">
        <v>671</v>
      </c>
      <c r="H7" s="68">
        <v>2.0</v>
      </c>
      <c r="I7" s="68" t="s">
        <v>679</v>
      </c>
    </row>
    <row r="8" ht="12.0" customHeight="1">
      <c r="A8" s="68" t="s">
        <v>680</v>
      </c>
      <c r="B8" s="68" t="s">
        <v>681</v>
      </c>
      <c r="C8" s="68" t="s">
        <v>669</v>
      </c>
      <c r="D8" s="68">
        <v>1152422.0</v>
      </c>
      <c r="E8" s="68">
        <v>64.0</v>
      </c>
      <c r="F8" s="68" t="s">
        <v>670</v>
      </c>
      <c r="G8" s="68" t="s">
        <v>671</v>
      </c>
      <c r="H8" s="68">
        <v>3.0</v>
      </c>
      <c r="I8" s="68" t="s">
        <v>682</v>
      </c>
    </row>
    <row r="9" ht="12.0" customHeight="1">
      <c r="A9" s="68" t="s">
        <v>683</v>
      </c>
      <c r="B9" s="68" t="s">
        <v>684</v>
      </c>
      <c r="C9" s="68" t="s">
        <v>669</v>
      </c>
      <c r="D9" s="68">
        <v>348730.0</v>
      </c>
      <c r="E9" s="68">
        <v>64.0</v>
      </c>
      <c r="F9" s="68" t="s">
        <v>670</v>
      </c>
      <c r="G9" s="68" t="s">
        <v>671</v>
      </c>
      <c r="H9" s="68">
        <v>1.0</v>
      </c>
      <c r="I9" s="68" t="s">
        <v>685</v>
      </c>
    </row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</sheetData>
  <mergeCells count="1">
    <mergeCell ref="D2:H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4.63"/>
    <col customWidth="1" min="2" max="6" width="7.13"/>
  </cols>
  <sheetData>
    <row r="1" ht="12.0" customHeight="1">
      <c r="A1" s="68" t="s">
        <v>686</v>
      </c>
    </row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" width="3.75"/>
    <col customWidth="1" min="3" max="3" width="7.13"/>
    <col customWidth="1" min="4" max="4" width="3.5"/>
    <col customWidth="1" min="5" max="5" width="3.75"/>
    <col customWidth="1" min="6" max="6" width="3.88"/>
    <col customWidth="1" min="7" max="9" width="7.13"/>
    <col customWidth="1" min="10" max="11" width="4.5"/>
    <col customWidth="1" min="12" max="12" width="7.13"/>
  </cols>
  <sheetData>
    <row r="1" ht="12.0" customHeight="1"/>
    <row r="2" ht="12.0" customHeight="1">
      <c r="J2" s="90">
        <v>562.0</v>
      </c>
      <c r="K2" s="90">
        <v>556.0</v>
      </c>
    </row>
    <row r="3" ht="12.0" customHeight="1">
      <c r="A3" s="68" t="s">
        <v>687</v>
      </c>
      <c r="B3" s="68" t="s">
        <v>688</v>
      </c>
      <c r="C3" s="68" t="s">
        <v>689</v>
      </c>
      <c r="D3" s="90" t="s">
        <v>690</v>
      </c>
      <c r="E3" s="68" t="s">
        <v>691</v>
      </c>
      <c r="F3" s="68" t="s">
        <v>692</v>
      </c>
      <c r="J3" s="90" t="s">
        <v>690</v>
      </c>
      <c r="K3" s="90" t="s">
        <v>691</v>
      </c>
    </row>
    <row r="4" ht="12.0" customHeight="1">
      <c r="A4" s="68">
        <v>0.0</v>
      </c>
      <c r="B4" s="69" t="str">
        <f t="shared" ref="B4:B149" si="1">DEC2HEX(A4,2)</f>
        <v>00</v>
      </c>
      <c r="D4" s="90">
        <v>0.0</v>
      </c>
      <c r="E4" s="68">
        <v>0.0</v>
      </c>
      <c r="F4" s="69">
        <f t="shared" ref="F4:F149" si="2">HEX2DEC(D4)-HEX2DEC(E4)</f>
        <v>0</v>
      </c>
      <c r="H4" s="68">
        <v>0.0</v>
      </c>
      <c r="I4" s="69" t="str">
        <f t="shared" ref="I4:I76" si="3">DEC2HEX(H4,2)</f>
        <v>00</v>
      </c>
      <c r="J4" s="90">
        <v>92.0</v>
      </c>
      <c r="K4" s="90">
        <v>92.0</v>
      </c>
      <c r="L4" s="69">
        <f t="shared" ref="L4:L76" si="4">HEX2DEC(J4)-HEX2DEC(K4)</f>
        <v>0</v>
      </c>
    </row>
    <row r="5" ht="12.0" customHeight="1">
      <c r="A5" s="68">
        <v>1.0</v>
      </c>
      <c r="B5" s="69" t="str">
        <f t="shared" si="1"/>
        <v>01</v>
      </c>
      <c r="D5" s="90">
        <v>92.0</v>
      </c>
      <c r="E5" s="68">
        <v>92.0</v>
      </c>
      <c r="F5" s="69">
        <f t="shared" si="2"/>
        <v>0</v>
      </c>
      <c r="H5" s="69">
        <f t="shared" ref="H5:H76" si="5">H4+2</f>
        <v>2</v>
      </c>
      <c r="I5" s="69" t="str">
        <f t="shared" si="3"/>
        <v>02</v>
      </c>
      <c r="J5" s="90" t="s">
        <v>544</v>
      </c>
      <c r="K5" s="90" t="s">
        <v>544</v>
      </c>
      <c r="L5" s="69">
        <f t="shared" si="4"/>
        <v>0</v>
      </c>
    </row>
    <row r="6" ht="12.0" customHeight="1">
      <c r="A6" s="69">
        <f t="shared" ref="A6:A149" si="6">A5+1</f>
        <v>2</v>
      </c>
      <c r="B6" s="69" t="str">
        <f t="shared" si="1"/>
        <v>02</v>
      </c>
      <c r="D6" s="90">
        <v>0.0</v>
      </c>
      <c r="E6" s="68">
        <v>0.0</v>
      </c>
      <c r="F6" s="69">
        <f t="shared" si="2"/>
        <v>0</v>
      </c>
      <c r="H6" s="69">
        <f t="shared" si="5"/>
        <v>4</v>
      </c>
      <c r="I6" s="69" t="str">
        <f t="shared" si="3"/>
        <v>04</v>
      </c>
      <c r="J6" s="90" t="s">
        <v>547</v>
      </c>
      <c r="K6" s="90" t="s">
        <v>693</v>
      </c>
      <c r="L6" s="69">
        <f t="shared" si="4"/>
        <v>6</v>
      </c>
    </row>
    <row r="7" ht="12.0" customHeight="1">
      <c r="A7" s="69">
        <f t="shared" si="6"/>
        <v>3</v>
      </c>
      <c r="B7" s="69" t="str">
        <f t="shared" si="1"/>
        <v>03</v>
      </c>
      <c r="D7" s="90" t="s">
        <v>694</v>
      </c>
      <c r="E7" s="68" t="s">
        <v>694</v>
      </c>
      <c r="F7" s="69">
        <f t="shared" si="2"/>
        <v>0</v>
      </c>
      <c r="H7" s="69">
        <f t="shared" si="5"/>
        <v>6</v>
      </c>
      <c r="I7" s="69" t="str">
        <f t="shared" si="3"/>
        <v>06</v>
      </c>
      <c r="J7" s="90">
        <v>52.0</v>
      </c>
      <c r="K7" s="90">
        <v>52.0</v>
      </c>
      <c r="L7" s="69">
        <f t="shared" si="4"/>
        <v>0</v>
      </c>
    </row>
    <row r="8" ht="12.0" customHeight="1">
      <c r="A8" s="69">
        <f t="shared" si="6"/>
        <v>4</v>
      </c>
      <c r="B8" s="69" t="str">
        <f t="shared" si="1"/>
        <v>04</v>
      </c>
      <c r="D8" s="90">
        <v>2.0</v>
      </c>
      <c r="E8" s="68">
        <v>2.0</v>
      </c>
      <c r="F8" s="69">
        <f t="shared" si="2"/>
        <v>0</v>
      </c>
      <c r="H8" s="69">
        <f t="shared" si="5"/>
        <v>8</v>
      </c>
      <c r="I8" s="69" t="str">
        <f t="shared" si="3"/>
        <v>08</v>
      </c>
      <c r="J8" s="90" t="s">
        <v>695</v>
      </c>
      <c r="K8" s="90" t="s">
        <v>695</v>
      </c>
      <c r="L8" s="69">
        <f t="shared" si="4"/>
        <v>0</v>
      </c>
    </row>
    <row r="9" ht="12.0" customHeight="1">
      <c r="A9" s="69">
        <f t="shared" si="6"/>
        <v>5</v>
      </c>
      <c r="B9" s="69" t="str">
        <f t="shared" si="1"/>
        <v>05</v>
      </c>
      <c r="D9" s="90" t="s">
        <v>696</v>
      </c>
      <c r="E9" s="68" t="s">
        <v>697</v>
      </c>
      <c r="F9" s="69">
        <f t="shared" si="2"/>
        <v>6</v>
      </c>
      <c r="H9" s="69">
        <f t="shared" si="5"/>
        <v>10</v>
      </c>
      <c r="I9" s="69" t="str">
        <f t="shared" si="3"/>
        <v>0A</v>
      </c>
      <c r="J9" s="90">
        <v>50.0</v>
      </c>
      <c r="K9" s="90">
        <v>50.0</v>
      </c>
      <c r="L9" s="69">
        <f t="shared" si="4"/>
        <v>0</v>
      </c>
    </row>
    <row r="10" ht="12.0" customHeight="1">
      <c r="A10" s="69">
        <f t="shared" si="6"/>
        <v>6</v>
      </c>
      <c r="B10" s="69" t="str">
        <f t="shared" si="1"/>
        <v>06</v>
      </c>
      <c r="D10" s="90">
        <v>0.0</v>
      </c>
      <c r="E10" s="68">
        <v>0.0</v>
      </c>
      <c r="F10" s="69">
        <f t="shared" si="2"/>
        <v>0</v>
      </c>
      <c r="H10" s="69">
        <f t="shared" si="5"/>
        <v>12</v>
      </c>
      <c r="I10" s="69" t="str">
        <f t="shared" si="3"/>
        <v>0C</v>
      </c>
      <c r="J10" s="90" t="s">
        <v>698</v>
      </c>
      <c r="K10" s="90" t="s">
        <v>698</v>
      </c>
      <c r="L10" s="69">
        <f t="shared" si="4"/>
        <v>0</v>
      </c>
    </row>
    <row r="11" ht="12.0" customHeight="1">
      <c r="A11" s="69">
        <f t="shared" si="6"/>
        <v>7</v>
      </c>
      <c r="B11" s="69" t="str">
        <f t="shared" si="1"/>
        <v>07</v>
      </c>
      <c r="D11" s="90">
        <v>52.0</v>
      </c>
      <c r="E11" s="68">
        <v>52.0</v>
      </c>
      <c r="F11" s="69">
        <f t="shared" si="2"/>
        <v>0</v>
      </c>
      <c r="H11" s="69">
        <f t="shared" si="5"/>
        <v>14</v>
      </c>
      <c r="I11" s="69" t="str">
        <f t="shared" si="3"/>
        <v>0E</v>
      </c>
      <c r="J11" s="90">
        <v>222.0</v>
      </c>
      <c r="K11" s="90">
        <v>222.0</v>
      </c>
      <c r="L11" s="69">
        <f t="shared" si="4"/>
        <v>0</v>
      </c>
    </row>
    <row r="12" ht="12.0" customHeight="1">
      <c r="A12" s="69">
        <f t="shared" si="6"/>
        <v>8</v>
      </c>
      <c r="B12" s="69" t="str">
        <f t="shared" si="1"/>
        <v>08</v>
      </c>
      <c r="D12" s="90">
        <v>0.0</v>
      </c>
      <c r="E12" s="68">
        <v>0.0</v>
      </c>
      <c r="F12" s="69">
        <f t="shared" si="2"/>
        <v>0</v>
      </c>
      <c r="H12" s="69">
        <f t="shared" si="5"/>
        <v>16</v>
      </c>
      <c r="I12" s="69" t="str">
        <f t="shared" si="3"/>
        <v>10</v>
      </c>
      <c r="J12" s="90">
        <v>0.0</v>
      </c>
      <c r="K12" s="90">
        <v>0.0</v>
      </c>
      <c r="L12" s="69">
        <f t="shared" si="4"/>
        <v>0</v>
      </c>
    </row>
    <row r="13" ht="12.0" customHeight="1">
      <c r="A13" s="69">
        <f t="shared" si="6"/>
        <v>9</v>
      </c>
      <c r="B13" s="69" t="str">
        <f t="shared" si="1"/>
        <v>09</v>
      </c>
      <c r="D13" s="90" t="s">
        <v>699</v>
      </c>
      <c r="E13" s="68" t="s">
        <v>699</v>
      </c>
      <c r="F13" s="69">
        <f t="shared" si="2"/>
        <v>0</v>
      </c>
      <c r="H13" s="69">
        <f t="shared" si="5"/>
        <v>18</v>
      </c>
      <c r="I13" s="69" t="str">
        <f t="shared" si="3"/>
        <v>12</v>
      </c>
      <c r="J13" s="90">
        <v>0.0</v>
      </c>
      <c r="K13" s="90">
        <v>0.0</v>
      </c>
      <c r="L13" s="69">
        <f t="shared" si="4"/>
        <v>0</v>
      </c>
    </row>
    <row r="14" ht="12.0" customHeight="1">
      <c r="A14" s="69">
        <f t="shared" si="6"/>
        <v>10</v>
      </c>
      <c r="B14" s="69" t="str">
        <f t="shared" si="1"/>
        <v>0A</v>
      </c>
      <c r="D14" s="90">
        <v>0.0</v>
      </c>
      <c r="E14" s="68">
        <v>0.0</v>
      </c>
      <c r="F14" s="69">
        <f t="shared" si="2"/>
        <v>0</v>
      </c>
      <c r="H14" s="69">
        <f t="shared" si="5"/>
        <v>20</v>
      </c>
      <c r="I14" s="69" t="str">
        <f t="shared" si="3"/>
        <v>14</v>
      </c>
      <c r="J14" s="90">
        <v>222.0</v>
      </c>
      <c r="K14" s="90">
        <v>202.0</v>
      </c>
      <c r="L14" s="69">
        <f t="shared" si="4"/>
        <v>32</v>
      </c>
    </row>
    <row r="15" ht="12.0" customHeight="1">
      <c r="A15" s="69">
        <f t="shared" si="6"/>
        <v>11</v>
      </c>
      <c r="B15" s="69" t="str">
        <f t="shared" si="1"/>
        <v>0B</v>
      </c>
      <c r="D15" s="90">
        <v>50.0</v>
      </c>
      <c r="E15" s="68">
        <v>50.0</v>
      </c>
      <c r="F15" s="69">
        <f t="shared" si="2"/>
        <v>0</v>
      </c>
      <c r="H15" s="69">
        <f t="shared" si="5"/>
        <v>22</v>
      </c>
      <c r="I15" s="69" t="str">
        <f t="shared" si="3"/>
        <v>16</v>
      </c>
      <c r="J15" s="90">
        <v>420.0</v>
      </c>
      <c r="K15" s="90">
        <v>224.0</v>
      </c>
      <c r="L15" s="69">
        <f t="shared" si="4"/>
        <v>508</v>
      </c>
    </row>
    <row r="16" ht="12.0" customHeight="1">
      <c r="A16" s="69">
        <f t="shared" si="6"/>
        <v>12</v>
      </c>
      <c r="B16" s="69" t="str">
        <f t="shared" si="1"/>
        <v>0C</v>
      </c>
      <c r="D16" s="90" t="s">
        <v>700</v>
      </c>
      <c r="E16" s="68" t="s">
        <v>700</v>
      </c>
      <c r="F16" s="69">
        <f t="shared" si="2"/>
        <v>0</v>
      </c>
      <c r="H16" s="69">
        <f t="shared" si="5"/>
        <v>24</v>
      </c>
      <c r="I16" s="69" t="str">
        <f t="shared" si="3"/>
        <v>18</v>
      </c>
      <c r="J16" s="90" t="s">
        <v>701</v>
      </c>
      <c r="K16" s="90" t="s">
        <v>701</v>
      </c>
      <c r="L16" s="69">
        <f t="shared" si="4"/>
        <v>0</v>
      </c>
    </row>
    <row r="17" ht="12.0" customHeight="1">
      <c r="A17" s="69">
        <f t="shared" si="6"/>
        <v>13</v>
      </c>
      <c r="B17" s="69" t="str">
        <f t="shared" si="1"/>
        <v>0D</v>
      </c>
      <c r="D17" s="90" t="s">
        <v>560</v>
      </c>
      <c r="E17" s="68" t="s">
        <v>560</v>
      </c>
      <c r="F17" s="69">
        <f t="shared" si="2"/>
        <v>0</v>
      </c>
      <c r="H17" s="69">
        <f t="shared" si="5"/>
        <v>26</v>
      </c>
      <c r="I17" s="69" t="str">
        <f t="shared" si="3"/>
        <v>1A</v>
      </c>
      <c r="J17" s="90" t="s">
        <v>702</v>
      </c>
      <c r="K17" s="90" t="s">
        <v>702</v>
      </c>
      <c r="L17" s="69">
        <f t="shared" si="4"/>
        <v>0</v>
      </c>
    </row>
    <row r="18" ht="12.0" customHeight="1">
      <c r="A18" s="69">
        <f t="shared" si="6"/>
        <v>14</v>
      </c>
      <c r="B18" s="69" t="str">
        <f t="shared" si="1"/>
        <v>0E</v>
      </c>
      <c r="D18" s="90">
        <v>2.0</v>
      </c>
      <c r="E18" s="68">
        <v>2.0</v>
      </c>
      <c r="F18" s="69">
        <f t="shared" si="2"/>
        <v>0</v>
      </c>
      <c r="H18" s="69">
        <f t="shared" si="5"/>
        <v>28</v>
      </c>
      <c r="I18" s="69" t="str">
        <f t="shared" si="3"/>
        <v>1C</v>
      </c>
      <c r="J18" s="90" t="s">
        <v>703</v>
      </c>
      <c r="K18" s="90" t="s">
        <v>704</v>
      </c>
      <c r="L18" s="69">
        <f t="shared" si="4"/>
        <v>-98</v>
      </c>
    </row>
    <row r="19" ht="12.0" customHeight="1">
      <c r="A19" s="69">
        <f t="shared" si="6"/>
        <v>15</v>
      </c>
      <c r="B19" s="69" t="str">
        <f t="shared" si="1"/>
        <v>0F</v>
      </c>
      <c r="D19" s="90">
        <v>22.0</v>
      </c>
      <c r="E19" s="68">
        <v>22.0</v>
      </c>
      <c r="F19" s="69">
        <f t="shared" si="2"/>
        <v>0</v>
      </c>
      <c r="H19" s="69">
        <f t="shared" si="5"/>
        <v>30</v>
      </c>
      <c r="I19" s="69" t="str">
        <f t="shared" si="3"/>
        <v>1E</v>
      </c>
      <c r="J19" s="90" t="s">
        <v>705</v>
      </c>
      <c r="K19" s="90" t="s">
        <v>706</v>
      </c>
      <c r="L19" s="69">
        <f t="shared" si="4"/>
        <v>446</v>
      </c>
    </row>
    <row r="20" ht="12.0" customHeight="1">
      <c r="A20" s="69">
        <f t="shared" si="6"/>
        <v>16</v>
      </c>
      <c r="B20" s="69" t="str">
        <f t="shared" si="1"/>
        <v>10</v>
      </c>
      <c r="D20" s="90">
        <v>0.0</v>
      </c>
      <c r="E20" s="68">
        <v>0.0</v>
      </c>
      <c r="F20" s="69">
        <f t="shared" si="2"/>
        <v>0</v>
      </c>
      <c r="H20" s="69">
        <f t="shared" si="5"/>
        <v>32</v>
      </c>
      <c r="I20" s="69" t="str">
        <f t="shared" si="3"/>
        <v>20</v>
      </c>
      <c r="J20" s="90">
        <v>420.0</v>
      </c>
      <c r="K20" s="90" t="s">
        <v>707</v>
      </c>
      <c r="L20" s="69">
        <f t="shared" si="4"/>
        <v>-2220</v>
      </c>
    </row>
    <row r="21" ht="12.0" customHeight="1">
      <c r="A21" s="69">
        <f t="shared" si="6"/>
        <v>17</v>
      </c>
      <c r="B21" s="69" t="str">
        <f t="shared" si="1"/>
        <v>11</v>
      </c>
      <c r="D21" s="90">
        <v>0.0</v>
      </c>
      <c r="E21" s="68">
        <v>0.0</v>
      </c>
      <c r="F21" s="69">
        <f t="shared" si="2"/>
        <v>0</v>
      </c>
      <c r="H21" s="69">
        <f t="shared" si="5"/>
        <v>34</v>
      </c>
      <c r="I21" s="69" t="str">
        <f t="shared" si="3"/>
        <v>22</v>
      </c>
      <c r="J21" s="90" t="s">
        <v>707</v>
      </c>
      <c r="K21" s="90" t="s">
        <v>55</v>
      </c>
      <c r="L21" s="69">
        <f t="shared" si="4"/>
        <v>546</v>
      </c>
    </row>
    <row r="22" ht="12.0" customHeight="1">
      <c r="A22" s="69">
        <f t="shared" si="6"/>
        <v>18</v>
      </c>
      <c r="B22" s="69" t="str">
        <f t="shared" si="1"/>
        <v>12</v>
      </c>
      <c r="D22" s="90">
        <v>0.0</v>
      </c>
      <c r="E22" s="68">
        <v>0.0</v>
      </c>
      <c r="F22" s="69">
        <f t="shared" si="2"/>
        <v>0</v>
      </c>
      <c r="H22" s="69">
        <f t="shared" si="5"/>
        <v>36</v>
      </c>
      <c r="I22" s="69" t="str">
        <f t="shared" si="3"/>
        <v>24</v>
      </c>
      <c r="J22" s="90" t="s">
        <v>708</v>
      </c>
      <c r="K22" s="90" t="s">
        <v>707</v>
      </c>
      <c r="L22" s="69">
        <f t="shared" si="4"/>
        <v>546</v>
      </c>
    </row>
    <row r="23" ht="12.0" customHeight="1">
      <c r="A23" s="69">
        <f t="shared" si="6"/>
        <v>19</v>
      </c>
      <c r="B23" s="69" t="str">
        <f t="shared" si="1"/>
        <v>13</v>
      </c>
      <c r="D23" s="90">
        <v>0.0</v>
      </c>
      <c r="E23" s="68">
        <v>0.0</v>
      </c>
      <c r="F23" s="69">
        <f t="shared" si="2"/>
        <v>0</v>
      </c>
      <c r="H23" s="69">
        <f t="shared" si="5"/>
        <v>38</v>
      </c>
      <c r="I23" s="69" t="str">
        <f t="shared" si="3"/>
        <v>26</v>
      </c>
      <c r="J23" s="90" t="s">
        <v>55</v>
      </c>
      <c r="K23" s="90">
        <v>888.0</v>
      </c>
      <c r="L23" s="69">
        <f t="shared" si="4"/>
        <v>546</v>
      </c>
    </row>
    <row r="24" ht="12.0" customHeight="1">
      <c r="A24" s="69">
        <f t="shared" si="6"/>
        <v>20</v>
      </c>
      <c r="B24" s="69" t="str">
        <f t="shared" si="1"/>
        <v>14</v>
      </c>
      <c r="D24" s="90">
        <v>2.0</v>
      </c>
      <c r="E24" s="68">
        <v>2.0</v>
      </c>
      <c r="F24" s="69">
        <f t="shared" si="2"/>
        <v>0</v>
      </c>
      <c r="H24" s="69">
        <f t="shared" si="5"/>
        <v>40</v>
      </c>
      <c r="I24" s="69" t="str">
        <f t="shared" si="3"/>
        <v>28</v>
      </c>
      <c r="J24" s="90" t="s">
        <v>709</v>
      </c>
      <c r="K24" s="90" t="s">
        <v>709</v>
      </c>
      <c r="L24" s="69">
        <f t="shared" si="4"/>
        <v>0</v>
      </c>
    </row>
    <row r="25" ht="12.0" customHeight="1">
      <c r="A25" s="69">
        <f t="shared" si="6"/>
        <v>21</v>
      </c>
      <c r="B25" s="69" t="str">
        <f t="shared" si="1"/>
        <v>15</v>
      </c>
      <c r="D25" s="90">
        <v>22.0</v>
      </c>
      <c r="E25" s="68">
        <v>2.0</v>
      </c>
      <c r="F25" s="69">
        <f t="shared" si="2"/>
        <v>32</v>
      </c>
      <c r="H25" s="69">
        <f t="shared" si="5"/>
        <v>42</v>
      </c>
      <c r="I25" s="69" t="str">
        <f t="shared" si="3"/>
        <v>2A</v>
      </c>
      <c r="J25" s="90" t="s">
        <v>710</v>
      </c>
      <c r="K25" s="90" t="s">
        <v>710</v>
      </c>
      <c r="L25" s="69">
        <f t="shared" si="4"/>
        <v>0</v>
      </c>
    </row>
    <row r="26" ht="12.0" customHeight="1">
      <c r="A26" s="69">
        <f t="shared" si="6"/>
        <v>22</v>
      </c>
      <c r="B26" s="69" t="str">
        <f t="shared" si="1"/>
        <v>16</v>
      </c>
      <c r="D26" s="90">
        <v>4.0</v>
      </c>
      <c r="E26" s="68">
        <v>2.0</v>
      </c>
      <c r="F26" s="69">
        <f t="shared" si="2"/>
        <v>2</v>
      </c>
      <c r="H26" s="69">
        <f t="shared" si="5"/>
        <v>44</v>
      </c>
      <c r="I26" s="69" t="str">
        <f t="shared" si="3"/>
        <v>2C</v>
      </c>
      <c r="J26" s="90" t="s">
        <v>698</v>
      </c>
      <c r="K26" s="90" t="s">
        <v>698</v>
      </c>
      <c r="L26" s="69">
        <f t="shared" si="4"/>
        <v>0</v>
      </c>
    </row>
    <row r="27" ht="12.0" customHeight="1">
      <c r="A27" s="69">
        <f t="shared" si="6"/>
        <v>23</v>
      </c>
      <c r="B27" s="69" t="str">
        <f t="shared" si="1"/>
        <v>17</v>
      </c>
      <c r="D27" s="90">
        <v>20.0</v>
      </c>
      <c r="E27" s="68">
        <v>24.0</v>
      </c>
      <c r="F27" s="69">
        <f t="shared" si="2"/>
        <v>-4</v>
      </c>
      <c r="H27" s="69">
        <f t="shared" si="5"/>
        <v>46</v>
      </c>
      <c r="I27" s="69" t="str">
        <f t="shared" si="3"/>
        <v>2E</v>
      </c>
      <c r="J27" s="90">
        <v>222.0</v>
      </c>
      <c r="K27" s="90">
        <v>222.0</v>
      </c>
      <c r="L27" s="69">
        <f t="shared" si="4"/>
        <v>0</v>
      </c>
    </row>
    <row r="28" ht="12.0" customHeight="1">
      <c r="A28" s="69">
        <f t="shared" si="6"/>
        <v>24</v>
      </c>
      <c r="B28" s="69" t="str">
        <f t="shared" si="1"/>
        <v>18</v>
      </c>
      <c r="D28" s="90">
        <v>8.0</v>
      </c>
      <c r="E28" s="68">
        <v>8.0</v>
      </c>
      <c r="F28" s="69">
        <f t="shared" si="2"/>
        <v>0</v>
      </c>
      <c r="H28" s="69">
        <f t="shared" si="5"/>
        <v>48</v>
      </c>
      <c r="I28" s="69" t="str">
        <f t="shared" si="3"/>
        <v>30</v>
      </c>
      <c r="J28" s="90">
        <v>0.0</v>
      </c>
      <c r="K28" s="90">
        <v>0.0</v>
      </c>
      <c r="L28" s="69">
        <f t="shared" si="4"/>
        <v>0</v>
      </c>
    </row>
    <row r="29" ht="12.0" customHeight="1">
      <c r="A29" s="69">
        <f t="shared" si="6"/>
        <v>25</v>
      </c>
      <c r="B29" s="69" t="str">
        <f t="shared" si="1"/>
        <v>19</v>
      </c>
      <c r="D29" s="90" t="s">
        <v>711</v>
      </c>
      <c r="E29" s="68" t="s">
        <v>711</v>
      </c>
      <c r="F29" s="69">
        <f t="shared" si="2"/>
        <v>0</v>
      </c>
      <c r="H29" s="69">
        <f t="shared" si="5"/>
        <v>50</v>
      </c>
      <c r="I29" s="69" t="str">
        <f t="shared" si="3"/>
        <v>32</v>
      </c>
      <c r="J29" s="90">
        <v>0.0</v>
      </c>
      <c r="K29" s="90">
        <v>0.0</v>
      </c>
      <c r="L29" s="69">
        <f t="shared" si="4"/>
        <v>0</v>
      </c>
    </row>
    <row r="30" ht="12.0" customHeight="1">
      <c r="A30" s="69">
        <f t="shared" si="6"/>
        <v>26</v>
      </c>
      <c r="B30" s="69" t="str">
        <f t="shared" si="1"/>
        <v>1A</v>
      </c>
      <c r="D30" s="90">
        <v>6.0</v>
      </c>
      <c r="E30" s="68">
        <v>6.0</v>
      </c>
      <c r="F30" s="69">
        <f t="shared" si="2"/>
        <v>0</v>
      </c>
      <c r="H30" s="69">
        <f t="shared" si="5"/>
        <v>52</v>
      </c>
      <c r="I30" s="69" t="str">
        <f t="shared" si="3"/>
        <v>34</v>
      </c>
      <c r="J30" s="90">
        <v>222.0</v>
      </c>
      <c r="K30" s="90">
        <v>202.0</v>
      </c>
      <c r="L30" s="69">
        <f t="shared" si="4"/>
        <v>32</v>
      </c>
    </row>
    <row r="31" ht="12.0" customHeight="1">
      <c r="A31" s="69">
        <f t="shared" si="6"/>
        <v>27</v>
      </c>
      <c r="B31" s="69" t="str">
        <f t="shared" si="1"/>
        <v>1B</v>
      </c>
      <c r="D31" s="90" t="s">
        <v>712</v>
      </c>
      <c r="E31" s="68" t="s">
        <v>712</v>
      </c>
      <c r="F31" s="69">
        <f t="shared" si="2"/>
        <v>0</v>
      </c>
      <c r="H31" s="69">
        <f t="shared" si="5"/>
        <v>54</v>
      </c>
      <c r="I31" s="69" t="str">
        <f t="shared" si="3"/>
        <v>36</v>
      </c>
      <c r="J31" s="90">
        <v>420.0</v>
      </c>
      <c r="K31" s="90">
        <v>224.0</v>
      </c>
      <c r="L31" s="69">
        <f t="shared" si="4"/>
        <v>508</v>
      </c>
    </row>
    <row r="32" ht="12.0" customHeight="1">
      <c r="A32" s="69">
        <f t="shared" si="6"/>
        <v>28</v>
      </c>
      <c r="B32" s="69" t="str">
        <f t="shared" si="1"/>
        <v>1C</v>
      </c>
      <c r="D32" s="90">
        <v>0.0</v>
      </c>
      <c r="E32" s="68">
        <v>0.0</v>
      </c>
      <c r="F32" s="69">
        <f t="shared" si="2"/>
        <v>0</v>
      </c>
      <c r="H32" s="69">
        <f t="shared" si="5"/>
        <v>56</v>
      </c>
      <c r="I32" s="69" t="str">
        <f t="shared" si="3"/>
        <v>38</v>
      </c>
      <c r="J32" s="90" t="s">
        <v>701</v>
      </c>
      <c r="K32" s="90" t="s">
        <v>701</v>
      </c>
      <c r="L32" s="69">
        <f t="shared" si="4"/>
        <v>0</v>
      </c>
    </row>
    <row r="33" ht="12.0" customHeight="1">
      <c r="A33" s="69">
        <f t="shared" si="6"/>
        <v>29</v>
      </c>
      <c r="B33" s="69" t="str">
        <f t="shared" si="1"/>
        <v>1D</v>
      </c>
      <c r="D33" s="90" t="s">
        <v>397</v>
      </c>
      <c r="E33" s="68" t="s">
        <v>711</v>
      </c>
      <c r="F33" s="69">
        <f t="shared" si="2"/>
        <v>-98</v>
      </c>
      <c r="H33" s="69">
        <f t="shared" si="5"/>
        <v>58</v>
      </c>
      <c r="I33" s="69" t="str">
        <f t="shared" si="3"/>
        <v>3A</v>
      </c>
      <c r="J33" s="90" t="s">
        <v>702</v>
      </c>
      <c r="K33" s="90" t="s">
        <v>702</v>
      </c>
      <c r="L33" s="69">
        <f t="shared" si="4"/>
        <v>0</v>
      </c>
    </row>
    <row r="34" ht="12.0" customHeight="1">
      <c r="A34" s="69">
        <f t="shared" si="6"/>
        <v>30</v>
      </c>
      <c r="B34" s="69" t="str">
        <f t="shared" si="1"/>
        <v>1E</v>
      </c>
      <c r="D34" s="90">
        <v>2.0</v>
      </c>
      <c r="E34" s="68">
        <v>0.0</v>
      </c>
      <c r="F34" s="69">
        <f t="shared" si="2"/>
        <v>2</v>
      </c>
      <c r="H34" s="69">
        <f t="shared" si="5"/>
        <v>60</v>
      </c>
      <c r="I34" s="69" t="str">
        <f t="shared" si="3"/>
        <v>3C</v>
      </c>
      <c r="J34" s="90" t="s">
        <v>703</v>
      </c>
      <c r="K34" s="90" t="s">
        <v>704</v>
      </c>
      <c r="L34" s="69">
        <f t="shared" si="4"/>
        <v>-98</v>
      </c>
    </row>
    <row r="35" ht="12.0" customHeight="1">
      <c r="A35" s="69">
        <f t="shared" si="6"/>
        <v>31</v>
      </c>
      <c r="B35" s="69" t="str">
        <f t="shared" si="1"/>
        <v>1F</v>
      </c>
      <c r="D35" s="90" t="s">
        <v>699</v>
      </c>
      <c r="E35" s="68" t="s">
        <v>713</v>
      </c>
      <c r="F35" s="69">
        <f t="shared" si="2"/>
        <v>-66</v>
      </c>
      <c r="H35" s="69">
        <f t="shared" si="5"/>
        <v>62</v>
      </c>
      <c r="I35" s="69" t="str">
        <f t="shared" si="3"/>
        <v>3E</v>
      </c>
      <c r="J35" s="90" t="s">
        <v>705</v>
      </c>
      <c r="K35" s="90" t="s">
        <v>706</v>
      </c>
      <c r="L35" s="69">
        <f t="shared" si="4"/>
        <v>446</v>
      </c>
    </row>
    <row r="36" ht="12.0" customHeight="1">
      <c r="A36" s="69">
        <f t="shared" si="6"/>
        <v>32</v>
      </c>
      <c r="B36" s="69" t="str">
        <f t="shared" si="1"/>
        <v>20</v>
      </c>
      <c r="D36" s="90">
        <v>4.0</v>
      </c>
      <c r="E36" s="68" t="s">
        <v>694</v>
      </c>
      <c r="F36" s="69">
        <f t="shared" si="2"/>
        <v>-8</v>
      </c>
      <c r="H36" s="69">
        <f t="shared" si="5"/>
        <v>64</v>
      </c>
      <c r="I36" s="69" t="str">
        <f t="shared" si="3"/>
        <v>40</v>
      </c>
      <c r="J36" s="90" t="s">
        <v>707</v>
      </c>
      <c r="K36" s="90" t="s">
        <v>707</v>
      </c>
      <c r="L36" s="69">
        <f t="shared" si="4"/>
        <v>0</v>
      </c>
    </row>
    <row r="37" ht="12.0" customHeight="1">
      <c r="A37" s="69">
        <f t="shared" si="6"/>
        <v>33</v>
      </c>
      <c r="B37" s="69" t="str">
        <f t="shared" si="1"/>
        <v>21</v>
      </c>
      <c r="D37" s="90">
        <v>20.0</v>
      </c>
      <c r="E37" s="68" t="s">
        <v>714</v>
      </c>
      <c r="F37" s="69">
        <f t="shared" si="2"/>
        <v>-172</v>
      </c>
      <c r="H37" s="69">
        <f t="shared" si="5"/>
        <v>66</v>
      </c>
      <c r="I37" s="69" t="str">
        <f t="shared" si="3"/>
        <v>42</v>
      </c>
      <c r="J37" s="90">
        <v>222.0</v>
      </c>
      <c r="K37" s="90">
        <v>202.0</v>
      </c>
      <c r="L37" s="69">
        <f t="shared" si="4"/>
        <v>32</v>
      </c>
    </row>
    <row r="38" ht="12.0" customHeight="1">
      <c r="A38" s="69">
        <f t="shared" si="6"/>
        <v>34</v>
      </c>
      <c r="B38" s="69" t="str">
        <f t="shared" si="1"/>
        <v>22</v>
      </c>
      <c r="D38" s="90" t="s">
        <v>694</v>
      </c>
      <c r="E38" s="68" t="s">
        <v>715</v>
      </c>
      <c r="F38" s="69">
        <f t="shared" si="2"/>
        <v>2</v>
      </c>
      <c r="H38" s="69">
        <f t="shared" si="5"/>
        <v>68</v>
      </c>
      <c r="I38" s="69" t="str">
        <f t="shared" si="3"/>
        <v>44</v>
      </c>
      <c r="J38" s="90">
        <v>420.0</v>
      </c>
      <c r="K38" s="90">
        <v>224.0</v>
      </c>
      <c r="L38" s="69">
        <f t="shared" si="4"/>
        <v>508</v>
      </c>
    </row>
    <row r="39" ht="12.0" customHeight="1">
      <c r="A39" s="69">
        <f t="shared" si="6"/>
        <v>35</v>
      </c>
      <c r="B39" s="69" t="str">
        <f t="shared" si="1"/>
        <v>23</v>
      </c>
      <c r="D39" s="90" t="s">
        <v>714</v>
      </c>
      <c r="E39" s="68" t="s">
        <v>716</v>
      </c>
      <c r="F39" s="69">
        <f t="shared" si="2"/>
        <v>34</v>
      </c>
      <c r="H39" s="69">
        <f t="shared" si="5"/>
        <v>70</v>
      </c>
      <c r="I39" s="69" t="str">
        <f t="shared" si="3"/>
        <v>46</v>
      </c>
      <c r="J39" s="90">
        <v>0.0</v>
      </c>
      <c r="K39" s="90">
        <v>0.0</v>
      </c>
      <c r="L39" s="69">
        <f t="shared" si="4"/>
        <v>0</v>
      </c>
    </row>
    <row r="40" ht="12.0" customHeight="1">
      <c r="A40" s="69">
        <f t="shared" si="6"/>
        <v>36</v>
      </c>
      <c r="B40" s="69" t="str">
        <f t="shared" si="1"/>
        <v>24</v>
      </c>
      <c r="D40" s="90" t="s">
        <v>700</v>
      </c>
      <c r="E40" s="68" t="s">
        <v>694</v>
      </c>
      <c r="F40" s="69">
        <f t="shared" si="2"/>
        <v>2</v>
      </c>
      <c r="H40" s="69">
        <f t="shared" si="5"/>
        <v>72</v>
      </c>
      <c r="I40" s="69" t="str">
        <f t="shared" si="3"/>
        <v>48</v>
      </c>
      <c r="J40" s="90" t="s">
        <v>709</v>
      </c>
      <c r="K40" s="90" t="s">
        <v>709</v>
      </c>
      <c r="L40" s="69">
        <f t="shared" si="4"/>
        <v>0</v>
      </c>
    </row>
    <row r="41" ht="12.0" customHeight="1">
      <c r="A41" s="69">
        <f t="shared" si="6"/>
        <v>37</v>
      </c>
      <c r="B41" s="69" t="str">
        <f t="shared" si="1"/>
        <v>25</v>
      </c>
      <c r="D41" s="90" t="s">
        <v>717</v>
      </c>
      <c r="E41" s="68" t="s">
        <v>714</v>
      </c>
      <c r="F41" s="69">
        <f t="shared" si="2"/>
        <v>34</v>
      </c>
      <c r="H41" s="69">
        <f t="shared" si="5"/>
        <v>74</v>
      </c>
      <c r="I41" s="69" t="str">
        <f t="shared" si="3"/>
        <v>4A</v>
      </c>
      <c r="J41" s="90" t="s">
        <v>710</v>
      </c>
      <c r="K41" s="90" t="s">
        <v>710</v>
      </c>
      <c r="L41" s="69">
        <f t="shared" si="4"/>
        <v>0</v>
      </c>
    </row>
    <row r="42" ht="12.0" customHeight="1">
      <c r="A42" s="69">
        <f t="shared" si="6"/>
        <v>38</v>
      </c>
      <c r="B42" s="69" t="str">
        <f t="shared" si="1"/>
        <v>26</v>
      </c>
      <c r="D42" s="90" t="s">
        <v>715</v>
      </c>
      <c r="E42" s="68">
        <v>8.0</v>
      </c>
      <c r="F42" s="69">
        <f t="shared" si="2"/>
        <v>2</v>
      </c>
      <c r="H42" s="69">
        <f t="shared" si="5"/>
        <v>76</v>
      </c>
      <c r="I42" s="69" t="str">
        <f t="shared" si="3"/>
        <v>4C</v>
      </c>
      <c r="J42" s="90">
        <v>7720.0</v>
      </c>
      <c r="K42" s="90">
        <v>4121.0</v>
      </c>
      <c r="L42" s="69">
        <f t="shared" si="4"/>
        <v>13823</v>
      </c>
    </row>
    <row r="43" ht="12.0" customHeight="1">
      <c r="A43" s="69">
        <f t="shared" si="6"/>
        <v>39</v>
      </c>
      <c r="B43" s="69" t="str">
        <f t="shared" si="1"/>
        <v>27</v>
      </c>
      <c r="D43" s="90" t="s">
        <v>716</v>
      </c>
      <c r="E43" s="68">
        <v>88.0</v>
      </c>
      <c r="F43" s="69">
        <f t="shared" si="2"/>
        <v>34</v>
      </c>
      <c r="H43" s="69">
        <f t="shared" si="5"/>
        <v>78</v>
      </c>
      <c r="I43" s="69" t="str">
        <f t="shared" si="3"/>
        <v>4E</v>
      </c>
      <c r="J43" s="90">
        <v>0.0</v>
      </c>
      <c r="K43" s="90" t="s">
        <v>718</v>
      </c>
      <c r="L43" s="69">
        <f t="shared" si="4"/>
        <v>-8696</v>
      </c>
    </row>
    <row r="44" ht="12.0" customHeight="1">
      <c r="A44" s="69">
        <f t="shared" si="6"/>
        <v>40</v>
      </c>
      <c r="B44" s="69" t="str">
        <f t="shared" si="1"/>
        <v>28</v>
      </c>
      <c r="D44" s="90">
        <v>4.0</v>
      </c>
      <c r="E44" s="68">
        <v>4.0</v>
      </c>
      <c r="F44" s="69">
        <f t="shared" si="2"/>
        <v>0</v>
      </c>
      <c r="H44" s="69">
        <f t="shared" si="5"/>
        <v>80</v>
      </c>
      <c r="I44" s="69" t="str">
        <f t="shared" si="3"/>
        <v>50</v>
      </c>
      <c r="J44" s="90" t="s">
        <v>563</v>
      </c>
      <c r="K44" s="90" t="s">
        <v>719</v>
      </c>
      <c r="L44" s="69">
        <f t="shared" si="4"/>
        <v>6080</v>
      </c>
    </row>
    <row r="45" ht="12.0" customHeight="1">
      <c r="A45" s="69">
        <f t="shared" si="6"/>
        <v>41</v>
      </c>
      <c r="B45" s="69" t="str">
        <f t="shared" si="1"/>
        <v>29</v>
      </c>
      <c r="D45" s="90" t="s">
        <v>711</v>
      </c>
      <c r="E45" s="68" t="s">
        <v>711</v>
      </c>
      <c r="F45" s="69">
        <f t="shared" si="2"/>
        <v>0</v>
      </c>
      <c r="H45" s="69">
        <f t="shared" si="5"/>
        <v>82</v>
      </c>
      <c r="I45" s="69" t="str">
        <f t="shared" si="3"/>
        <v>52</v>
      </c>
      <c r="J45" s="90">
        <v>113.0</v>
      </c>
      <c r="K45" s="90">
        <v>113.0</v>
      </c>
      <c r="L45" s="69">
        <f t="shared" si="4"/>
        <v>0</v>
      </c>
    </row>
    <row r="46" ht="12.0" customHeight="1">
      <c r="A46" s="69">
        <f t="shared" si="6"/>
        <v>42</v>
      </c>
      <c r="B46" s="69" t="str">
        <f t="shared" si="1"/>
        <v>2A</v>
      </c>
      <c r="D46" s="90" t="s">
        <v>715</v>
      </c>
      <c r="E46" s="68" t="s">
        <v>715</v>
      </c>
      <c r="F46" s="69">
        <f t="shared" si="2"/>
        <v>0</v>
      </c>
      <c r="H46" s="69">
        <f t="shared" si="5"/>
        <v>84</v>
      </c>
      <c r="I46" s="69" t="str">
        <f t="shared" si="3"/>
        <v>54</v>
      </c>
      <c r="J46" s="90">
        <v>1207.0</v>
      </c>
      <c r="K46" s="90">
        <v>1207.0</v>
      </c>
      <c r="L46" s="69">
        <f t="shared" si="4"/>
        <v>0</v>
      </c>
    </row>
    <row r="47" ht="12.0" customHeight="1">
      <c r="A47" s="69">
        <f t="shared" si="6"/>
        <v>43</v>
      </c>
      <c r="B47" s="69" t="str">
        <f t="shared" si="1"/>
        <v>2B</v>
      </c>
      <c r="D47" s="90">
        <v>84.0</v>
      </c>
      <c r="E47" s="68">
        <v>84.0</v>
      </c>
      <c r="F47" s="69">
        <f t="shared" si="2"/>
        <v>0</v>
      </c>
      <c r="H47" s="69">
        <f t="shared" si="5"/>
        <v>86</v>
      </c>
      <c r="I47" s="69" t="str">
        <f t="shared" si="3"/>
        <v>56</v>
      </c>
      <c r="J47" s="90">
        <v>410.0</v>
      </c>
      <c r="K47" s="90" t="s">
        <v>720</v>
      </c>
      <c r="L47" s="69">
        <f t="shared" si="4"/>
        <v>260</v>
      </c>
    </row>
    <row r="48" ht="12.0" customHeight="1">
      <c r="A48" s="69">
        <f t="shared" si="6"/>
        <v>44</v>
      </c>
      <c r="B48" s="69" t="str">
        <f t="shared" si="1"/>
        <v>2C</v>
      </c>
      <c r="D48" s="90" t="s">
        <v>700</v>
      </c>
      <c r="E48" s="68" t="s">
        <v>700</v>
      </c>
      <c r="F48" s="69">
        <f t="shared" si="2"/>
        <v>0</v>
      </c>
      <c r="H48" s="69">
        <f t="shared" si="5"/>
        <v>88</v>
      </c>
      <c r="I48" s="69" t="str">
        <f t="shared" si="3"/>
        <v>58</v>
      </c>
      <c r="J48" s="90">
        <v>900.0</v>
      </c>
      <c r="K48" s="90">
        <v>800.0</v>
      </c>
      <c r="L48" s="69">
        <f t="shared" si="4"/>
        <v>256</v>
      </c>
    </row>
    <row r="49" ht="12.0" customHeight="1">
      <c r="A49" s="69">
        <f t="shared" si="6"/>
        <v>45</v>
      </c>
      <c r="B49" s="69" t="str">
        <f t="shared" si="1"/>
        <v>2D</v>
      </c>
      <c r="D49" s="90" t="s">
        <v>560</v>
      </c>
      <c r="E49" s="68" t="s">
        <v>560</v>
      </c>
      <c r="F49" s="69">
        <f t="shared" si="2"/>
        <v>0</v>
      </c>
      <c r="H49" s="69">
        <f t="shared" si="5"/>
        <v>90</v>
      </c>
      <c r="I49" s="69" t="str">
        <f t="shared" si="3"/>
        <v>5A</v>
      </c>
      <c r="J49" s="90">
        <v>113.0</v>
      </c>
      <c r="K49" s="90">
        <v>113.0</v>
      </c>
      <c r="L49" s="69">
        <f t="shared" si="4"/>
        <v>0</v>
      </c>
    </row>
    <row r="50" ht="12.0" customHeight="1">
      <c r="A50" s="69">
        <f t="shared" si="6"/>
        <v>46</v>
      </c>
      <c r="B50" s="69" t="str">
        <f t="shared" si="1"/>
        <v>2E</v>
      </c>
      <c r="D50" s="90">
        <v>2.0</v>
      </c>
      <c r="E50" s="68">
        <v>2.0</v>
      </c>
      <c r="F50" s="69">
        <f t="shared" si="2"/>
        <v>0</v>
      </c>
      <c r="H50" s="69">
        <f t="shared" si="5"/>
        <v>92</v>
      </c>
      <c r="I50" s="69" t="str">
        <f t="shared" si="3"/>
        <v>5C</v>
      </c>
      <c r="J50" s="90">
        <v>1207.0</v>
      </c>
      <c r="K50" s="90">
        <v>1208.0</v>
      </c>
      <c r="L50" s="69">
        <f t="shared" si="4"/>
        <v>-1</v>
      </c>
    </row>
    <row r="51" ht="12.0" customHeight="1">
      <c r="A51" s="69">
        <f t="shared" si="6"/>
        <v>47</v>
      </c>
      <c r="B51" s="69" t="str">
        <f t="shared" si="1"/>
        <v>2F</v>
      </c>
      <c r="D51" s="90">
        <v>22.0</v>
      </c>
      <c r="E51" s="68">
        <v>22.0</v>
      </c>
      <c r="F51" s="69">
        <f t="shared" si="2"/>
        <v>0</v>
      </c>
      <c r="H51" s="69">
        <f t="shared" si="5"/>
        <v>94</v>
      </c>
      <c r="I51" s="69" t="str">
        <f t="shared" si="3"/>
        <v>5E</v>
      </c>
      <c r="J51" s="90">
        <v>410.0</v>
      </c>
      <c r="K51" s="90" t="s">
        <v>720</v>
      </c>
      <c r="L51" s="69">
        <f t="shared" si="4"/>
        <v>260</v>
      </c>
    </row>
    <row r="52" ht="12.0" customHeight="1">
      <c r="A52" s="69">
        <f t="shared" si="6"/>
        <v>48</v>
      </c>
      <c r="B52" s="69" t="str">
        <f t="shared" si="1"/>
        <v>30</v>
      </c>
      <c r="D52" s="90">
        <v>0.0</v>
      </c>
      <c r="E52" s="68">
        <v>0.0</v>
      </c>
      <c r="F52" s="69">
        <f t="shared" si="2"/>
        <v>0</v>
      </c>
      <c r="H52" s="69">
        <f t="shared" si="5"/>
        <v>96</v>
      </c>
      <c r="I52" s="69" t="str">
        <f t="shared" si="3"/>
        <v>60</v>
      </c>
      <c r="J52" s="90" t="s">
        <v>721</v>
      </c>
      <c r="K52" s="90">
        <v>500.0</v>
      </c>
      <c r="L52" s="69">
        <f t="shared" si="4"/>
        <v>1280</v>
      </c>
    </row>
    <row r="53" ht="12.0" customHeight="1">
      <c r="A53" s="69">
        <f t="shared" si="6"/>
        <v>49</v>
      </c>
      <c r="B53" s="69" t="str">
        <f t="shared" si="1"/>
        <v>31</v>
      </c>
      <c r="D53" s="90">
        <v>0.0</v>
      </c>
      <c r="E53" s="68">
        <v>0.0</v>
      </c>
      <c r="F53" s="69">
        <f t="shared" si="2"/>
        <v>0</v>
      </c>
      <c r="H53" s="69">
        <f t="shared" si="5"/>
        <v>98</v>
      </c>
      <c r="I53" s="69" t="str">
        <f t="shared" si="3"/>
        <v>62</v>
      </c>
      <c r="J53" s="90">
        <v>116.0</v>
      </c>
      <c r="K53" s="90">
        <v>114.0</v>
      </c>
      <c r="L53" s="69">
        <f t="shared" si="4"/>
        <v>2</v>
      </c>
    </row>
    <row r="54" ht="12.0" customHeight="1">
      <c r="A54" s="69">
        <f t="shared" si="6"/>
        <v>50</v>
      </c>
      <c r="B54" s="69" t="str">
        <f t="shared" si="1"/>
        <v>32</v>
      </c>
      <c r="D54" s="90">
        <v>0.0</v>
      </c>
      <c r="E54" s="68">
        <v>0.0</v>
      </c>
      <c r="F54" s="69">
        <f t="shared" si="2"/>
        <v>0</v>
      </c>
      <c r="H54" s="69">
        <f t="shared" si="5"/>
        <v>100</v>
      </c>
      <c r="I54" s="69" t="str">
        <f t="shared" si="3"/>
        <v>64</v>
      </c>
      <c r="J54" s="90" t="s">
        <v>722</v>
      </c>
      <c r="K54" s="90">
        <v>1507.0</v>
      </c>
      <c r="L54" s="69">
        <f t="shared" si="4"/>
        <v>-252</v>
      </c>
    </row>
    <row r="55" ht="12.0" customHeight="1">
      <c r="A55" s="69">
        <f t="shared" si="6"/>
        <v>51</v>
      </c>
      <c r="B55" s="69" t="str">
        <f t="shared" si="1"/>
        <v>33</v>
      </c>
      <c r="D55" s="90">
        <v>0.0</v>
      </c>
      <c r="E55" s="68">
        <v>0.0</v>
      </c>
      <c r="F55" s="69">
        <f t="shared" si="2"/>
        <v>0</v>
      </c>
      <c r="H55" s="69">
        <f t="shared" si="5"/>
        <v>102</v>
      </c>
      <c r="I55" s="69" t="str">
        <f t="shared" si="3"/>
        <v>66</v>
      </c>
      <c r="J55" s="90" t="s">
        <v>723</v>
      </c>
      <c r="K55" s="90" t="s">
        <v>724</v>
      </c>
      <c r="L55" s="69">
        <f t="shared" si="4"/>
        <v>1284</v>
      </c>
    </row>
    <row r="56" ht="12.0" customHeight="1">
      <c r="A56" s="69">
        <f t="shared" si="6"/>
        <v>52</v>
      </c>
      <c r="B56" s="69" t="str">
        <f t="shared" si="1"/>
        <v>34</v>
      </c>
      <c r="D56" s="90">
        <v>2.0</v>
      </c>
      <c r="E56" s="68">
        <v>2.0</v>
      </c>
      <c r="F56" s="69">
        <f t="shared" si="2"/>
        <v>0</v>
      </c>
      <c r="H56" s="69">
        <f t="shared" si="5"/>
        <v>104</v>
      </c>
      <c r="I56" s="69" t="str">
        <f t="shared" si="3"/>
        <v>68</v>
      </c>
      <c r="J56" s="90">
        <v>700.0</v>
      </c>
      <c r="K56" s="90">
        <v>300.0</v>
      </c>
      <c r="L56" s="69">
        <f t="shared" si="4"/>
        <v>1024</v>
      </c>
    </row>
    <row r="57" ht="12.0" customHeight="1">
      <c r="A57" s="69">
        <f t="shared" si="6"/>
        <v>53</v>
      </c>
      <c r="B57" s="69" t="str">
        <f t="shared" si="1"/>
        <v>35</v>
      </c>
      <c r="D57" s="90">
        <v>22.0</v>
      </c>
      <c r="E57" s="68">
        <v>2.0</v>
      </c>
      <c r="F57" s="69">
        <f t="shared" si="2"/>
        <v>32</v>
      </c>
      <c r="H57" s="69">
        <f t="shared" si="5"/>
        <v>106</v>
      </c>
      <c r="I57" s="69" t="str">
        <f t="shared" si="3"/>
        <v>6A</v>
      </c>
      <c r="J57" s="90">
        <v>117.0</v>
      </c>
      <c r="K57" s="90">
        <v>116.0</v>
      </c>
      <c r="L57" s="69">
        <f t="shared" si="4"/>
        <v>1</v>
      </c>
    </row>
    <row r="58" ht="12.0" customHeight="1">
      <c r="A58" s="69">
        <f t="shared" si="6"/>
        <v>54</v>
      </c>
      <c r="B58" s="69" t="str">
        <f t="shared" si="1"/>
        <v>36</v>
      </c>
      <c r="D58" s="90">
        <v>4.0</v>
      </c>
      <c r="E58" s="68">
        <v>2.0</v>
      </c>
      <c r="F58" s="69">
        <f t="shared" si="2"/>
        <v>2</v>
      </c>
      <c r="H58" s="69">
        <f t="shared" si="5"/>
        <v>108</v>
      </c>
      <c r="I58" s="69" t="str">
        <f t="shared" si="3"/>
        <v>6C</v>
      </c>
      <c r="J58" s="90">
        <v>1805.0</v>
      </c>
      <c r="K58" s="90">
        <v>1709.0</v>
      </c>
      <c r="L58" s="69">
        <f t="shared" si="4"/>
        <v>252</v>
      </c>
    </row>
    <row r="59" ht="12.0" customHeight="1">
      <c r="A59" s="69">
        <f t="shared" si="6"/>
        <v>55</v>
      </c>
      <c r="B59" s="69" t="str">
        <f t="shared" si="1"/>
        <v>37</v>
      </c>
      <c r="D59" s="90">
        <v>20.0</v>
      </c>
      <c r="E59" s="68">
        <v>24.0</v>
      </c>
      <c r="F59" s="69">
        <f t="shared" si="2"/>
        <v>-4</v>
      </c>
      <c r="H59" s="69">
        <f t="shared" si="5"/>
        <v>110</v>
      </c>
      <c r="I59" s="69" t="str">
        <f t="shared" si="3"/>
        <v>6E</v>
      </c>
      <c r="J59" s="90" t="s">
        <v>725</v>
      </c>
      <c r="K59" s="90" t="s">
        <v>726</v>
      </c>
      <c r="L59" s="69">
        <f t="shared" si="4"/>
        <v>2048</v>
      </c>
    </row>
    <row r="60" ht="12.0" customHeight="1">
      <c r="A60" s="69">
        <f t="shared" si="6"/>
        <v>56</v>
      </c>
      <c r="B60" s="69" t="str">
        <f t="shared" si="1"/>
        <v>38</v>
      </c>
      <c r="D60" s="90">
        <v>8.0</v>
      </c>
      <c r="E60" s="68">
        <v>8.0</v>
      </c>
      <c r="F60" s="69">
        <f t="shared" si="2"/>
        <v>0</v>
      </c>
      <c r="H60" s="69">
        <f t="shared" si="5"/>
        <v>112</v>
      </c>
      <c r="I60" s="69" t="str">
        <f t="shared" si="3"/>
        <v>70</v>
      </c>
      <c r="J60" s="90">
        <v>700.0</v>
      </c>
      <c r="K60" s="90">
        <v>300.0</v>
      </c>
      <c r="L60" s="69">
        <f t="shared" si="4"/>
        <v>1024</v>
      </c>
    </row>
    <row r="61" ht="12.0" customHeight="1">
      <c r="A61" s="69">
        <f t="shared" si="6"/>
        <v>57</v>
      </c>
      <c r="B61" s="69" t="str">
        <f t="shared" si="1"/>
        <v>39</v>
      </c>
      <c r="D61" s="90" t="s">
        <v>711</v>
      </c>
      <c r="E61" s="68" t="s">
        <v>711</v>
      </c>
      <c r="F61" s="69">
        <f t="shared" si="2"/>
        <v>0</v>
      </c>
      <c r="H61" s="69">
        <f t="shared" si="5"/>
        <v>114</v>
      </c>
      <c r="I61" s="69" t="str">
        <f t="shared" si="3"/>
        <v>72</v>
      </c>
      <c r="J61" s="90">
        <v>113.0</v>
      </c>
      <c r="K61" s="90">
        <v>114.0</v>
      </c>
      <c r="L61" s="69">
        <f t="shared" si="4"/>
        <v>-1</v>
      </c>
    </row>
    <row r="62" ht="12.0" customHeight="1">
      <c r="A62" s="69">
        <f t="shared" si="6"/>
        <v>58</v>
      </c>
      <c r="B62" s="69" t="str">
        <f t="shared" si="1"/>
        <v>3A</v>
      </c>
      <c r="D62" s="90">
        <v>6.0</v>
      </c>
      <c r="E62" s="68">
        <v>6.0</v>
      </c>
      <c r="F62" s="69">
        <f t="shared" si="2"/>
        <v>0</v>
      </c>
      <c r="H62" s="69">
        <f t="shared" si="5"/>
        <v>116</v>
      </c>
      <c r="I62" s="69" t="str">
        <f t="shared" si="3"/>
        <v>74</v>
      </c>
      <c r="J62" s="90">
        <v>1607.0</v>
      </c>
      <c r="K62" s="90">
        <v>1208.0</v>
      </c>
      <c r="L62" s="69">
        <f t="shared" si="4"/>
        <v>1023</v>
      </c>
    </row>
    <row r="63" ht="12.0" customHeight="1">
      <c r="A63" s="69">
        <f t="shared" si="6"/>
        <v>59</v>
      </c>
      <c r="B63" s="69" t="str">
        <f t="shared" si="1"/>
        <v>3B</v>
      </c>
      <c r="D63" s="90" t="s">
        <v>712</v>
      </c>
      <c r="E63" s="68" t="s">
        <v>712</v>
      </c>
      <c r="F63" s="69">
        <f t="shared" si="2"/>
        <v>0</v>
      </c>
      <c r="H63" s="69">
        <f t="shared" si="5"/>
        <v>118</v>
      </c>
      <c r="I63" s="69" t="str">
        <f t="shared" si="3"/>
        <v>76</v>
      </c>
      <c r="J63" s="90">
        <v>410.0</v>
      </c>
      <c r="K63" s="90" t="s">
        <v>720</v>
      </c>
      <c r="L63" s="69">
        <f t="shared" si="4"/>
        <v>260</v>
      </c>
    </row>
    <row r="64" ht="12.0" customHeight="1">
      <c r="A64" s="69">
        <f t="shared" si="6"/>
        <v>60</v>
      </c>
      <c r="B64" s="69" t="str">
        <f t="shared" si="1"/>
        <v>3C</v>
      </c>
      <c r="D64" s="90">
        <v>0.0</v>
      </c>
      <c r="E64" s="68">
        <v>0.0</v>
      </c>
      <c r="F64" s="69">
        <f t="shared" si="2"/>
        <v>0</v>
      </c>
      <c r="H64" s="69">
        <f t="shared" si="5"/>
        <v>120</v>
      </c>
      <c r="I64" s="69" t="str">
        <f t="shared" si="3"/>
        <v>78</v>
      </c>
      <c r="J64" s="90">
        <v>900.0</v>
      </c>
      <c r="K64" s="90">
        <v>500.0</v>
      </c>
      <c r="L64" s="69">
        <f t="shared" si="4"/>
        <v>1024</v>
      </c>
    </row>
    <row r="65" ht="12.0" customHeight="1">
      <c r="A65" s="69">
        <f t="shared" si="6"/>
        <v>61</v>
      </c>
      <c r="B65" s="69" t="str">
        <f t="shared" si="1"/>
        <v>3D</v>
      </c>
      <c r="D65" s="90" t="s">
        <v>397</v>
      </c>
      <c r="E65" s="68" t="s">
        <v>711</v>
      </c>
      <c r="F65" s="69">
        <f t="shared" si="2"/>
        <v>-98</v>
      </c>
      <c r="H65" s="69">
        <f t="shared" si="5"/>
        <v>122</v>
      </c>
      <c r="I65" s="69" t="str">
        <f t="shared" si="3"/>
        <v>7A</v>
      </c>
      <c r="J65" s="90">
        <v>112.0</v>
      </c>
      <c r="K65" s="90">
        <v>116.0</v>
      </c>
      <c r="L65" s="69">
        <f t="shared" si="4"/>
        <v>-4</v>
      </c>
    </row>
    <row r="66" ht="12.0" customHeight="1">
      <c r="A66" s="69">
        <f t="shared" si="6"/>
        <v>62</v>
      </c>
      <c r="B66" s="69" t="str">
        <f t="shared" si="1"/>
        <v>3E</v>
      </c>
      <c r="D66" s="90">
        <v>2.0</v>
      </c>
      <c r="E66" s="68">
        <v>0.0</v>
      </c>
      <c r="F66" s="69">
        <f t="shared" si="2"/>
        <v>2</v>
      </c>
      <c r="H66" s="69">
        <f t="shared" si="5"/>
        <v>124</v>
      </c>
      <c r="I66" s="69" t="str">
        <f t="shared" si="3"/>
        <v>7C</v>
      </c>
      <c r="J66" s="90">
        <v>1508.0</v>
      </c>
      <c r="K66" s="90">
        <v>1507.0</v>
      </c>
      <c r="L66" s="69">
        <f t="shared" si="4"/>
        <v>1</v>
      </c>
    </row>
    <row r="67" ht="12.0" customHeight="1">
      <c r="A67" s="69">
        <f t="shared" si="6"/>
        <v>63</v>
      </c>
      <c r="B67" s="69" t="str">
        <f t="shared" si="1"/>
        <v>3F</v>
      </c>
      <c r="D67" s="90" t="s">
        <v>699</v>
      </c>
      <c r="E67" s="68" t="s">
        <v>713</v>
      </c>
      <c r="F67" s="69">
        <f t="shared" si="2"/>
        <v>-66</v>
      </c>
      <c r="H67" s="69">
        <f t="shared" si="5"/>
        <v>126</v>
      </c>
      <c r="I67" s="69" t="str">
        <f t="shared" si="3"/>
        <v>7E</v>
      </c>
      <c r="J67" s="90">
        <v>911.0</v>
      </c>
      <c r="K67" s="90" t="s">
        <v>724</v>
      </c>
      <c r="L67" s="69">
        <f t="shared" si="4"/>
        <v>1028</v>
      </c>
    </row>
    <row r="68" ht="12.0" customHeight="1">
      <c r="A68" s="69">
        <f t="shared" si="6"/>
        <v>64</v>
      </c>
      <c r="B68" s="69" t="str">
        <f t="shared" si="1"/>
        <v>40</v>
      </c>
      <c r="D68" s="90" t="s">
        <v>694</v>
      </c>
      <c r="E68" s="68" t="s">
        <v>694</v>
      </c>
      <c r="F68" s="69">
        <f t="shared" si="2"/>
        <v>0</v>
      </c>
      <c r="H68" s="69">
        <f t="shared" si="5"/>
        <v>128</v>
      </c>
      <c r="I68" s="69" t="str">
        <f t="shared" si="3"/>
        <v>80</v>
      </c>
      <c r="J68" s="90">
        <v>700.0</v>
      </c>
      <c r="K68" s="90">
        <v>300.0</v>
      </c>
      <c r="L68" s="69">
        <f t="shared" si="4"/>
        <v>1024</v>
      </c>
    </row>
    <row r="69" ht="12.0" customHeight="1">
      <c r="A69" s="69">
        <f t="shared" si="6"/>
        <v>65</v>
      </c>
      <c r="B69" s="69" t="str">
        <f t="shared" si="1"/>
        <v>41</v>
      </c>
      <c r="D69" s="90" t="s">
        <v>714</v>
      </c>
      <c r="E69" s="68" t="s">
        <v>714</v>
      </c>
      <c r="F69" s="69">
        <f t="shared" si="2"/>
        <v>0</v>
      </c>
      <c r="H69" s="69">
        <f t="shared" si="5"/>
        <v>130</v>
      </c>
      <c r="I69" s="69" t="str">
        <f t="shared" si="3"/>
        <v>82</v>
      </c>
      <c r="J69" s="90">
        <v>113.0</v>
      </c>
      <c r="K69" s="90">
        <v>113.0</v>
      </c>
      <c r="L69" s="69">
        <f t="shared" si="4"/>
        <v>0</v>
      </c>
    </row>
    <row r="70" ht="12.0" customHeight="1">
      <c r="A70" s="69">
        <f t="shared" si="6"/>
        <v>66</v>
      </c>
      <c r="B70" s="69" t="str">
        <f t="shared" si="1"/>
        <v>42</v>
      </c>
      <c r="D70" s="90">
        <v>2.0</v>
      </c>
      <c r="E70" s="68">
        <v>2.0</v>
      </c>
      <c r="F70" s="69">
        <f t="shared" si="2"/>
        <v>0</v>
      </c>
      <c r="H70" s="69">
        <f t="shared" si="5"/>
        <v>132</v>
      </c>
      <c r="I70" s="69" t="str">
        <f t="shared" si="3"/>
        <v>84</v>
      </c>
      <c r="J70" s="90" t="s">
        <v>727</v>
      </c>
      <c r="K70" s="90">
        <v>1209.0</v>
      </c>
      <c r="L70" s="69">
        <f t="shared" si="4"/>
        <v>1284</v>
      </c>
    </row>
    <row r="71" ht="12.0" customHeight="1">
      <c r="A71" s="69">
        <f t="shared" si="6"/>
        <v>67</v>
      </c>
      <c r="B71" s="69" t="str">
        <f t="shared" si="1"/>
        <v>43</v>
      </c>
      <c r="D71" s="90">
        <v>22.0</v>
      </c>
      <c r="E71" s="68">
        <v>2.0</v>
      </c>
      <c r="F71" s="69">
        <f t="shared" si="2"/>
        <v>32</v>
      </c>
      <c r="H71" s="69">
        <f t="shared" si="5"/>
        <v>134</v>
      </c>
      <c r="I71" s="69" t="str">
        <f t="shared" si="3"/>
        <v>86</v>
      </c>
      <c r="J71" s="90">
        <v>506.0</v>
      </c>
      <c r="K71" s="90">
        <v>403.0</v>
      </c>
      <c r="L71" s="69">
        <f t="shared" si="4"/>
        <v>259</v>
      </c>
    </row>
    <row r="72" ht="12.0" customHeight="1">
      <c r="A72" s="69">
        <f t="shared" si="6"/>
        <v>68</v>
      </c>
      <c r="B72" s="69" t="str">
        <f t="shared" si="1"/>
        <v>44</v>
      </c>
      <c r="D72" s="90">
        <v>4.0</v>
      </c>
      <c r="E72" s="68">
        <v>2.0</v>
      </c>
      <c r="F72" s="69">
        <f t="shared" si="2"/>
        <v>2</v>
      </c>
      <c r="H72" s="69">
        <f t="shared" si="5"/>
        <v>136</v>
      </c>
      <c r="I72" s="69" t="str">
        <f t="shared" si="3"/>
        <v>88</v>
      </c>
      <c r="J72" s="90" t="s">
        <v>728</v>
      </c>
      <c r="K72" s="90">
        <v>600.0</v>
      </c>
      <c r="L72" s="69">
        <f t="shared" si="4"/>
        <v>2304</v>
      </c>
    </row>
    <row r="73" ht="12.0" customHeight="1">
      <c r="A73" s="69">
        <f t="shared" si="6"/>
        <v>69</v>
      </c>
      <c r="B73" s="69" t="str">
        <f t="shared" si="1"/>
        <v>45</v>
      </c>
      <c r="D73" s="90">
        <v>20.0</v>
      </c>
      <c r="E73" s="68">
        <v>24.0</v>
      </c>
      <c r="F73" s="69">
        <f t="shared" si="2"/>
        <v>-4</v>
      </c>
      <c r="H73" s="69">
        <f t="shared" si="5"/>
        <v>138</v>
      </c>
      <c r="I73" s="69" t="str">
        <f t="shared" si="3"/>
        <v>8A</v>
      </c>
      <c r="J73" s="90">
        <v>118.0</v>
      </c>
      <c r="K73" s="90">
        <v>114.0</v>
      </c>
      <c r="L73" s="69">
        <f t="shared" si="4"/>
        <v>4</v>
      </c>
    </row>
    <row r="74" ht="12.0" customHeight="1">
      <c r="A74" s="69">
        <f t="shared" si="6"/>
        <v>70</v>
      </c>
      <c r="B74" s="69" t="str">
        <f t="shared" si="1"/>
        <v>46</v>
      </c>
      <c r="D74" s="90">
        <v>0.0</v>
      </c>
      <c r="E74" s="68">
        <v>0.0</v>
      </c>
      <c r="F74" s="69">
        <f t="shared" si="2"/>
        <v>0</v>
      </c>
      <c r="H74" s="69">
        <f t="shared" si="5"/>
        <v>140</v>
      </c>
      <c r="I74" s="69" t="str">
        <f t="shared" si="3"/>
        <v>8C</v>
      </c>
      <c r="J74" s="90" t="s">
        <v>729</v>
      </c>
      <c r="K74" s="90">
        <v>1503.0</v>
      </c>
      <c r="L74" s="69">
        <f t="shared" si="4"/>
        <v>1036</v>
      </c>
    </row>
    <row r="75" ht="12.0" customHeight="1">
      <c r="A75" s="69">
        <f t="shared" si="6"/>
        <v>71</v>
      </c>
      <c r="B75" s="69" t="str">
        <f t="shared" si="1"/>
        <v>47</v>
      </c>
      <c r="D75" s="90">
        <v>0.0</v>
      </c>
      <c r="E75" s="68">
        <v>0.0</v>
      </c>
      <c r="F75" s="69">
        <f t="shared" si="2"/>
        <v>0</v>
      </c>
      <c r="H75" s="69">
        <f t="shared" si="5"/>
        <v>142</v>
      </c>
      <c r="I75" s="69" t="str">
        <f t="shared" si="3"/>
        <v>8E</v>
      </c>
      <c r="J75" s="90">
        <v>605.0</v>
      </c>
      <c r="K75" s="90">
        <v>609.0</v>
      </c>
      <c r="L75" s="69">
        <f t="shared" si="4"/>
        <v>-4</v>
      </c>
    </row>
    <row r="76" ht="12.0" customHeight="1">
      <c r="A76" s="69">
        <f t="shared" si="6"/>
        <v>72</v>
      </c>
      <c r="B76" s="69" t="str">
        <f t="shared" si="1"/>
        <v>48</v>
      </c>
      <c r="D76" s="90">
        <v>4.0</v>
      </c>
      <c r="E76" s="68">
        <v>4.0</v>
      </c>
      <c r="F76" s="69">
        <f t="shared" si="2"/>
        <v>0</v>
      </c>
      <c r="H76" s="69">
        <f t="shared" si="5"/>
        <v>144</v>
      </c>
      <c r="I76" s="69" t="str">
        <f t="shared" si="3"/>
        <v>90</v>
      </c>
      <c r="J76" s="90" t="s">
        <v>730</v>
      </c>
      <c r="K76" s="90">
        <v>400.0</v>
      </c>
      <c r="L76" s="69">
        <f t="shared" si="4"/>
        <v>2304</v>
      </c>
    </row>
    <row r="77" ht="12.0" customHeight="1">
      <c r="A77" s="69">
        <f t="shared" si="6"/>
        <v>73</v>
      </c>
      <c r="B77" s="69" t="str">
        <f t="shared" si="1"/>
        <v>49</v>
      </c>
      <c r="D77" s="90" t="s">
        <v>711</v>
      </c>
      <c r="E77" s="68" t="s">
        <v>711</v>
      </c>
      <c r="F77" s="69">
        <f t="shared" si="2"/>
        <v>0</v>
      </c>
    </row>
    <row r="78" ht="12.0" customHeight="1">
      <c r="A78" s="69">
        <f t="shared" si="6"/>
        <v>74</v>
      </c>
      <c r="B78" s="69" t="str">
        <f t="shared" si="1"/>
        <v>4A</v>
      </c>
      <c r="D78" s="90" t="s">
        <v>715</v>
      </c>
      <c r="E78" s="68" t="s">
        <v>715</v>
      </c>
      <c r="F78" s="69">
        <f t="shared" si="2"/>
        <v>0</v>
      </c>
    </row>
    <row r="79" ht="12.0" customHeight="1">
      <c r="A79" s="69">
        <f t="shared" si="6"/>
        <v>75</v>
      </c>
      <c r="B79" s="69" t="str">
        <f t="shared" si="1"/>
        <v>4B</v>
      </c>
      <c r="D79" s="90">
        <v>84.0</v>
      </c>
      <c r="E79" s="68">
        <v>84.0</v>
      </c>
      <c r="F79" s="69">
        <f t="shared" si="2"/>
        <v>0</v>
      </c>
    </row>
    <row r="80" ht="12.0" customHeight="1">
      <c r="A80" s="69">
        <f t="shared" si="6"/>
        <v>76</v>
      </c>
      <c r="B80" s="69" t="str">
        <f t="shared" si="1"/>
        <v>4C</v>
      </c>
      <c r="D80" s="90">
        <v>77.0</v>
      </c>
      <c r="E80" s="68">
        <v>41.0</v>
      </c>
      <c r="F80" s="69">
        <f t="shared" si="2"/>
        <v>54</v>
      </c>
    </row>
    <row r="81" ht="12.0" customHeight="1">
      <c r="A81" s="69">
        <f t="shared" si="6"/>
        <v>77</v>
      </c>
      <c r="B81" s="69" t="str">
        <f t="shared" si="1"/>
        <v>4D</v>
      </c>
      <c r="D81" s="90">
        <v>20.0</v>
      </c>
      <c r="E81" s="68">
        <v>21.0</v>
      </c>
      <c r="F81" s="69">
        <f t="shared" si="2"/>
        <v>-1</v>
      </c>
    </row>
    <row r="82" ht="12.0" customHeight="1">
      <c r="A82" s="69">
        <f t="shared" si="6"/>
        <v>78</v>
      </c>
      <c r="B82" s="69" t="str">
        <f t="shared" si="1"/>
        <v>4E</v>
      </c>
      <c r="D82" s="90">
        <v>0.0</v>
      </c>
      <c r="E82" s="68">
        <v>21.0</v>
      </c>
      <c r="F82" s="69">
        <f t="shared" si="2"/>
        <v>-33</v>
      </c>
    </row>
    <row r="83" ht="12.0" customHeight="1">
      <c r="A83" s="69">
        <f t="shared" si="6"/>
        <v>79</v>
      </c>
      <c r="B83" s="69" t="str">
        <f t="shared" si="1"/>
        <v>4F</v>
      </c>
      <c r="D83" s="90" t="s">
        <v>560</v>
      </c>
      <c r="E83" s="68" t="s">
        <v>731</v>
      </c>
      <c r="F83" s="69">
        <f t="shared" si="2"/>
        <v>-16</v>
      </c>
    </row>
    <row r="84" ht="12.0" customHeight="1">
      <c r="A84" s="69">
        <f t="shared" si="6"/>
        <v>80</v>
      </c>
      <c r="B84" s="69" t="str">
        <f t="shared" si="1"/>
        <v>50</v>
      </c>
      <c r="D84" s="90" t="s">
        <v>732</v>
      </c>
      <c r="E84" s="68" t="s">
        <v>733</v>
      </c>
      <c r="F84" s="69">
        <f t="shared" si="2"/>
        <v>23</v>
      </c>
    </row>
    <row r="85" ht="12.0" customHeight="1">
      <c r="A85" s="69">
        <f t="shared" si="6"/>
        <v>81</v>
      </c>
      <c r="B85" s="69" t="str">
        <f t="shared" si="1"/>
        <v>51</v>
      </c>
      <c r="D85" s="90" t="s">
        <v>697</v>
      </c>
      <c r="E85" s="68">
        <v>0.0</v>
      </c>
      <c r="F85" s="69">
        <f t="shared" si="2"/>
        <v>192</v>
      </c>
    </row>
    <row r="86" ht="12.0" customHeight="1">
      <c r="A86" s="69">
        <f t="shared" si="6"/>
        <v>82</v>
      </c>
      <c r="B86" s="69" t="str">
        <f t="shared" si="1"/>
        <v>52</v>
      </c>
      <c r="D86" s="90">
        <v>1.0</v>
      </c>
      <c r="E86" s="68">
        <v>1.0</v>
      </c>
      <c r="F86" s="69">
        <f t="shared" si="2"/>
        <v>0</v>
      </c>
    </row>
    <row r="87" ht="12.0" customHeight="1">
      <c r="A87" s="69">
        <f t="shared" si="6"/>
        <v>83</v>
      </c>
      <c r="B87" s="69" t="str">
        <f t="shared" si="1"/>
        <v>53</v>
      </c>
      <c r="D87" s="90">
        <v>13.0</v>
      </c>
      <c r="E87" s="68">
        <v>13.0</v>
      </c>
      <c r="F87" s="69">
        <f t="shared" si="2"/>
        <v>0</v>
      </c>
    </row>
    <row r="88" ht="12.0" customHeight="1">
      <c r="A88" s="69">
        <f t="shared" si="6"/>
        <v>84</v>
      </c>
      <c r="B88" s="69" t="str">
        <f t="shared" si="1"/>
        <v>54</v>
      </c>
      <c r="D88" s="90">
        <v>12.0</v>
      </c>
      <c r="E88" s="68">
        <v>12.0</v>
      </c>
      <c r="F88" s="69">
        <f t="shared" si="2"/>
        <v>0</v>
      </c>
    </row>
    <row r="89" ht="12.0" customHeight="1">
      <c r="A89" s="69">
        <f t="shared" si="6"/>
        <v>85</v>
      </c>
      <c r="B89" s="69" t="str">
        <f t="shared" si="1"/>
        <v>55</v>
      </c>
      <c r="D89" s="90">
        <v>7.0</v>
      </c>
      <c r="E89" s="68">
        <v>7.0</v>
      </c>
      <c r="F89" s="69">
        <f t="shared" si="2"/>
        <v>0</v>
      </c>
    </row>
    <row r="90" ht="12.0" customHeight="1">
      <c r="A90" s="69">
        <f t="shared" si="6"/>
        <v>86</v>
      </c>
      <c r="B90" s="69" t="str">
        <f t="shared" si="1"/>
        <v>56</v>
      </c>
      <c r="D90" s="90">
        <v>4.0</v>
      </c>
      <c r="E90" s="68">
        <v>3.0</v>
      </c>
      <c r="F90" s="69">
        <f t="shared" si="2"/>
        <v>1</v>
      </c>
    </row>
    <row r="91" ht="12.0" customHeight="1">
      <c r="A91" s="69">
        <f t="shared" si="6"/>
        <v>87</v>
      </c>
      <c r="B91" s="69" t="str">
        <f t="shared" si="1"/>
        <v>57</v>
      </c>
      <c r="D91" s="90">
        <v>10.0</v>
      </c>
      <c r="E91" s="68" t="s">
        <v>694</v>
      </c>
      <c r="F91" s="69">
        <f t="shared" si="2"/>
        <v>4</v>
      </c>
    </row>
    <row r="92" ht="12.0" customHeight="1">
      <c r="A92" s="69">
        <f t="shared" si="6"/>
        <v>88</v>
      </c>
      <c r="B92" s="69" t="str">
        <f t="shared" si="1"/>
        <v>58</v>
      </c>
      <c r="D92" s="90">
        <v>9.0</v>
      </c>
      <c r="E92" s="68">
        <v>8.0</v>
      </c>
      <c r="F92" s="69">
        <f t="shared" si="2"/>
        <v>1</v>
      </c>
    </row>
    <row r="93" ht="12.0" customHeight="1">
      <c r="A93" s="69">
        <f t="shared" si="6"/>
        <v>89</v>
      </c>
      <c r="B93" s="69" t="str">
        <f t="shared" si="1"/>
        <v>59</v>
      </c>
      <c r="D93" s="90">
        <v>0.0</v>
      </c>
      <c r="E93" s="68">
        <v>0.0</v>
      </c>
      <c r="F93" s="69">
        <f t="shared" si="2"/>
        <v>0</v>
      </c>
    </row>
    <row r="94" ht="12.0" customHeight="1">
      <c r="A94" s="69">
        <f t="shared" si="6"/>
        <v>90</v>
      </c>
      <c r="B94" s="69" t="str">
        <f t="shared" si="1"/>
        <v>5A</v>
      </c>
      <c r="D94" s="90">
        <v>1.0</v>
      </c>
      <c r="E94" s="68">
        <v>1.0</v>
      </c>
      <c r="F94" s="69">
        <f t="shared" si="2"/>
        <v>0</v>
      </c>
    </row>
    <row r="95" ht="12.0" customHeight="1">
      <c r="A95" s="69">
        <f t="shared" si="6"/>
        <v>91</v>
      </c>
      <c r="B95" s="69" t="str">
        <f t="shared" si="1"/>
        <v>5B</v>
      </c>
      <c r="D95" s="90">
        <v>13.0</v>
      </c>
      <c r="E95" s="68">
        <v>13.0</v>
      </c>
      <c r="F95" s="69">
        <f t="shared" si="2"/>
        <v>0</v>
      </c>
    </row>
    <row r="96" ht="12.0" customHeight="1">
      <c r="A96" s="69">
        <f t="shared" si="6"/>
        <v>92</v>
      </c>
      <c r="B96" s="69" t="str">
        <f t="shared" si="1"/>
        <v>5C</v>
      </c>
      <c r="D96" s="90">
        <v>12.0</v>
      </c>
      <c r="E96" s="68">
        <v>12.0</v>
      </c>
      <c r="F96" s="69">
        <f t="shared" si="2"/>
        <v>0</v>
      </c>
    </row>
    <row r="97" ht="12.0" customHeight="1">
      <c r="A97" s="69">
        <f t="shared" si="6"/>
        <v>93</v>
      </c>
      <c r="B97" s="69" t="str">
        <f t="shared" si="1"/>
        <v>5D</v>
      </c>
      <c r="D97" s="90">
        <v>7.0</v>
      </c>
      <c r="E97" s="68">
        <v>8.0</v>
      </c>
      <c r="F97" s="69">
        <f t="shared" si="2"/>
        <v>-1</v>
      </c>
    </row>
    <row r="98" ht="12.0" customHeight="1">
      <c r="A98" s="69">
        <f t="shared" si="6"/>
        <v>94</v>
      </c>
      <c r="B98" s="69" t="str">
        <f t="shared" si="1"/>
        <v>5E</v>
      </c>
      <c r="D98" s="90">
        <v>4.0</v>
      </c>
      <c r="E98" s="68">
        <v>3.0</v>
      </c>
      <c r="F98" s="69">
        <f t="shared" si="2"/>
        <v>1</v>
      </c>
    </row>
    <row r="99" ht="12.0" customHeight="1">
      <c r="A99" s="69">
        <f t="shared" si="6"/>
        <v>95</v>
      </c>
      <c r="B99" s="69" t="str">
        <f t="shared" si="1"/>
        <v>5F</v>
      </c>
      <c r="D99" s="90">
        <v>10.0</v>
      </c>
      <c r="E99" s="68" t="s">
        <v>694</v>
      </c>
      <c r="F99" s="69">
        <f t="shared" si="2"/>
        <v>4</v>
      </c>
    </row>
    <row r="100" ht="12.0" customHeight="1">
      <c r="A100" s="69">
        <f t="shared" si="6"/>
        <v>96</v>
      </c>
      <c r="B100" s="69" t="str">
        <f t="shared" si="1"/>
        <v>60</v>
      </c>
      <c r="D100" s="90" t="s">
        <v>715</v>
      </c>
      <c r="E100" s="68">
        <v>5.0</v>
      </c>
      <c r="F100" s="69">
        <f t="shared" si="2"/>
        <v>5</v>
      </c>
    </row>
    <row r="101" ht="12.0" customHeight="1">
      <c r="A101" s="69">
        <f t="shared" si="6"/>
        <v>97</v>
      </c>
      <c r="B101" s="69" t="str">
        <f t="shared" si="1"/>
        <v>61</v>
      </c>
      <c r="D101" s="90">
        <v>0.0</v>
      </c>
      <c r="E101" s="68">
        <v>0.0</v>
      </c>
      <c r="F101" s="69">
        <f t="shared" si="2"/>
        <v>0</v>
      </c>
    </row>
    <row r="102" ht="12.0" customHeight="1">
      <c r="A102" s="69">
        <f t="shared" si="6"/>
        <v>98</v>
      </c>
      <c r="B102" s="69" t="str">
        <f t="shared" si="1"/>
        <v>62</v>
      </c>
      <c r="D102" s="90">
        <v>1.0</v>
      </c>
      <c r="E102" s="68">
        <v>1.0</v>
      </c>
      <c r="F102" s="69">
        <f t="shared" si="2"/>
        <v>0</v>
      </c>
    </row>
    <row r="103" ht="12.0" customHeight="1">
      <c r="A103" s="69">
        <f t="shared" si="6"/>
        <v>99</v>
      </c>
      <c r="B103" s="69" t="str">
        <f t="shared" si="1"/>
        <v>63</v>
      </c>
      <c r="D103" s="90">
        <v>16.0</v>
      </c>
      <c r="E103" s="68">
        <v>14.0</v>
      </c>
      <c r="F103" s="69">
        <f t="shared" si="2"/>
        <v>2</v>
      </c>
    </row>
    <row r="104" ht="12.0" customHeight="1">
      <c r="A104" s="69">
        <f t="shared" si="6"/>
        <v>100</v>
      </c>
      <c r="B104" s="69" t="str">
        <f t="shared" si="1"/>
        <v>64</v>
      </c>
      <c r="D104" s="90">
        <v>14.0</v>
      </c>
      <c r="E104" s="68">
        <v>15.0</v>
      </c>
      <c r="F104" s="69">
        <f t="shared" si="2"/>
        <v>-1</v>
      </c>
    </row>
    <row r="105" ht="12.0" customHeight="1">
      <c r="A105" s="69">
        <f t="shared" si="6"/>
        <v>101</v>
      </c>
      <c r="B105" s="69" t="str">
        <f t="shared" si="1"/>
        <v>65</v>
      </c>
      <c r="D105" s="90" t="s">
        <v>734</v>
      </c>
      <c r="E105" s="68">
        <v>7.0</v>
      </c>
      <c r="F105" s="69">
        <f t="shared" si="2"/>
        <v>4</v>
      </c>
    </row>
    <row r="106" ht="12.0" customHeight="1">
      <c r="A106" s="69">
        <f t="shared" si="6"/>
        <v>102</v>
      </c>
      <c r="B106" s="69" t="str">
        <f t="shared" si="1"/>
        <v>66</v>
      </c>
      <c r="D106" s="90" t="s">
        <v>715</v>
      </c>
      <c r="E106" s="68">
        <v>5.0</v>
      </c>
      <c r="F106" s="69">
        <f t="shared" si="2"/>
        <v>5</v>
      </c>
    </row>
    <row r="107" ht="12.0" customHeight="1">
      <c r="A107" s="69">
        <f t="shared" si="6"/>
        <v>103</v>
      </c>
      <c r="B107" s="69" t="str">
        <f t="shared" si="1"/>
        <v>67</v>
      </c>
      <c r="D107" s="90">
        <v>11.0</v>
      </c>
      <c r="E107" s="68" t="s">
        <v>735</v>
      </c>
      <c r="F107" s="69">
        <f t="shared" si="2"/>
        <v>4</v>
      </c>
    </row>
    <row r="108" ht="12.0" customHeight="1">
      <c r="A108" s="69">
        <f t="shared" si="6"/>
        <v>104</v>
      </c>
      <c r="B108" s="69" t="str">
        <f t="shared" si="1"/>
        <v>68</v>
      </c>
      <c r="D108" s="90">
        <v>7.0</v>
      </c>
      <c r="E108" s="68">
        <v>3.0</v>
      </c>
      <c r="F108" s="69">
        <f t="shared" si="2"/>
        <v>4</v>
      </c>
    </row>
    <row r="109" ht="12.0" customHeight="1">
      <c r="A109" s="69">
        <f t="shared" si="6"/>
        <v>105</v>
      </c>
      <c r="B109" s="69" t="str">
        <f t="shared" si="1"/>
        <v>69</v>
      </c>
      <c r="D109" s="90">
        <v>0.0</v>
      </c>
      <c r="E109" s="68">
        <v>0.0</v>
      </c>
      <c r="F109" s="69">
        <f t="shared" si="2"/>
        <v>0</v>
      </c>
    </row>
    <row r="110" ht="12.0" customHeight="1">
      <c r="A110" s="69">
        <f t="shared" si="6"/>
        <v>106</v>
      </c>
      <c r="B110" s="69" t="str">
        <f t="shared" si="1"/>
        <v>6A</v>
      </c>
      <c r="D110" s="90">
        <v>1.0</v>
      </c>
      <c r="E110" s="68">
        <v>1.0</v>
      </c>
      <c r="F110" s="69">
        <f t="shared" si="2"/>
        <v>0</v>
      </c>
    </row>
    <row r="111" ht="12.0" customHeight="1">
      <c r="A111" s="69">
        <f t="shared" si="6"/>
        <v>107</v>
      </c>
      <c r="B111" s="69" t="str">
        <f t="shared" si="1"/>
        <v>6B</v>
      </c>
      <c r="D111" s="90">
        <v>17.0</v>
      </c>
      <c r="E111" s="68">
        <v>16.0</v>
      </c>
      <c r="F111" s="69">
        <f t="shared" si="2"/>
        <v>1</v>
      </c>
    </row>
    <row r="112" ht="12.0" customHeight="1">
      <c r="A112" s="69">
        <f t="shared" si="6"/>
        <v>108</v>
      </c>
      <c r="B112" s="69" t="str">
        <f t="shared" si="1"/>
        <v>6C</v>
      </c>
      <c r="D112" s="90">
        <v>18.0</v>
      </c>
      <c r="E112" s="68">
        <v>17.0</v>
      </c>
      <c r="F112" s="69">
        <f t="shared" si="2"/>
        <v>1</v>
      </c>
    </row>
    <row r="113" ht="12.0" customHeight="1">
      <c r="A113" s="69">
        <f t="shared" si="6"/>
        <v>109</v>
      </c>
      <c r="B113" s="69" t="str">
        <f t="shared" si="1"/>
        <v>6D</v>
      </c>
      <c r="D113" s="90">
        <v>5.0</v>
      </c>
      <c r="E113" s="68">
        <v>9.0</v>
      </c>
      <c r="F113" s="69">
        <f t="shared" si="2"/>
        <v>-4</v>
      </c>
    </row>
    <row r="114" ht="12.0" customHeight="1">
      <c r="A114" s="69">
        <f t="shared" si="6"/>
        <v>110</v>
      </c>
      <c r="B114" s="69" t="str">
        <f t="shared" si="1"/>
        <v>6E</v>
      </c>
      <c r="D114" s="90" t="s">
        <v>694</v>
      </c>
      <c r="E114" s="68">
        <v>4.0</v>
      </c>
      <c r="F114" s="69">
        <f t="shared" si="2"/>
        <v>8</v>
      </c>
    </row>
    <row r="115" ht="12.0" customHeight="1">
      <c r="A115" s="69">
        <f t="shared" si="6"/>
        <v>111</v>
      </c>
      <c r="B115" s="69" t="str">
        <f t="shared" si="1"/>
        <v>6F</v>
      </c>
      <c r="D115" s="90" t="s">
        <v>700</v>
      </c>
      <c r="E115" s="68" t="s">
        <v>700</v>
      </c>
      <c r="F115" s="69">
        <f t="shared" si="2"/>
        <v>0</v>
      </c>
    </row>
    <row r="116" ht="12.0" customHeight="1">
      <c r="A116" s="69">
        <f t="shared" si="6"/>
        <v>112</v>
      </c>
      <c r="B116" s="69" t="str">
        <f t="shared" si="1"/>
        <v>70</v>
      </c>
      <c r="D116" s="90">
        <v>7.0</v>
      </c>
      <c r="E116" s="68">
        <v>3.0</v>
      </c>
      <c r="F116" s="69">
        <f t="shared" si="2"/>
        <v>4</v>
      </c>
    </row>
    <row r="117" ht="12.0" customHeight="1">
      <c r="A117" s="69">
        <f t="shared" si="6"/>
        <v>113</v>
      </c>
      <c r="B117" s="69" t="str">
        <f t="shared" si="1"/>
        <v>71</v>
      </c>
      <c r="D117" s="90">
        <v>0.0</v>
      </c>
      <c r="E117" s="68">
        <v>0.0</v>
      </c>
      <c r="F117" s="69">
        <f t="shared" si="2"/>
        <v>0</v>
      </c>
    </row>
    <row r="118" ht="12.0" customHeight="1">
      <c r="A118" s="69">
        <f t="shared" si="6"/>
        <v>114</v>
      </c>
      <c r="B118" s="69" t="str">
        <f t="shared" si="1"/>
        <v>72</v>
      </c>
      <c r="D118" s="90">
        <v>1.0</v>
      </c>
      <c r="E118" s="68">
        <v>1.0</v>
      </c>
      <c r="F118" s="69">
        <f t="shared" si="2"/>
        <v>0</v>
      </c>
    </row>
    <row r="119" ht="12.0" customHeight="1">
      <c r="A119" s="69">
        <f t="shared" si="6"/>
        <v>115</v>
      </c>
      <c r="B119" s="69" t="str">
        <f t="shared" si="1"/>
        <v>73</v>
      </c>
      <c r="D119" s="90">
        <v>13.0</v>
      </c>
      <c r="E119" s="68">
        <v>14.0</v>
      </c>
      <c r="F119" s="69">
        <f t="shared" si="2"/>
        <v>-1</v>
      </c>
    </row>
    <row r="120" ht="12.0" customHeight="1">
      <c r="A120" s="69">
        <f t="shared" si="6"/>
        <v>116</v>
      </c>
      <c r="B120" s="69" t="str">
        <f t="shared" si="1"/>
        <v>74</v>
      </c>
      <c r="D120" s="90">
        <v>16.0</v>
      </c>
      <c r="E120" s="68">
        <v>12.0</v>
      </c>
      <c r="F120" s="69">
        <f t="shared" si="2"/>
        <v>4</v>
      </c>
    </row>
    <row r="121" ht="12.0" customHeight="1">
      <c r="A121" s="69">
        <f t="shared" si="6"/>
        <v>117</v>
      </c>
      <c r="B121" s="69" t="str">
        <f t="shared" si="1"/>
        <v>75</v>
      </c>
      <c r="D121" s="90">
        <v>7.0</v>
      </c>
      <c r="E121" s="68">
        <v>8.0</v>
      </c>
      <c r="F121" s="69">
        <f t="shared" si="2"/>
        <v>-1</v>
      </c>
    </row>
    <row r="122" ht="12.0" customHeight="1">
      <c r="A122" s="69">
        <f t="shared" si="6"/>
        <v>118</v>
      </c>
      <c r="B122" s="69" t="str">
        <f t="shared" si="1"/>
        <v>76</v>
      </c>
      <c r="D122" s="90">
        <v>4.0</v>
      </c>
      <c r="E122" s="68">
        <v>3.0</v>
      </c>
      <c r="F122" s="69">
        <f t="shared" si="2"/>
        <v>1</v>
      </c>
    </row>
    <row r="123" ht="12.0" customHeight="1">
      <c r="A123" s="69">
        <f t="shared" si="6"/>
        <v>119</v>
      </c>
      <c r="B123" s="69" t="str">
        <f t="shared" si="1"/>
        <v>77</v>
      </c>
      <c r="D123" s="90">
        <v>10.0</v>
      </c>
      <c r="E123" s="68" t="s">
        <v>694</v>
      </c>
      <c r="F123" s="69">
        <f t="shared" si="2"/>
        <v>4</v>
      </c>
    </row>
    <row r="124" ht="12.0" customHeight="1">
      <c r="A124" s="69">
        <f t="shared" si="6"/>
        <v>120</v>
      </c>
      <c r="B124" s="69" t="str">
        <f t="shared" si="1"/>
        <v>78</v>
      </c>
      <c r="D124" s="90">
        <v>9.0</v>
      </c>
      <c r="E124" s="68">
        <v>5.0</v>
      </c>
      <c r="F124" s="69">
        <f t="shared" si="2"/>
        <v>4</v>
      </c>
    </row>
    <row r="125" ht="12.0" customHeight="1">
      <c r="A125" s="69">
        <f t="shared" si="6"/>
        <v>121</v>
      </c>
      <c r="B125" s="69" t="str">
        <f t="shared" si="1"/>
        <v>79</v>
      </c>
      <c r="D125" s="90">
        <v>0.0</v>
      </c>
      <c r="E125" s="68">
        <v>0.0</v>
      </c>
      <c r="F125" s="69">
        <f t="shared" si="2"/>
        <v>0</v>
      </c>
    </row>
    <row r="126" ht="12.0" customHeight="1">
      <c r="A126" s="69">
        <f t="shared" si="6"/>
        <v>122</v>
      </c>
      <c r="B126" s="69" t="str">
        <f t="shared" si="1"/>
        <v>7A</v>
      </c>
      <c r="D126" s="90">
        <v>1.0</v>
      </c>
      <c r="E126" s="68">
        <v>1.0</v>
      </c>
      <c r="F126" s="69">
        <f t="shared" si="2"/>
        <v>0</v>
      </c>
    </row>
    <row r="127" ht="12.0" customHeight="1">
      <c r="A127" s="69">
        <f t="shared" si="6"/>
        <v>123</v>
      </c>
      <c r="B127" s="69" t="str">
        <f t="shared" si="1"/>
        <v>7B</v>
      </c>
      <c r="D127" s="90">
        <v>12.0</v>
      </c>
      <c r="E127" s="68">
        <v>16.0</v>
      </c>
      <c r="F127" s="69">
        <f t="shared" si="2"/>
        <v>-4</v>
      </c>
    </row>
    <row r="128" ht="12.0" customHeight="1">
      <c r="A128" s="69">
        <f t="shared" si="6"/>
        <v>124</v>
      </c>
      <c r="B128" s="69" t="str">
        <f t="shared" si="1"/>
        <v>7C</v>
      </c>
      <c r="D128" s="90">
        <v>15.0</v>
      </c>
      <c r="E128" s="68">
        <v>15.0</v>
      </c>
      <c r="F128" s="69">
        <f t="shared" si="2"/>
        <v>0</v>
      </c>
    </row>
    <row r="129" ht="12.0" customHeight="1">
      <c r="A129" s="69">
        <f t="shared" si="6"/>
        <v>125</v>
      </c>
      <c r="B129" s="69" t="str">
        <f t="shared" si="1"/>
        <v>7D</v>
      </c>
      <c r="D129" s="90">
        <v>8.0</v>
      </c>
      <c r="E129" s="68">
        <v>7.0</v>
      </c>
      <c r="F129" s="69">
        <f t="shared" si="2"/>
        <v>1</v>
      </c>
    </row>
    <row r="130" ht="12.0" customHeight="1">
      <c r="A130" s="69">
        <f t="shared" si="6"/>
        <v>126</v>
      </c>
      <c r="B130" s="69" t="str">
        <f t="shared" si="1"/>
        <v>7E</v>
      </c>
      <c r="D130" s="90">
        <v>9.0</v>
      </c>
      <c r="E130" s="68">
        <v>5.0</v>
      </c>
      <c r="F130" s="69">
        <f t="shared" si="2"/>
        <v>4</v>
      </c>
    </row>
    <row r="131" ht="12.0" customHeight="1">
      <c r="A131" s="69">
        <f t="shared" si="6"/>
        <v>127</v>
      </c>
      <c r="B131" s="69" t="str">
        <f t="shared" si="1"/>
        <v>7F</v>
      </c>
      <c r="D131" s="90">
        <v>11.0</v>
      </c>
      <c r="E131" s="68" t="s">
        <v>735</v>
      </c>
      <c r="F131" s="69">
        <f t="shared" si="2"/>
        <v>4</v>
      </c>
    </row>
    <row r="132" ht="12.0" customHeight="1">
      <c r="A132" s="69">
        <f t="shared" si="6"/>
        <v>128</v>
      </c>
      <c r="B132" s="69" t="str">
        <f t="shared" si="1"/>
        <v>80</v>
      </c>
      <c r="D132" s="90">
        <v>7.0</v>
      </c>
      <c r="E132" s="68">
        <v>3.0</v>
      </c>
      <c r="F132" s="69">
        <f t="shared" si="2"/>
        <v>4</v>
      </c>
    </row>
    <row r="133" ht="12.0" customHeight="1">
      <c r="A133" s="69">
        <f t="shared" si="6"/>
        <v>129</v>
      </c>
      <c r="B133" s="69" t="str">
        <f t="shared" si="1"/>
        <v>81</v>
      </c>
      <c r="D133" s="90">
        <v>0.0</v>
      </c>
      <c r="E133" s="68">
        <v>0.0</v>
      </c>
      <c r="F133" s="69">
        <f t="shared" si="2"/>
        <v>0</v>
      </c>
    </row>
    <row r="134" ht="12.0" customHeight="1">
      <c r="A134" s="69">
        <f t="shared" si="6"/>
        <v>130</v>
      </c>
      <c r="B134" s="69" t="str">
        <f t="shared" si="1"/>
        <v>82</v>
      </c>
      <c r="D134" s="90">
        <v>1.0</v>
      </c>
      <c r="E134" s="68">
        <v>1.0</v>
      </c>
      <c r="F134" s="69">
        <f t="shared" si="2"/>
        <v>0</v>
      </c>
    </row>
    <row r="135" ht="12.0" customHeight="1">
      <c r="A135" s="69">
        <f t="shared" si="6"/>
        <v>131</v>
      </c>
      <c r="B135" s="69" t="str">
        <f t="shared" si="1"/>
        <v>83</v>
      </c>
      <c r="D135" s="90">
        <v>13.0</v>
      </c>
      <c r="E135" s="68">
        <v>13.0</v>
      </c>
      <c r="F135" s="69">
        <f t="shared" si="2"/>
        <v>0</v>
      </c>
    </row>
    <row r="136" ht="12.0" customHeight="1">
      <c r="A136" s="69">
        <f t="shared" si="6"/>
        <v>132</v>
      </c>
      <c r="B136" s="69" t="str">
        <f t="shared" si="1"/>
        <v>84</v>
      </c>
      <c r="D136" s="90">
        <v>17.0</v>
      </c>
      <c r="E136" s="68">
        <v>12.0</v>
      </c>
      <c r="F136" s="69">
        <f t="shared" si="2"/>
        <v>5</v>
      </c>
    </row>
    <row r="137" ht="12.0" customHeight="1">
      <c r="A137" s="69">
        <f t="shared" si="6"/>
        <v>133</v>
      </c>
      <c r="B137" s="69" t="str">
        <f t="shared" si="1"/>
        <v>85</v>
      </c>
      <c r="D137" s="90" t="s">
        <v>735</v>
      </c>
      <c r="E137" s="68">
        <v>9.0</v>
      </c>
      <c r="F137" s="69">
        <f t="shared" si="2"/>
        <v>4</v>
      </c>
    </row>
    <row r="138" ht="12.0" customHeight="1">
      <c r="A138" s="69">
        <f t="shared" si="6"/>
        <v>134</v>
      </c>
      <c r="B138" s="69" t="str">
        <f t="shared" si="1"/>
        <v>86</v>
      </c>
      <c r="D138" s="90">
        <v>5.0</v>
      </c>
      <c r="E138" s="68">
        <v>4.0</v>
      </c>
      <c r="F138" s="69">
        <f t="shared" si="2"/>
        <v>1</v>
      </c>
    </row>
    <row r="139" ht="12.0" customHeight="1">
      <c r="A139" s="69">
        <f t="shared" si="6"/>
        <v>135</v>
      </c>
      <c r="B139" s="69" t="str">
        <f t="shared" si="1"/>
        <v>87</v>
      </c>
      <c r="D139" s="90">
        <v>6.0</v>
      </c>
      <c r="E139" s="68">
        <v>3.0</v>
      </c>
      <c r="F139" s="69">
        <f t="shared" si="2"/>
        <v>3</v>
      </c>
    </row>
    <row r="140" ht="12.0" customHeight="1">
      <c r="A140" s="69">
        <f t="shared" si="6"/>
        <v>136</v>
      </c>
      <c r="B140" s="69" t="str">
        <f t="shared" si="1"/>
        <v>88</v>
      </c>
      <c r="D140" s="90" t="s">
        <v>736</v>
      </c>
      <c r="E140" s="68">
        <v>6.0</v>
      </c>
      <c r="F140" s="69">
        <f t="shared" si="2"/>
        <v>9</v>
      </c>
    </row>
    <row r="141" ht="12.0" customHeight="1">
      <c r="A141" s="69">
        <f t="shared" si="6"/>
        <v>137</v>
      </c>
      <c r="B141" s="69" t="str">
        <f t="shared" si="1"/>
        <v>89</v>
      </c>
      <c r="D141" s="90">
        <v>0.0</v>
      </c>
      <c r="E141" s="68">
        <v>0.0</v>
      </c>
      <c r="F141" s="69">
        <f t="shared" si="2"/>
        <v>0</v>
      </c>
    </row>
    <row r="142" ht="12.0" customHeight="1">
      <c r="A142" s="69">
        <f t="shared" si="6"/>
        <v>138</v>
      </c>
      <c r="B142" s="69" t="str">
        <f t="shared" si="1"/>
        <v>8A</v>
      </c>
      <c r="D142" s="90">
        <v>1.0</v>
      </c>
      <c r="E142" s="68">
        <v>1.0</v>
      </c>
      <c r="F142" s="69">
        <f t="shared" si="2"/>
        <v>0</v>
      </c>
    </row>
    <row r="143" ht="12.0" customHeight="1">
      <c r="A143" s="69">
        <f t="shared" si="6"/>
        <v>139</v>
      </c>
      <c r="B143" s="69" t="str">
        <f t="shared" si="1"/>
        <v>8B</v>
      </c>
      <c r="D143" s="90">
        <v>18.0</v>
      </c>
      <c r="E143" s="68">
        <v>14.0</v>
      </c>
      <c r="F143" s="69">
        <f t="shared" si="2"/>
        <v>4</v>
      </c>
    </row>
    <row r="144" ht="12.0" customHeight="1">
      <c r="A144" s="69">
        <f t="shared" si="6"/>
        <v>140</v>
      </c>
      <c r="B144" s="69" t="str">
        <f t="shared" si="1"/>
        <v>8C</v>
      </c>
      <c r="D144" s="90">
        <v>19.0</v>
      </c>
      <c r="E144" s="68">
        <v>15.0</v>
      </c>
      <c r="F144" s="69">
        <f t="shared" si="2"/>
        <v>4</v>
      </c>
    </row>
    <row r="145" ht="12.0" customHeight="1">
      <c r="A145" s="69">
        <f t="shared" si="6"/>
        <v>141</v>
      </c>
      <c r="B145" s="69" t="str">
        <f t="shared" si="1"/>
        <v>8D</v>
      </c>
      <c r="D145" s="90" t="s">
        <v>736</v>
      </c>
      <c r="E145" s="68">
        <v>3.0</v>
      </c>
      <c r="F145" s="69">
        <f t="shared" si="2"/>
        <v>12</v>
      </c>
    </row>
    <row r="146" ht="12.0" customHeight="1">
      <c r="A146" s="69">
        <f t="shared" si="6"/>
        <v>142</v>
      </c>
      <c r="B146" s="69" t="str">
        <f t="shared" si="1"/>
        <v>8E</v>
      </c>
      <c r="D146" s="90">
        <v>6.0</v>
      </c>
      <c r="E146" s="68">
        <v>6.0</v>
      </c>
      <c r="F146" s="69">
        <f t="shared" si="2"/>
        <v>0</v>
      </c>
    </row>
    <row r="147" ht="12.0" customHeight="1">
      <c r="A147" s="69">
        <f t="shared" si="6"/>
        <v>143</v>
      </c>
      <c r="B147" s="69" t="str">
        <f t="shared" si="1"/>
        <v>8F</v>
      </c>
      <c r="D147" s="90">
        <v>5.0</v>
      </c>
      <c r="E147" s="68">
        <v>9.0</v>
      </c>
      <c r="F147" s="69">
        <f t="shared" si="2"/>
        <v>-4</v>
      </c>
    </row>
    <row r="148" ht="12.0" customHeight="1">
      <c r="A148" s="69">
        <f t="shared" si="6"/>
        <v>144</v>
      </c>
      <c r="B148" s="69" t="str">
        <f t="shared" si="1"/>
        <v>90</v>
      </c>
      <c r="D148" s="90" t="s">
        <v>735</v>
      </c>
      <c r="E148" s="68">
        <v>4.0</v>
      </c>
      <c r="F148" s="69">
        <f t="shared" si="2"/>
        <v>9</v>
      </c>
    </row>
    <row r="149" ht="12.0" customHeight="1">
      <c r="A149" s="69">
        <f t="shared" si="6"/>
        <v>145</v>
      </c>
      <c r="B149" s="69" t="str">
        <f t="shared" si="1"/>
        <v>91</v>
      </c>
      <c r="D149" s="90">
        <v>0.0</v>
      </c>
      <c r="E149" s="68">
        <v>0.0</v>
      </c>
      <c r="F149" s="69">
        <f t="shared" si="2"/>
        <v>0</v>
      </c>
    </row>
  </sheetData>
  <drawing r:id="rId1"/>
</worksheet>
</file>