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2" i="1"/>
  <c r="I10" i="1"/>
  <c r="I31" i="1"/>
  <c r="H31" i="1"/>
  <c r="G31" i="1"/>
  <c r="I30" i="1"/>
  <c r="H30" i="1"/>
  <c r="G30" i="1"/>
  <c r="I28" i="1"/>
  <c r="H28" i="1"/>
  <c r="G28" i="1"/>
  <c r="I8" i="1"/>
  <c r="D11" i="1"/>
  <c r="D10" i="1"/>
  <c r="D6" i="1"/>
  <c r="D5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I18" i="1"/>
  <c r="I19" i="1"/>
  <c r="I20" i="1"/>
  <c r="I21" i="1"/>
  <c r="I22" i="1"/>
  <c r="I23" i="1"/>
  <c r="I24" i="1"/>
  <c r="I25" i="1"/>
  <c r="I26" i="1"/>
  <c r="I27" i="1"/>
  <c r="I17" i="1"/>
  <c r="D17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<sst xmlns="http://schemas.openxmlformats.org/spreadsheetml/2006/main" count="60" uniqueCount="51">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</sst>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42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4" fontId="10" fillId="11" borderId="1" xfId="0" applyNumberFormat="1" applyFont="1" applyFill="1" applyBorder="1" applyAlignment="1" applyProtection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 applyProtection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4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4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4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7" workbookViewId="0">
      <selection activeCell="J14" sqref="J14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92" t="s">
        <v>10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7" thickTop="1" thickBot="1" x14ac:dyDescent="0.25">
      <c r="A2" s="95" t="s">
        <v>11</v>
      </c>
      <c r="B2" s="96"/>
      <c r="C2" s="96"/>
      <c r="D2" s="96"/>
      <c r="E2" s="96"/>
      <c r="F2" s="96"/>
      <c r="G2" s="96"/>
      <c r="H2" s="96"/>
      <c r="I2" s="97"/>
      <c r="L2" s="88" t="s">
        <v>50</v>
      </c>
    </row>
    <row r="3" spans="1:12" s="1" customFormat="1" ht="33" thickTop="1" thickBot="1" x14ac:dyDescent="0.2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6.5" thickTop="1" thickBot="1" x14ac:dyDescent="0.25">
      <c r="A4" s="89" t="s">
        <v>16</v>
      </c>
      <c r="B4" s="90"/>
      <c r="C4" s="90"/>
      <c r="D4" s="91"/>
      <c r="E4" s="7"/>
      <c r="F4" s="63"/>
      <c r="G4" s="63"/>
      <c r="H4" s="63"/>
      <c r="I4" s="63"/>
    </row>
    <row r="5" spans="1:12" s="2" customFormat="1" ht="13.5" thickTop="1" x14ac:dyDescent="0.2">
      <c r="A5" s="22" t="s">
        <v>18</v>
      </c>
      <c r="B5" s="23">
        <v>250000</v>
      </c>
      <c r="C5" s="23">
        <v>215000</v>
      </c>
      <c r="D5" s="24">
        <f>B5-C5</f>
        <v>35000</v>
      </c>
      <c r="E5" s="8"/>
      <c r="F5" s="76" t="str">
        <f>A14</f>
        <v>Total Investments</v>
      </c>
      <c r="G5" s="77">
        <f t="shared" ref="G5:I5" si="0">B14</f>
        <v>600000</v>
      </c>
      <c r="H5" s="77">
        <f t="shared" si="0"/>
        <v>610000</v>
      </c>
      <c r="I5" s="77">
        <f t="shared" si="0"/>
        <v>-10000</v>
      </c>
    </row>
    <row r="6" spans="1:12" s="2" customFormat="1" ht="12.75" x14ac:dyDescent="0.2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B6-C6</f>
        <v>-50000</v>
      </c>
      <c r="E6" s="8"/>
      <c r="F6" s="65"/>
      <c r="G6" s="73"/>
      <c r="H6" s="73"/>
      <c r="I6" s="73"/>
    </row>
    <row r="7" spans="1:12" s="2" customFormat="1" ht="13.5" thickBot="1" x14ac:dyDescent="0.25">
      <c r="A7" s="28" t="s">
        <v>17</v>
      </c>
      <c r="B7" s="29"/>
      <c r="C7" s="29"/>
      <c r="D7" s="30"/>
      <c r="E7" s="8"/>
      <c r="F7" s="65"/>
      <c r="G7" s="73"/>
      <c r="H7" s="73"/>
      <c r="I7" s="73"/>
    </row>
    <row r="8" spans="1:12" s="2" customFormat="1" thickTop="1" thickBot="1" x14ac:dyDescent="0.25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-15000</v>
      </c>
      <c r="E8" s="8"/>
      <c r="F8" s="81" t="str">
        <f>A31</f>
        <v>Total Fixed Costs</v>
      </c>
      <c r="G8" s="82">
        <f>B31</f>
        <v>230200</v>
      </c>
      <c r="H8" s="82">
        <f>C31</f>
        <v>205466</v>
      </c>
      <c r="I8" s="82">
        <f>G8-H8</f>
        <v>24734</v>
      </c>
    </row>
    <row r="9" spans="1:12" s="1" customFormat="1" ht="15.6" customHeight="1" thickTop="1" thickBot="1" x14ac:dyDescent="0.25">
      <c r="A9" s="89" t="s">
        <v>2</v>
      </c>
      <c r="B9" s="90"/>
      <c r="C9" s="90"/>
      <c r="D9" s="91"/>
      <c r="E9" s="8"/>
      <c r="F9" s="64"/>
      <c r="G9" s="70"/>
      <c r="H9" s="70"/>
      <c r="I9" s="70"/>
      <c r="J9" s="87"/>
    </row>
    <row r="10" spans="1:12" s="2" customFormat="1" ht="13.5" thickTop="1" x14ac:dyDescent="0.2">
      <c r="A10" s="22" t="s">
        <v>19</v>
      </c>
      <c r="B10" s="23">
        <v>50000</v>
      </c>
      <c r="C10" s="23">
        <v>50000</v>
      </c>
      <c r="D10" s="33">
        <f>B10-C10</f>
        <v>0</v>
      </c>
      <c r="E10" s="8"/>
      <c r="F10" s="83" t="str">
        <f>F30</f>
        <v>Total Monthly Costs</v>
      </c>
      <c r="G10" s="84">
        <f>G30</f>
        <v>24060</v>
      </c>
      <c r="H10" s="84">
        <f>H30</f>
        <v>22265.454545454544</v>
      </c>
      <c r="I10" s="84">
        <f>G10-H10</f>
        <v>1794.5454545454559</v>
      </c>
    </row>
    <row r="11" spans="1:12" s="2" customFormat="1" ht="12.75" x14ac:dyDescent="0.2">
      <c r="A11" s="25" t="s">
        <v>20</v>
      </c>
      <c r="B11" s="26">
        <v>100000</v>
      </c>
      <c r="C11" s="26">
        <v>95000</v>
      </c>
      <c r="D11" s="34">
        <f>B11-C11</f>
        <v>5000</v>
      </c>
      <c r="E11" s="8"/>
      <c r="F11" s="64"/>
      <c r="G11" s="70"/>
      <c r="H11" s="70"/>
      <c r="I11" s="70"/>
    </row>
    <row r="12" spans="1:12" s="2" customFormat="1" ht="13.5" thickBot="1" x14ac:dyDescent="0.25">
      <c r="A12" s="35" t="s">
        <v>21</v>
      </c>
      <c r="B12" s="36"/>
      <c r="C12" s="36"/>
      <c r="D12" s="30"/>
      <c r="E12" s="8"/>
      <c r="F12" s="85" t="str">
        <f>F31</f>
        <v>Total Cost (Fixed + Recurring)</v>
      </c>
      <c r="G12" s="86">
        <f>G31</f>
        <v>254260</v>
      </c>
      <c r="H12" s="86">
        <f>H31</f>
        <v>227731.45454545453</v>
      </c>
      <c r="I12" s="86">
        <f>G12-H12</f>
        <v>26528.54545454547</v>
      </c>
    </row>
    <row r="13" spans="1:12" s="2" customFormat="1" thickTop="1" thickBot="1" x14ac:dyDescent="0.25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5000</v>
      </c>
      <c r="E13" s="8"/>
      <c r="F13" s="66"/>
      <c r="G13" s="71"/>
      <c r="H13" s="71"/>
      <c r="I13" s="71"/>
    </row>
    <row r="14" spans="1:12" s="1" customFormat="1" ht="17.25" thickTop="1" thickBot="1" x14ac:dyDescent="0.25">
      <c r="A14" s="74" t="s">
        <v>22</v>
      </c>
      <c r="B14" s="75">
        <f>B8+B13</f>
        <v>600000</v>
      </c>
      <c r="C14" s="75">
        <f>C8+C13</f>
        <v>610000</v>
      </c>
      <c r="D14" s="75">
        <f>D8+D13</f>
        <v>-10000</v>
      </c>
      <c r="E14" s="8"/>
      <c r="F14" s="62" t="s">
        <v>9</v>
      </c>
      <c r="G14" s="72">
        <f>B14-G30</f>
        <v>575940</v>
      </c>
      <c r="H14" s="72">
        <f>C14-H30</f>
        <v>587734.54545454541</v>
      </c>
      <c r="I14" s="59">
        <f>D14-I30</f>
        <v>-9607.2727272727279</v>
      </c>
    </row>
    <row r="15" spans="1:12" s="1" customFormat="1" ht="24" customHeight="1" thickTop="1" thickBot="1" x14ac:dyDescent="0.2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 x14ac:dyDescent="0.2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51" t="s">
        <v>45</v>
      </c>
      <c r="G16" s="52" t="s">
        <v>13</v>
      </c>
      <c r="H16" s="52" t="s">
        <v>14</v>
      </c>
      <c r="I16" s="53" t="s">
        <v>15</v>
      </c>
    </row>
    <row r="17" spans="1:9" s="2" customFormat="1" thickTop="1" thickBot="1" x14ac:dyDescent="0.25">
      <c r="A17" s="55" t="s">
        <v>49</v>
      </c>
      <c r="B17" s="44">
        <v>75000</v>
      </c>
      <c r="C17" s="56">
        <v>50000</v>
      </c>
      <c r="D17" s="45">
        <f>B17-C17</f>
        <v>25000</v>
      </c>
      <c r="E17" s="8"/>
      <c r="F17" s="54" t="s">
        <v>23</v>
      </c>
      <c r="G17" s="37">
        <v>10000</v>
      </c>
      <c r="H17" s="37">
        <v>9500</v>
      </c>
      <c r="I17" s="38">
        <f>G17-H17</f>
        <v>500</v>
      </c>
    </row>
    <row r="18" spans="1:9" s="2" customFormat="1" thickTop="1" thickBot="1" x14ac:dyDescent="0.25">
      <c r="A18" s="57" t="s">
        <v>24</v>
      </c>
      <c r="B18" s="47">
        <v>28000</v>
      </c>
      <c r="C18" s="58">
        <v>25000</v>
      </c>
      <c r="D18" s="45">
        <f t="shared" ref="D18:D30" si="1">B18-C18</f>
        <v>3000</v>
      </c>
      <c r="E18" s="8"/>
      <c r="F18" s="39" t="s">
        <v>5</v>
      </c>
      <c r="G18" s="40">
        <v>500</v>
      </c>
      <c r="H18" s="40">
        <v>600</v>
      </c>
      <c r="I18" s="38">
        <f t="shared" ref="I18:I27" si="2">G18-H18</f>
        <v>-100</v>
      </c>
    </row>
    <row r="19" spans="1:9" s="2" customFormat="1" thickTop="1" thickBot="1" x14ac:dyDescent="0.25">
      <c r="A19" s="57" t="s">
        <v>25</v>
      </c>
      <c r="B19" s="47">
        <v>21000</v>
      </c>
      <c r="C19" s="58">
        <v>23000</v>
      </c>
      <c r="D19" s="45">
        <f t="shared" si="1"/>
        <v>-2000</v>
      </c>
      <c r="E19" s="8"/>
      <c r="F19" s="39" t="s">
        <v>36</v>
      </c>
      <c r="G19" s="40">
        <v>600</v>
      </c>
      <c r="H19" s="40">
        <v>400</v>
      </c>
      <c r="I19" s="38">
        <f t="shared" si="2"/>
        <v>200</v>
      </c>
    </row>
    <row r="20" spans="1:9" s="2" customFormat="1" thickTop="1" thickBot="1" x14ac:dyDescent="0.25">
      <c r="A20" s="46" t="s">
        <v>26</v>
      </c>
      <c r="B20" s="47">
        <v>5000</v>
      </c>
      <c r="C20" s="58">
        <v>5200</v>
      </c>
      <c r="D20" s="45">
        <f t="shared" si="1"/>
        <v>-200</v>
      </c>
      <c r="E20" s="8"/>
      <c r="F20" s="39" t="s">
        <v>37</v>
      </c>
      <c r="G20" s="40"/>
      <c r="H20" s="40">
        <v>5000</v>
      </c>
      <c r="I20" s="38">
        <f t="shared" si="2"/>
        <v>-5000</v>
      </c>
    </row>
    <row r="21" spans="1:9" s="2" customFormat="1" thickTop="1" thickBot="1" x14ac:dyDescent="0.25">
      <c r="A21" s="57" t="s">
        <v>27</v>
      </c>
      <c r="B21" s="47">
        <v>0</v>
      </c>
      <c r="C21" s="58">
        <v>1200</v>
      </c>
      <c r="D21" s="45">
        <f t="shared" si="1"/>
        <v>-1200</v>
      </c>
      <c r="E21" s="8"/>
      <c r="F21" s="39" t="s">
        <v>38</v>
      </c>
      <c r="G21" s="40">
        <v>500</v>
      </c>
      <c r="H21" s="40">
        <v>500</v>
      </c>
      <c r="I21" s="38">
        <f t="shared" si="2"/>
        <v>0</v>
      </c>
    </row>
    <row r="22" spans="1:9" s="2" customFormat="1" thickTop="1" thickBot="1" x14ac:dyDescent="0.25">
      <c r="A22" s="46" t="s">
        <v>28</v>
      </c>
      <c r="B22" s="47">
        <v>50000</v>
      </c>
      <c r="C22" s="58">
        <v>50000</v>
      </c>
      <c r="D22" s="45">
        <f t="shared" si="1"/>
        <v>0</v>
      </c>
      <c r="E22" s="8"/>
      <c r="F22" s="39" t="s">
        <v>39</v>
      </c>
      <c r="G22" s="40">
        <v>12500</v>
      </c>
      <c r="H22" s="40">
        <v>11970</v>
      </c>
      <c r="I22" s="38">
        <f t="shared" si="2"/>
        <v>530</v>
      </c>
    </row>
    <row r="23" spans="1:9" s="2" customFormat="1" thickTop="1" thickBot="1" x14ac:dyDescent="0.25">
      <c r="A23" s="46" t="s">
        <v>29</v>
      </c>
      <c r="B23" s="47">
        <v>500</v>
      </c>
      <c r="C23" s="58">
        <v>456</v>
      </c>
      <c r="D23" s="45">
        <f t="shared" si="1"/>
        <v>44</v>
      </c>
      <c r="E23" s="8"/>
      <c r="F23" s="39" t="s">
        <v>40</v>
      </c>
      <c r="G23" s="40">
        <v>15000</v>
      </c>
      <c r="H23" s="40">
        <v>12000</v>
      </c>
      <c r="I23" s="38">
        <f t="shared" si="2"/>
        <v>3000</v>
      </c>
    </row>
    <row r="24" spans="1:9" s="2" customFormat="1" thickTop="1" thickBot="1" x14ac:dyDescent="0.25">
      <c r="A24" s="46" t="s">
        <v>30</v>
      </c>
      <c r="B24" s="47">
        <v>1200</v>
      </c>
      <c r="C24" s="58">
        <v>1110</v>
      </c>
      <c r="D24" s="45">
        <f t="shared" si="1"/>
        <v>90</v>
      </c>
      <c r="E24" s="8"/>
      <c r="F24" s="39" t="s">
        <v>41</v>
      </c>
      <c r="G24" s="40">
        <v>200</v>
      </c>
      <c r="H24" s="40">
        <v>250</v>
      </c>
      <c r="I24" s="38">
        <f t="shared" si="2"/>
        <v>-50</v>
      </c>
    </row>
    <row r="25" spans="1:9" s="2" customFormat="1" thickTop="1" thickBot="1" x14ac:dyDescent="0.25">
      <c r="A25" s="46" t="s">
        <v>31</v>
      </c>
      <c r="B25" s="47">
        <v>12000</v>
      </c>
      <c r="C25" s="58">
        <v>12500</v>
      </c>
      <c r="D25" s="45">
        <f t="shared" si="1"/>
        <v>-500</v>
      </c>
      <c r="E25" s="8"/>
      <c r="F25" s="39" t="s">
        <v>42</v>
      </c>
      <c r="G25" s="40">
        <v>300</v>
      </c>
      <c r="H25" s="40">
        <v>150</v>
      </c>
      <c r="I25" s="38">
        <f t="shared" si="2"/>
        <v>150</v>
      </c>
    </row>
    <row r="26" spans="1:9" s="2" customFormat="1" thickTop="1" thickBot="1" x14ac:dyDescent="0.25">
      <c r="A26" s="46" t="s">
        <v>32</v>
      </c>
      <c r="B26" s="47">
        <v>20000</v>
      </c>
      <c r="C26" s="58">
        <v>20000</v>
      </c>
      <c r="D26" s="45">
        <f t="shared" si="1"/>
        <v>0</v>
      </c>
      <c r="E26" s="8"/>
      <c r="F26" s="39" t="s">
        <v>43</v>
      </c>
      <c r="G26" s="40">
        <v>500</v>
      </c>
      <c r="H26" s="40">
        <v>450</v>
      </c>
      <c r="I26" s="38">
        <f t="shared" si="2"/>
        <v>50</v>
      </c>
    </row>
    <row r="27" spans="1:9" s="2" customFormat="1" thickTop="1" thickBot="1" x14ac:dyDescent="0.25">
      <c r="A27" s="46" t="s">
        <v>33</v>
      </c>
      <c r="B27" s="47">
        <v>15000</v>
      </c>
      <c r="C27" s="58">
        <v>15000</v>
      </c>
      <c r="D27" s="45">
        <f t="shared" si="1"/>
        <v>0</v>
      </c>
      <c r="E27" s="8"/>
      <c r="F27" s="42" t="s">
        <v>44</v>
      </c>
      <c r="G27" s="43">
        <v>0</v>
      </c>
      <c r="H27" s="43">
        <v>0</v>
      </c>
      <c r="I27" s="38">
        <f t="shared" si="2"/>
        <v>0</v>
      </c>
    </row>
    <row r="28" spans="1:9" s="2" customFormat="1" thickTop="1" thickBot="1" x14ac:dyDescent="0.25">
      <c r="A28" s="57" t="s">
        <v>34</v>
      </c>
      <c r="B28" s="47">
        <v>500</v>
      </c>
      <c r="C28" s="58">
        <v>500</v>
      </c>
      <c r="D28" s="45">
        <f t="shared" si="1"/>
        <v>0</v>
      </c>
      <c r="E28" s="8"/>
      <c r="F28" s="78" t="s">
        <v>7</v>
      </c>
      <c r="G28" s="79">
        <f>AVERAGE(G17:G27)</f>
        <v>4010</v>
      </c>
      <c r="H28" s="79">
        <f>AVERAGE(H17:H27)</f>
        <v>3710.909090909091</v>
      </c>
      <c r="I28" s="79">
        <f>AVERAGE(I17:I27)</f>
        <v>-65.454545454545453</v>
      </c>
    </row>
    <row r="29" spans="1:9" s="2" customFormat="1" thickTop="1" thickBot="1" x14ac:dyDescent="0.25">
      <c r="A29" s="57" t="s">
        <v>35</v>
      </c>
      <c r="B29" s="47">
        <v>2000</v>
      </c>
      <c r="C29" s="58">
        <v>1500</v>
      </c>
      <c r="D29" s="45">
        <f t="shared" si="1"/>
        <v>500</v>
      </c>
      <c r="E29" s="9"/>
      <c r="F29" s="41" t="s">
        <v>47</v>
      </c>
      <c r="G29" s="60">
        <v>6</v>
      </c>
      <c r="H29" s="61"/>
      <c r="I29" s="61"/>
    </row>
    <row r="30" spans="1:9" s="1" customFormat="1" ht="16.5" thickTop="1" thickBot="1" x14ac:dyDescent="0.25">
      <c r="A30" s="48" t="s">
        <v>0</v>
      </c>
      <c r="B30" s="50">
        <v>0</v>
      </c>
      <c r="C30" s="49">
        <v>0</v>
      </c>
      <c r="D30" s="45">
        <f t="shared" si="1"/>
        <v>0</v>
      </c>
      <c r="E30" s="8"/>
      <c r="F30" s="80" t="s">
        <v>8</v>
      </c>
      <c r="G30" s="79">
        <f>G29*G28</f>
        <v>24060</v>
      </c>
      <c r="H30" s="79">
        <f>H28*G29</f>
        <v>22265.454545454544</v>
      </c>
      <c r="I30" s="79">
        <f>I28*G29</f>
        <v>-392.72727272727275</v>
      </c>
    </row>
    <row r="31" spans="1:9" s="2" customFormat="1" ht="17.25" thickTop="1" thickBot="1" x14ac:dyDescent="0.25">
      <c r="A31" s="68" t="s">
        <v>6</v>
      </c>
      <c r="B31" s="69">
        <f>SUM(B17:B30)</f>
        <v>230200</v>
      </c>
      <c r="C31" s="69">
        <f>SUM(C17:C30)</f>
        <v>205466</v>
      </c>
      <c r="D31" s="45">
        <f>SUM(D17:D30)</f>
        <v>24734</v>
      </c>
      <c r="E31" s="8"/>
      <c r="F31" s="67" t="s">
        <v>48</v>
      </c>
      <c r="G31" s="59">
        <f>SUM(B31,G30)</f>
        <v>254260</v>
      </c>
      <c r="H31" s="59">
        <f>SUM(H30,C31)</f>
        <v>227731.45454545453</v>
      </c>
      <c r="I31" s="59">
        <f>SUM(I30,D31)</f>
        <v>24341.272727272728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I16:I27 D10:D31 I29:I31">
    <cfRule type="expression" dxfId="0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Admin</cp:lastModifiedBy>
  <dcterms:created xsi:type="dcterms:W3CDTF">2017-04-05T05:31:46Z</dcterms:created>
  <dcterms:modified xsi:type="dcterms:W3CDTF">2024-01-30T21:28:29Z</dcterms:modified>
</cp:coreProperties>
</file>