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HASSANAH\Downloads\"/>
    </mc:Choice>
  </mc:AlternateContent>
  <xr:revisionPtr revIDLastSave="0" documentId="8_{68BE8AF4-2593-4B73-A25A-6C367B7FAD1B}" xr6:coauthVersionLast="47" xr6:coauthVersionMax="47" xr10:uidLastSave="{00000000-0000-0000-0000-000000000000}"/>
  <bookViews>
    <workbookView xWindow="-108" yWindow="-108" windowWidth="23256" windowHeight="12456" activeTab="6" xr2:uid="{75A33D28-FB7B-4134-BF83-7846BC6C9D76}"/>
  </bookViews>
  <sheets>
    <sheet name="DATASET" sheetId="1" r:id="rId1"/>
    <sheet name="Sheet1" sheetId="9" state="hidden" r:id="rId2"/>
    <sheet name="Pre analysis" sheetId="10" r:id="rId3"/>
    <sheet name="CALCULATIONS " sheetId="4" r:id="rId4"/>
    <sheet name="Insights" sheetId="11" r:id="rId5"/>
    <sheet name="Observations &amp; Recommendation" sheetId="13" r:id="rId6"/>
    <sheet name="DASHBOARD" sheetId="6" r:id="rId7"/>
  </sheets>
  <definedNames>
    <definedName name="_xlcn.WorksheetConnection_PERSONALFINANCEDATASETS.xlsxTable11" hidden="1">Table1[]</definedName>
    <definedName name="balance">'CALCULATIONS '!$D$10</definedName>
    <definedName name="cas">'CALCULATIONS '!$C$28</definedName>
    <definedName name="cashloan">'CALCULATIONS '!$K$11</definedName>
    <definedName name="clo">'CALCULATIONS '!$C$26</definedName>
    <definedName name="clothes">'CALCULATIONS '!$L$9</definedName>
    <definedName name="dwd">'CALCULATIONS '!$C$15</definedName>
    <definedName name="ent">'CALCULATIONS '!$C$27</definedName>
    <definedName name="enter">'CALCULATIONS '!$L$10</definedName>
    <definedName name="gro">'CALCULATIONS '!$C$25</definedName>
    <definedName name="groceries">'CALCULATIONS '!$L$8</definedName>
    <definedName name="income">'CALCULATIONS '!$C$10</definedName>
    <definedName name="ren">'CALCULATIONS '!$C$24</definedName>
    <definedName name="rent">'CALCULATIONS '!$D$2</definedName>
    <definedName name="Slicer_Month_Name">#N/A</definedName>
    <definedName name="spending">'CALCULATIONS '!$B$10</definedName>
    <definedName name="teachable">'CALCULATIONS '!$C$17</definedName>
    <definedName name="youtube">'CALCULATIONS '!$C$16</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1" name="Table1 1" connection="WorksheetConnection_PERSONAL FINANCE DATASETS.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 i="9" l="1" a="1"/>
  <c r="J8" i="9"/>
  <c r="K3" i="1" l="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K487" i="1"/>
  <c r="J487" i="1"/>
  <c r="I487" i="1"/>
  <c r="K486" i="1"/>
  <c r="J486" i="1"/>
  <c r="I486" i="1"/>
  <c r="K485" i="1"/>
  <c r="J485" i="1"/>
  <c r="I485" i="1"/>
  <c r="K484" i="1"/>
  <c r="J484" i="1"/>
  <c r="I484" i="1"/>
  <c r="K483" i="1"/>
  <c r="J483" i="1"/>
  <c r="I483" i="1"/>
  <c r="K482" i="1"/>
  <c r="J482" i="1"/>
  <c r="I482" i="1"/>
  <c r="K481" i="1"/>
  <c r="J481" i="1"/>
  <c r="I481" i="1"/>
  <c r="K480" i="1"/>
  <c r="J480" i="1"/>
  <c r="I480" i="1"/>
  <c r="K479" i="1"/>
  <c r="J479" i="1"/>
  <c r="I479" i="1"/>
  <c r="K478" i="1"/>
  <c r="J478" i="1"/>
  <c r="I478" i="1"/>
  <c r="K477" i="1"/>
  <c r="J477" i="1"/>
  <c r="I477" i="1"/>
  <c r="K476" i="1"/>
  <c r="J476" i="1"/>
  <c r="I476" i="1"/>
  <c r="K475" i="1"/>
  <c r="J475" i="1"/>
  <c r="I475" i="1"/>
  <c r="K474" i="1"/>
  <c r="J474" i="1"/>
  <c r="I474" i="1"/>
  <c r="K473" i="1"/>
  <c r="J473" i="1"/>
  <c r="I473" i="1"/>
  <c r="K472" i="1"/>
  <c r="J472" i="1"/>
  <c r="I472" i="1"/>
  <c r="K471" i="1"/>
  <c r="J471" i="1"/>
  <c r="I471" i="1"/>
  <c r="K470" i="1"/>
  <c r="J470" i="1"/>
  <c r="I470" i="1"/>
  <c r="K469" i="1"/>
  <c r="J469" i="1"/>
  <c r="I469" i="1"/>
  <c r="K468" i="1"/>
  <c r="J468" i="1"/>
  <c r="I468" i="1"/>
  <c r="K467" i="1"/>
  <c r="J467" i="1"/>
  <c r="I467" i="1"/>
  <c r="K466" i="1"/>
  <c r="J466" i="1"/>
  <c r="I466" i="1"/>
  <c r="K465" i="1"/>
  <c r="J465" i="1"/>
  <c r="I465" i="1"/>
  <c r="K464" i="1"/>
  <c r="J464" i="1"/>
  <c r="I464" i="1"/>
  <c r="K463" i="1"/>
  <c r="J463" i="1"/>
  <c r="I463" i="1"/>
  <c r="K462" i="1"/>
  <c r="J462" i="1"/>
  <c r="I462" i="1"/>
  <c r="K461" i="1"/>
  <c r="J461" i="1"/>
  <c r="I461" i="1"/>
  <c r="K460" i="1"/>
  <c r="J460" i="1"/>
  <c r="I460" i="1"/>
  <c r="K459" i="1"/>
  <c r="J459" i="1"/>
  <c r="I459" i="1"/>
  <c r="K458" i="1"/>
  <c r="J458" i="1"/>
  <c r="I458" i="1"/>
  <c r="K457" i="1"/>
  <c r="J457" i="1"/>
  <c r="I457" i="1"/>
  <c r="K456" i="1"/>
  <c r="J456" i="1"/>
  <c r="I456" i="1"/>
  <c r="K455" i="1"/>
  <c r="J455" i="1"/>
  <c r="I455" i="1"/>
  <c r="K454" i="1"/>
  <c r="J454" i="1"/>
  <c r="I454" i="1"/>
  <c r="K453" i="1"/>
  <c r="J453" i="1"/>
  <c r="I453" i="1"/>
  <c r="K452" i="1"/>
  <c r="J452" i="1"/>
  <c r="I452" i="1"/>
  <c r="K451" i="1"/>
  <c r="J451" i="1"/>
  <c r="I451" i="1"/>
  <c r="K450" i="1"/>
  <c r="J450" i="1"/>
  <c r="I450" i="1"/>
  <c r="K449" i="1"/>
  <c r="J449" i="1"/>
  <c r="I449" i="1"/>
  <c r="K448" i="1"/>
  <c r="J448" i="1"/>
  <c r="I448" i="1"/>
  <c r="K447" i="1"/>
  <c r="J447" i="1"/>
  <c r="I447" i="1"/>
  <c r="K446" i="1"/>
  <c r="J446" i="1"/>
  <c r="I446" i="1"/>
  <c r="K445" i="1"/>
  <c r="J445" i="1"/>
  <c r="I445" i="1"/>
  <c r="K444" i="1"/>
  <c r="J444" i="1"/>
  <c r="I444" i="1"/>
  <c r="K443" i="1"/>
  <c r="J443" i="1"/>
  <c r="I443" i="1"/>
  <c r="K442" i="1"/>
  <c r="J442" i="1"/>
  <c r="I442" i="1"/>
  <c r="K441" i="1"/>
  <c r="J441" i="1"/>
  <c r="I441" i="1"/>
  <c r="K440" i="1"/>
  <c r="J440" i="1"/>
  <c r="I440" i="1"/>
  <c r="K439" i="1"/>
  <c r="J439" i="1"/>
  <c r="I439" i="1"/>
  <c r="K438" i="1"/>
  <c r="J438" i="1"/>
  <c r="I438" i="1"/>
  <c r="K437" i="1"/>
  <c r="J437" i="1"/>
  <c r="I437" i="1"/>
  <c r="K436" i="1"/>
  <c r="J436" i="1"/>
  <c r="I436" i="1"/>
  <c r="K435" i="1"/>
  <c r="J435" i="1"/>
  <c r="I435" i="1"/>
  <c r="K434" i="1"/>
  <c r="J434" i="1"/>
  <c r="I434" i="1"/>
  <c r="K433" i="1"/>
  <c r="J433" i="1"/>
  <c r="I433" i="1"/>
  <c r="K432" i="1"/>
  <c r="J432" i="1"/>
  <c r="I432" i="1"/>
  <c r="K431" i="1"/>
  <c r="J431" i="1"/>
  <c r="I431" i="1"/>
  <c r="K430" i="1"/>
  <c r="J430" i="1"/>
  <c r="I430" i="1"/>
  <c r="K429" i="1"/>
  <c r="J429" i="1"/>
  <c r="I429" i="1"/>
  <c r="K428" i="1"/>
  <c r="J428" i="1"/>
  <c r="I428" i="1"/>
  <c r="K427" i="1"/>
  <c r="J427" i="1"/>
  <c r="I427" i="1"/>
  <c r="K426" i="1"/>
  <c r="J426" i="1"/>
  <c r="I426" i="1"/>
  <c r="K425" i="1"/>
  <c r="J425" i="1"/>
  <c r="I425" i="1"/>
  <c r="K424" i="1"/>
  <c r="J424" i="1"/>
  <c r="I424" i="1"/>
  <c r="K423" i="1"/>
  <c r="J423" i="1"/>
  <c r="I423" i="1"/>
  <c r="K422" i="1"/>
  <c r="J422" i="1"/>
  <c r="I422" i="1"/>
  <c r="K421" i="1"/>
  <c r="J421" i="1"/>
  <c r="I421" i="1"/>
  <c r="K420" i="1"/>
  <c r="J420" i="1"/>
  <c r="I420" i="1"/>
  <c r="K419" i="1"/>
  <c r="J419" i="1"/>
  <c r="I419" i="1"/>
  <c r="K418" i="1"/>
  <c r="J418" i="1"/>
  <c r="I418" i="1"/>
  <c r="K417" i="1"/>
  <c r="J417" i="1"/>
  <c r="I417" i="1"/>
  <c r="K416" i="1"/>
  <c r="J416" i="1"/>
  <c r="I416" i="1"/>
  <c r="K415" i="1"/>
  <c r="J415" i="1"/>
  <c r="I415" i="1"/>
  <c r="K414" i="1"/>
  <c r="J414" i="1"/>
  <c r="I414" i="1"/>
  <c r="K413" i="1"/>
  <c r="J413" i="1"/>
  <c r="I413" i="1"/>
  <c r="K412" i="1"/>
  <c r="J412" i="1"/>
  <c r="I412" i="1"/>
  <c r="K411" i="1"/>
  <c r="J411" i="1"/>
  <c r="I411" i="1"/>
  <c r="K410" i="1"/>
  <c r="J410" i="1"/>
  <c r="I410" i="1"/>
  <c r="K409" i="1"/>
  <c r="J409" i="1"/>
  <c r="I409" i="1"/>
  <c r="K408" i="1"/>
  <c r="J408" i="1"/>
  <c r="I408" i="1"/>
  <c r="K407" i="1"/>
  <c r="J407" i="1"/>
  <c r="I407" i="1"/>
  <c r="K406" i="1"/>
  <c r="J406" i="1"/>
  <c r="I406" i="1"/>
  <c r="K405" i="1"/>
  <c r="J405" i="1"/>
  <c r="I405" i="1"/>
  <c r="K404" i="1"/>
  <c r="J404" i="1"/>
  <c r="I404" i="1"/>
  <c r="K403" i="1"/>
  <c r="J403" i="1"/>
  <c r="I403" i="1"/>
  <c r="K402" i="1"/>
  <c r="J402" i="1"/>
  <c r="I402" i="1"/>
  <c r="K401" i="1"/>
  <c r="J401" i="1"/>
  <c r="I401" i="1"/>
  <c r="K400" i="1"/>
  <c r="J400" i="1"/>
  <c r="I400" i="1"/>
  <c r="K399" i="1"/>
  <c r="J399" i="1"/>
  <c r="I399" i="1"/>
  <c r="K398" i="1"/>
  <c r="J398" i="1"/>
  <c r="I398" i="1"/>
  <c r="K397" i="1"/>
  <c r="J397" i="1"/>
  <c r="I397" i="1"/>
  <c r="K396" i="1"/>
  <c r="J396" i="1"/>
  <c r="I396" i="1"/>
  <c r="K395" i="1"/>
  <c r="J395" i="1"/>
  <c r="I395" i="1"/>
  <c r="K394" i="1"/>
  <c r="J394" i="1"/>
  <c r="I394" i="1"/>
  <c r="K393" i="1"/>
  <c r="J393" i="1"/>
  <c r="I393" i="1"/>
  <c r="K392" i="1"/>
  <c r="J392" i="1"/>
  <c r="I392" i="1"/>
  <c r="K391" i="1"/>
  <c r="J391" i="1"/>
  <c r="I391" i="1"/>
  <c r="K390" i="1"/>
  <c r="J390" i="1"/>
  <c r="I390" i="1"/>
  <c r="K389" i="1"/>
  <c r="J389" i="1"/>
  <c r="I389" i="1"/>
  <c r="K388" i="1"/>
  <c r="J388" i="1"/>
  <c r="I388" i="1"/>
  <c r="K387" i="1"/>
  <c r="J387" i="1"/>
  <c r="I387" i="1"/>
  <c r="K386" i="1"/>
  <c r="J386" i="1"/>
  <c r="I386" i="1"/>
  <c r="K385" i="1"/>
  <c r="J385" i="1"/>
  <c r="I385" i="1"/>
  <c r="K384" i="1"/>
  <c r="J384" i="1"/>
  <c r="I384" i="1"/>
  <c r="K383" i="1"/>
  <c r="J383" i="1"/>
  <c r="I383" i="1"/>
  <c r="K382" i="1"/>
  <c r="J382" i="1"/>
  <c r="I382" i="1"/>
  <c r="K381" i="1"/>
  <c r="J381" i="1"/>
  <c r="I381" i="1"/>
  <c r="K380" i="1"/>
  <c r="J380" i="1"/>
  <c r="I380" i="1"/>
  <c r="K379" i="1"/>
  <c r="J379" i="1"/>
  <c r="I379" i="1"/>
  <c r="K378" i="1"/>
  <c r="J378" i="1"/>
  <c r="I378" i="1"/>
  <c r="K377" i="1"/>
  <c r="J377" i="1"/>
  <c r="I377" i="1"/>
  <c r="K376" i="1"/>
  <c r="J376" i="1"/>
  <c r="I376" i="1"/>
  <c r="K375" i="1"/>
  <c r="J375" i="1"/>
  <c r="I375" i="1"/>
  <c r="K374" i="1"/>
  <c r="J374" i="1"/>
  <c r="I374" i="1"/>
  <c r="K373" i="1"/>
  <c r="J373" i="1"/>
  <c r="I373" i="1"/>
  <c r="K372" i="1"/>
  <c r="J372" i="1"/>
  <c r="I372" i="1"/>
  <c r="K371" i="1"/>
  <c r="J371" i="1"/>
  <c r="I371" i="1"/>
  <c r="K370" i="1"/>
  <c r="J370" i="1"/>
  <c r="I370" i="1"/>
  <c r="K369" i="1"/>
  <c r="J369" i="1"/>
  <c r="I369" i="1"/>
  <c r="K368" i="1"/>
  <c r="J368" i="1"/>
  <c r="I368" i="1"/>
  <c r="K367" i="1"/>
  <c r="J367" i="1"/>
  <c r="I367" i="1"/>
  <c r="K366" i="1"/>
  <c r="J366" i="1"/>
  <c r="I366" i="1"/>
  <c r="K365" i="1"/>
  <c r="J365" i="1"/>
  <c r="I365" i="1"/>
  <c r="K364" i="1"/>
  <c r="J364" i="1"/>
  <c r="I364" i="1"/>
  <c r="K363" i="1"/>
  <c r="J363" i="1"/>
  <c r="I363" i="1"/>
  <c r="K362" i="1"/>
  <c r="J362" i="1"/>
  <c r="I362" i="1"/>
  <c r="K361" i="1"/>
  <c r="J361" i="1"/>
  <c r="I361" i="1"/>
  <c r="K360" i="1"/>
  <c r="J360" i="1"/>
  <c r="I360" i="1"/>
  <c r="K359" i="1"/>
  <c r="J359" i="1"/>
  <c r="I359" i="1"/>
  <c r="K358" i="1"/>
  <c r="J358" i="1"/>
  <c r="I358" i="1"/>
  <c r="K357" i="1"/>
  <c r="J357" i="1"/>
  <c r="I357" i="1"/>
  <c r="K356" i="1"/>
  <c r="J356" i="1"/>
  <c r="I356" i="1"/>
  <c r="K355" i="1"/>
  <c r="J355" i="1"/>
  <c r="I355" i="1"/>
  <c r="K354" i="1"/>
  <c r="J354" i="1"/>
  <c r="I354" i="1"/>
  <c r="K353" i="1"/>
  <c r="J353" i="1"/>
  <c r="I353" i="1"/>
  <c r="K352" i="1"/>
  <c r="J352" i="1"/>
  <c r="I352" i="1"/>
  <c r="K351" i="1"/>
  <c r="J351" i="1"/>
  <c r="I351" i="1"/>
  <c r="K350" i="1"/>
  <c r="J350" i="1"/>
  <c r="I350" i="1"/>
  <c r="K349" i="1"/>
  <c r="J349" i="1"/>
  <c r="I349" i="1"/>
  <c r="K348" i="1"/>
  <c r="J348" i="1"/>
  <c r="I348" i="1"/>
  <c r="K347" i="1"/>
  <c r="J347" i="1"/>
  <c r="I347" i="1"/>
  <c r="K346" i="1"/>
  <c r="J346" i="1"/>
  <c r="I346" i="1"/>
  <c r="K345" i="1"/>
  <c r="J345" i="1"/>
  <c r="I345" i="1"/>
  <c r="K344" i="1"/>
  <c r="J344" i="1"/>
  <c r="I344" i="1"/>
  <c r="K343" i="1"/>
  <c r="J343" i="1"/>
  <c r="I343" i="1"/>
  <c r="K342" i="1"/>
  <c r="J342" i="1"/>
  <c r="I342" i="1"/>
  <c r="K341" i="1"/>
  <c r="J341" i="1"/>
  <c r="I341" i="1"/>
  <c r="K340" i="1"/>
  <c r="J340" i="1"/>
  <c r="I340" i="1"/>
  <c r="K339" i="1"/>
  <c r="J339" i="1"/>
  <c r="I339" i="1"/>
  <c r="K338" i="1"/>
  <c r="J338" i="1"/>
  <c r="I338" i="1"/>
  <c r="K337" i="1"/>
  <c r="J337" i="1"/>
  <c r="I337" i="1"/>
  <c r="K336" i="1"/>
  <c r="J336" i="1"/>
  <c r="I336" i="1"/>
  <c r="K335" i="1"/>
  <c r="J335" i="1"/>
  <c r="I335" i="1"/>
  <c r="K334" i="1"/>
  <c r="J334" i="1"/>
  <c r="I334" i="1"/>
  <c r="K333" i="1"/>
  <c r="J333" i="1"/>
  <c r="I333" i="1"/>
  <c r="K332" i="1"/>
  <c r="J332" i="1"/>
  <c r="I332" i="1"/>
  <c r="K331" i="1"/>
  <c r="J331" i="1"/>
  <c r="I331" i="1"/>
  <c r="K330" i="1"/>
  <c r="J330" i="1"/>
  <c r="I330" i="1"/>
  <c r="K329" i="1"/>
  <c r="J329" i="1"/>
  <c r="I329" i="1"/>
  <c r="K328" i="1"/>
  <c r="J328" i="1"/>
  <c r="I328" i="1"/>
  <c r="K327" i="1"/>
  <c r="J327" i="1"/>
  <c r="I327" i="1"/>
  <c r="K326" i="1"/>
  <c r="J326" i="1"/>
  <c r="I326" i="1"/>
  <c r="K325" i="1"/>
  <c r="J325" i="1"/>
  <c r="I325" i="1"/>
  <c r="K324" i="1"/>
  <c r="J324" i="1"/>
  <c r="I324" i="1"/>
  <c r="K323" i="1"/>
  <c r="J323" i="1"/>
  <c r="I323" i="1"/>
  <c r="K322" i="1"/>
  <c r="J322" i="1"/>
  <c r="I322" i="1"/>
  <c r="K321" i="1"/>
  <c r="J321" i="1"/>
  <c r="I321" i="1"/>
  <c r="K320" i="1"/>
  <c r="J320" i="1"/>
  <c r="I320" i="1"/>
  <c r="K319" i="1"/>
  <c r="J319" i="1"/>
  <c r="I319" i="1"/>
  <c r="K318" i="1"/>
  <c r="J318" i="1"/>
  <c r="I318" i="1"/>
  <c r="K317" i="1"/>
  <c r="J317" i="1"/>
  <c r="I317" i="1"/>
  <c r="K316" i="1"/>
  <c r="J316" i="1"/>
  <c r="I316" i="1"/>
  <c r="K315" i="1"/>
  <c r="J315" i="1"/>
  <c r="I315" i="1"/>
  <c r="K314" i="1"/>
  <c r="J314" i="1"/>
  <c r="I314" i="1"/>
  <c r="K313" i="1"/>
  <c r="J313" i="1"/>
  <c r="I313" i="1"/>
  <c r="K312" i="1"/>
  <c r="J312" i="1"/>
  <c r="I312" i="1"/>
  <c r="K311" i="1"/>
  <c r="J311" i="1"/>
  <c r="I311" i="1"/>
  <c r="K310" i="1"/>
  <c r="J310" i="1"/>
  <c r="I310" i="1"/>
  <c r="K309" i="1"/>
  <c r="J309" i="1"/>
  <c r="I309" i="1"/>
  <c r="K308" i="1"/>
  <c r="J308" i="1"/>
  <c r="I308" i="1"/>
  <c r="K307" i="1"/>
  <c r="J307" i="1"/>
  <c r="I307" i="1"/>
  <c r="K306" i="1"/>
  <c r="J306" i="1"/>
  <c r="I306" i="1"/>
  <c r="K305" i="1"/>
  <c r="J305" i="1"/>
  <c r="I305" i="1"/>
  <c r="K304" i="1"/>
  <c r="J304" i="1"/>
  <c r="I304" i="1"/>
  <c r="K303" i="1"/>
  <c r="J303" i="1"/>
  <c r="I303" i="1"/>
  <c r="K302" i="1"/>
  <c r="J302" i="1"/>
  <c r="I302" i="1"/>
  <c r="K301" i="1"/>
  <c r="J301" i="1"/>
  <c r="I301" i="1"/>
  <c r="K300" i="1"/>
  <c r="J300" i="1"/>
  <c r="I300" i="1"/>
  <c r="K299" i="1"/>
  <c r="J299" i="1"/>
  <c r="I299" i="1"/>
  <c r="K298" i="1"/>
  <c r="J298" i="1"/>
  <c r="I298" i="1"/>
  <c r="K297" i="1"/>
  <c r="J297" i="1"/>
  <c r="I297" i="1"/>
  <c r="K296" i="1"/>
  <c r="J296" i="1"/>
  <c r="I296" i="1"/>
  <c r="K295" i="1"/>
  <c r="J295" i="1"/>
  <c r="I295" i="1"/>
  <c r="K294" i="1"/>
  <c r="J294" i="1"/>
  <c r="I294" i="1"/>
  <c r="K293" i="1"/>
  <c r="J293" i="1"/>
  <c r="I293" i="1"/>
  <c r="K292" i="1"/>
  <c r="J292" i="1"/>
  <c r="I292" i="1"/>
  <c r="K291" i="1"/>
  <c r="J291" i="1"/>
  <c r="I291" i="1"/>
  <c r="K290" i="1"/>
  <c r="J290" i="1"/>
  <c r="I290" i="1"/>
  <c r="K289" i="1"/>
  <c r="J289" i="1"/>
  <c r="I289" i="1"/>
  <c r="K288" i="1"/>
  <c r="J288" i="1"/>
  <c r="I288" i="1"/>
  <c r="K287" i="1"/>
  <c r="J287" i="1"/>
  <c r="I287" i="1"/>
  <c r="K286" i="1"/>
  <c r="J286" i="1"/>
  <c r="I286" i="1"/>
  <c r="K285" i="1"/>
  <c r="J285" i="1"/>
  <c r="I285" i="1"/>
  <c r="K284" i="1"/>
  <c r="J284" i="1"/>
  <c r="I284" i="1"/>
  <c r="K283" i="1"/>
  <c r="J283" i="1"/>
  <c r="I283" i="1"/>
  <c r="K282" i="1"/>
  <c r="J282" i="1"/>
  <c r="I282" i="1"/>
  <c r="K281" i="1"/>
  <c r="J281" i="1"/>
  <c r="I281" i="1"/>
  <c r="K280" i="1"/>
  <c r="J280" i="1"/>
  <c r="I280" i="1"/>
  <c r="K279" i="1"/>
  <c r="J279" i="1"/>
  <c r="I279" i="1"/>
  <c r="K278" i="1"/>
  <c r="J278" i="1"/>
  <c r="I278" i="1"/>
  <c r="K277" i="1"/>
  <c r="J277" i="1"/>
  <c r="I277" i="1"/>
  <c r="K276" i="1"/>
  <c r="J276" i="1"/>
  <c r="I276" i="1"/>
  <c r="K275" i="1"/>
  <c r="J275" i="1"/>
  <c r="I275" i="1"/>
  <c r="K274" i="1"/>
  <c r="J274" i="1"/>
  <c r="I274" i="1"/>
  <c r="K273" i="1"/>
  <c r="J273" i="1"/>
  <c r="I273" i="1"/>
  <c r="K272" i="1"/>
  <c r="J272" i="1"/>
  <c r="I272" i="1"/>
  <c r="K271" i="1"/>
  <c r="J271" i="1"/>
  <c r="I271" i="1"/>
  <c r="K270" i="1"/>
  <c r="J270" i="1"/>
  <c r="I270" i="1"/>
  <c r="K269" i="1"/>
  <c r="J269" i="1"/>
  <c r="I269" i="1"/>
  <c r="K268" i="1"/>
  <c r="J268" i="1"/>
  <c r="I268" i="1"/>
  <c r="K267" i="1"/>
  <c r="J267" i="1"/>
  <c r="I267" i="1"/>
  <c r="K266" i="1"/>
  <c r="J266" i="1"/>
  <c r="I266" i="1"/>
  <c r="K265" i="1"/>
  <c r="J265" i="1"/>
  <c r="I265" i="1"/>
  <c r="K264" i="1"/>
  <c r="J264" i="1"/>
  <c r="I264" i="1"/>
  <c r="K263" i="1"/>
  <c r="J263" i="1"/>
  <c r="I263" i="1"/>
  <c r="K262" i="1"/>
  <c r="J262" i="1"/>
  <c r="I262" i="1"/>
  <c r="K261" i="1"/>
  <c r="J261" i="1"/>
  <c r="I261" i="1"/>
  <c r="K260" i="1"/>
  <c r="J260" i="1"/>
  <c r="I260" i="1"/>
  <c r="K259" i="1"/>
  <c r="J259" i="1"/>
  <c r="I259" i="1"/>
  <c r="K258" i="1"/>
  <c r="J258" i="1"/>
  <c r="I258" i="1"/>
  <c r="K257" i="1"/>
  <c r="J257" i="1"/>
  <c r="I257" i="1"/>
  <c r="K256" i="1"/>
  <c r="J256" i="1"/>
  <c r="I256" i="1"/>
  <c r="K255" i="1"/>
  <c r="J255" i="1"/>
  <c r="I255" i="1"/>
  <c r="K254" i="1"/>
  <c r="J254" i="1"/>
  <c r="I254" i="1"/>
  <c r="K253" i="1"/>
  <c r="J253" i="1"/>
  <c r="I253" i="1"/>
  <c r="K252" i="1"/>
  <c r="J252" i="1"/>
  <c r="I252" i="1"/>
  <c r="K251" i="1"/>
  <c r="J251" i="1"/>
  <c r="I251" i="1"/>
  <c r="K250" i="1"/>
  <c r="J250" i="1"/>
  <c r="I250" i="1"/>
  <c r="K249" i="1"/>
  <c r="J249" i="1"/>
  <c r="I249" i="1"/>
  <c r="K248" i="1"/>
  <c r="J248" i="1"/>
  <c r="I248" i="1"/>
  <c r="K247" i="1"/>
  <c r="J247" i="1"/>
  <c r="I247" i="1"/>
  <c r="K246" i="1"/>
  <c r="J246" i="1"/>
  <c r="I246" i="1"/>
  <c r="K245" i="1"/>
  <c r="J245" i="1"/>
  <c r="I245" i="1"/>
  <c r="K244" i="1"/>
  <c r="J244" i="1"/>
  <c r="I244" i="1"/>
  <c r="K243" i="1"/>
  <c r="J243" i="1"/>
  <c r="I243" i="1"/>
  <c r="K242" i="1"/>
  <c r="J242" i="1"/>
  <c r="I242" i="1"/>
  <c r="K241" i="1"/>
  <c r="J241" i="1"/>
  <c r="I241" i="1"/>
  <c r="K240" i="1"/>
  <c r="J240" i="1"/>
  <c r="I240" i="1"/>
  <c r="K239" i="1"/>
  <c r="J239" i="1"/>
  <c r="I239" i="1"/>
  <c r="K238" i="1"/>
  <c r="J238" i="1"/>
  <c r="I238" i="1"/>
  <c r="K237" i="1"/>
  <c r="J237" i="1"/>
  <c r="I237" i="1"/>
  <c r="K236" i="1"/>
  <c r="J236" i="1"/>
  <c r="I236" i="1"/>
  <c r="K235" i="1"/>
  <c r="J235" i="1"/>
  <c r="I235" i="1"/>
  <c r="K234" i="1"/>
  <c r="J234" i="1"/>
  <c r="I234" i="1"/>
  <c r="K233" i="1"/>
  <c r="J233" i="1"/>
  <c r="I233" i="1"/>
  <c r="K232" i="1"/>
  <c r="J232" i="1"/>
  <c r="I232" i="1"/>
  <c r="K231" i="1"/>
  <c r="J231" i="1"/>
  <c r="I231" i="1"/>
  <c r="K230" i="1"/>
  <c r="J230" i="1"/>
  <c r="I230" i="1"/>
  <c r="K229" i="1"/>
  <c r="J229" i="1"/>
  <c r="I229" i="1"/>
  <c r="K228" i="1"/>
  <c r="J228" i="1"/>
  <c r="I228" i="1"/>
  <c r="K227" i="1"/>
  <c r="J227" i="1"/>
  <c r="I227" i="1"/>
  <c r="K226" i="1"/>
  <c r="J226" i="1"/>
  <c r="I226" i="1"/>
  <c r="K225" i="1"/>
  <c r="J225" i="1"/>
  <c r="I225" i="1"/>
  <c r="K224" i="1"/>
  <c r="J224" i="1"/>
  <c r="I224" i="1"/>
  <c r="K223" i="1"/>
  <c r="J223" i="1"/>
  <c r="I223" i="1"/>
  <c r="K222" i="1"/>
  <c r="J222" i="1"/>
  <c r="I222" i="1"/>
  <c r="K221" i="1"/>
  <c r="J221" i="1"/>
  <c r="I221" i="1"/>
  <c r="K220" i="1"/>
  <c r="J220" i="1"/>
  <c r="I220" i="1"/>
  <c r="K219" i="1"/>
  <c r="J219" i="1"/>
  <c r="I219" i="1"/>
  <c r="K218" i="1"/>
  <c r="J218" i="1"/>
  <c r="I218" i="1"/>
  <c r="K217" i="1"/>
  <c r="J217" i="1"/>
  <c r="I217" i="1"/>
  <c r="K216" i="1"/>
  <c r="J216" i="1"/>
  <c r="I216" i="1"/>
  <c r="K215" i="1"/>
  <c r="J215" i="1"/>
  <c r="I215" i="1"/>
  <c r="K214" i="1"/>
  <c r="J214" i="1"/>
  <c r="I214" i="1"/>
  <c r="K213" i="1"/>
  <c r="J213" i="1"/>
  <c r="I213" i="1"/>
  <c r="K212" i="1"/>
  <c r="J212" i="1"/>
  <c r="I212" i="1"/>
  <c r="K211" i="1"/>
  <c r="J211" i="1"/>
  <c r="I211" i="1"/>
  <c r="K210" i="1"/>
  <c r="J210" i="1"/>
  <c r="I210" i="1"/>
  <c r="K209" i="1"/>
  <c r="J209" i="1"/>
  <c r="I209" i="1"/>
  <c r="K208" i="1"/>
  <c r="J208" i="1"/>
  <c r="I208" i="1"/>
  <c r="K207" i="1"/>
  <c r="J207" i="1"/>
  <c r="I207" i="1"/>
  <c r="K206" i="1"/>
  <c r="J206" i="1"/>
  <c r="I206" i="1"/>
  <c r="K205" i="1"/>
  <c r="J205" i="1"/>
  <c r="I205" i="1"/>
  <c r="K204" i="1"/>
  <c r="J204" i="1"/>
  <c r="I204" i="1"/>
  <c r="K203" i="1"/>
  <c r="J203" i="1"/>
  <c r="I203" i="1"/>
  <c r="K202" i="1"/>
  <c r="J202" i="1"/>
  <c r="I202" i="1"/>
  <c r="K201" i="1"/>
  <c r="J201" i="1"/>
  <c r="I201" i="1"/>
  <c r="K200" i="1"/>
  <c r="J200" i="1"/>
  <c r="I200" i="1"/>
  <c r="K199" i="1"/>
  <c r="J199" i="1"/>
  <c r="I199" i="1"/>
  <c r="K198" i="1"/>
  <c r="J198" i="1"/>
  <c r="I198" i="1"/>
  <c r="K197" i="1"/>
  <c r="J197" i="1"/>
  <c r="I197" i="1"/>
  <c r="K196" i="1"/>
  <c r="J196" i="1"/>
  <c r="I196" i="1"/>
  <c r="K195" i="1"/>
  <c r="J195" i="1"/>
  <c r="I195" i="1"/>
  <c r="K194" i="1"/>
  <c r="J194" i="1"/>
  <c r="I194" i="1"/>
  <c r="K193" i="1"/>
  <c r="J193" i="1"/>
  <c r="I193" i="1"/>
  <c r="K192" i="1"/>
  <c r="J192" i="1"/>
  <c r="I192" i="1"/>
  <c r="K191" i="1"/>
  <c r="J191" i="1"/>
  <c r="I191" i="1"/>
  <c r="K190" i="1"/>
  <c r="J190" i="1"/>
  <c r="I190" i="1"/>
  <c r="K189" i="1"/>
  <c r="J189" i="1"/>
  <c r="I189" i="1"/>
  <c r="K188" i="1"/>
  <c r="J188" i="1"/>
  <c r="I188" i="1"/>
  <c r="K187" i="1"/>
  <c r="J187" i="1"/>
  <c r="I187" i="1"/>
  <c r="K186" i="1"/>
  <c r="J186" i="1"/>
  <c r="I186" i="1"/>
  <c r="K185" i="1"/>
  <c r="J185" i="1"/>
  <c r="I185" i="1"/>
  <c r="K184" i="1"/>
  <c r="J184" i="1"/>
  <c r="I184" i="1"/>
  <c r="K183" i="1"/>
  <c r="J183" i="1"/>
  <c r="I183" i="1"/>
  <c r="K182" i="1"/>
  <c r="J182" i="1"/>
  <c r="I182" i="1"/>
  <c r="K181" i="1"/>
  <c r="J181" i="1"/>
  <c r="I181" i="1"/>
  <c r="K180" i="1"/>
  <c r="J180" i="1"/>
  <c r="I180" i="1"/>
  <c r="K179" i="1"/>
  <c r="J179" i="1"/>
  <c r="I179" i="1"/>
  <c r="K178" i="1"/>
  <c r="J178" i="1"/>
  <c r="I178" i="1"/>
  <c r="K177" i="1"/>
  <c r="J177" i="1"/>
  <c r="I177" i="1"/>
  <c r="K176" i="1"/>
  <c r="J176" i="1"/>
  <c r="I176" i="1"/>
  <c r="K175" i="1"/>
  <c r="J175" i="1"/>
  <c r="I175" i="1"/>
  <c r="K174" i="1"/>
  <c r="J174" i="1"/>
  <c r="I174" i="1"/>
  <c r="K173" i="1"/>
  <c r="J173" i="1"/>
  <c r="I173" i="1"/>
  <c r="K172" i="1"/>
  <c r="J172" i="1"/>
  <c r="I172" i="1"/>
  <c r="K171" i="1"/>
  <c r="J171" i="1"/>
  <c r="I171" i="1"/>
  <c r="K170" i="1"/>
  <c r="J170" i="1"/>
  <c r="I170" i="1"/>
  <c r="K169" i="1"/>
  <c r="J169" i="1"/>
  <c r="I169" i="1"/>
  <c r="K168" i="1"/>
  <c r="J168" i="1"/>
  <c r="I168" i="1"/>
  <c r="K167" i="1"/>
  <c r="J167" i="1"/>
  <c r="I167" i="1"/>
  <c r="K166" i="1"/>
  <c r="J166" i="1"/>
  <c r="I166" i="1"/>
  <c r="K165" i="1"/>
  <c r="J165" i="1"/>
  <c r="I165" i="1"/>
  <c r="K164" i="1"/>
  <c r="J164" i="1"/>
  <c r="I164" i="1"/>
  <c r="K163" i="1"/>
  <c r="J163" i="1"/>
  <c r="I163" i="1"/>
  <c r="K162" i="1"/>
  <c r="J162" i="1"/>
  <c r="I162" i="1"/>
  <c r="K161" i="1"/>
  <c r="J161" i="1"/>
  <c r="I161" i="1"/>
  <c r="K160" i="1"/>
  <c r="J160" i="1"/>
  <c r="I160" i="1"/>
  <c r="K159" i="1"/>
  <c r="J159" i="1"/>
  <c r="I159" i="1"/>
  <c r="K158" i="1"/>
  <c r="J158" i="1"/>
  <c r="I158" i="1"/>
  <c r="K157" i="1"/>
  <c r="J157" i="1"/>
  <c r="I157" i="1"/>
  <c r="K156" i="1"/>
  <c r="J156" i="1"/>
  <c r="I156" i="1"/>
  <c r="K155" i="1"/>
  <c r="J155" i="1"/>
  <c r="I155" i="1"/>
  <c r="K154" i="1"/>
  <c r="J154" i="1"/>
  <c r="I154" i="1"/>
  <c r="K153" i="1"/>
  <c r="J153" i="1"/>
  <c r="I153" i="1"/>
  <c r="K152" i="1"/>
  <c r="J152" i="1"/>
  <c r="I152" i="1"/>
  <c r="K151" i="1"/>
  <c r="J151" i="1"/>
  <c r="I151" i="1"/>
  <c r="K150" i="1"/>
  <c r="J150" i="1"/>
  <c r="I150" i="1"/>
  <c r="K149" i="1"/>
  <c r="J149" i="1"/>
  <c r="I149" i="1"/>
  <c r="K148" i="1"/>
  <c r="J148" i="1"/>
  <c r="I148" i="1"/>
  <c r="K147" i="1"/>
  <c r="J147" i="1"/>
  <c r="I147" i="1"/>
  <c r="K146" i="1"/>
  <c r="J146" i="1"/>
  <c r="I146" i="1"/>
  <c r="K145" i="1"/>
  <c r="J145" i="1"/>
  <c r="I145" i="1"/>
  <c r="K144" i="1"/>
  <c r="J144" i="1"/>
  <c r="I144" i="1"/>
  <c r="K143" i="1"/>
  <c r="J143" i="1"/>
  <c r="I143" i="1"/>
  <c r="K142" i="1"/>
  <c r="J142" i="1"/>
  <c r="I142" i="1"/>
  <c r="K141" i="1"/>
  <c r="J141" i="1"/>
  <c r="I141" i="1"/>
  <c r="K140" i="1"/>
  <c r="J140" i="1"/>
  <c r="I140" i="1"/>
  <c r="K139" i="1"/>
  <c r="J139" i="1"/>
  <c r="I139" i="1"/>
  <c r="K138" i="1"/>
  <c r="J138" i="1"/>
  <c r="I138" i="1"/>
  <c r="K137" i="1"/>
  <c r="J137" i="1"/>
  <c r="I137" i="1"/>
  <c r="K136" i="1"/>
  <c r="J136" i="1"/>
  <c r="I136" i="1"/>
  <c r="K135" i="1"/>
  <c r="J135" i="1"/>
  <c r="I135" i="1"/>
  <c r="K134" i="1"/>
  <c r="J134" i="1"/>
  <c r="I134" i="1"/>
  <c r="K133" i="1"/>
  <c r="J133" i="1"/>
  <c r="I133" i="1"/>
  <c r="K132" i="1"/>
  <c r="J132" i="1"/>
  <c r="I132" i="1"/>
  <c r="K131" i="1"/>
  <c r="J131" i="1"/>
  <c r="I131" i="1"/>
  <c r="K130" i="1"/>
  <c r="J130" i="1"/>
  <c r="I130" i="1"/>
  <c r="K129" i="1"/>
  <c r="J129" i="1"/>
  <c r="I129" i="1"/>
  <c r="K128" i="1"/>
  <c r="J128" i="1"/>
  <c r="I128" i="1"/>
  <c r="K127" i="1"/>
  <c r="J127" i="1"/>
  <c r="I127" i="1"/>
  <c r="K126" i="1"/>
  <c r="J126" i="1"/>
  <c r="I126" i="1"/>
  <c r="K125" i="1"/>
  <c r="J125" i="1"/>
  <c r="I125" i="1"/>
  <c r="K124" i="1"/>
  <c r="J124" i="1"/>
  <c r="I124" i="1"/>
  <c r="K123" i="1"/>
  <c r="J123" i="1"/>
  <c r="I123" i="1"/>
  <c r="K122" i="1"/>
  <c r="J122" i="1"/>
  <c r="I122" i="1"/>
  <c r="K121" i="1"/>
  <c r="J121" i="1"/>
  <c r="I121" i="1"/>
  <c r="K120" i="1"/>
  <c r="J120" i="1"/>
  <c r="I120" i="1"/>
  <c r="K119" i="1"/>
  <c r="J119" i="1"/>
  <c r="I119" i="1"/>
  <c r="K118" i="1"/>
  <c r="J118" i="1"/>
  <c r="I118" i="1"/>
  <c r="K117" i="1"/>
  <c r="J117" i="1"/>
  <c r="I117" i="1"/>
  <c r="K116" i="1"/>
  <c r="J116" i="1"/>
  <c r="I116" i="1"/>
  <c r="K115" i="1"/>
  <c r="J115" i="1"/>
  <c r="I115" i="1"/>
  <c r="K114" i="1"/>
  <c r="J114" i="1"/>
  <c r="I114" i="1"/>
  <c r="K113" i="1"/>
  <c r="J113" i="1"/>
  <c r="I113" i="1"/>
  <c r="K112" i="1"/>
  <c r="J112" i="1"/>
  <c r="I112" i="1"/>
  <c r="K111" i="1"/>
  <c r="J111" i="1"/>
  <c r="I111" i="1"/>
  <c r="K110" i="1"/>
  <c r="J110" i="1"/>
  <c r="I110" i="1"/>
  <c r="K109" i="1"/>
  <c r="J109" i="1"/>
  <c r="I109" i="1"/>
  <c r="K108" i="1"/>
  <c r="J108" i="1"/>
  <c r="I108" i="1"/>
  <c r="K107" i="1"/>
  <c r="J107" i="1"/>
  <c r="I107" i="1"/>
  <c r="K106" i="1"/>
  <c r="J106" i="1"/>
  <c r="I106" i="1"/>
  <c r="K105" i="1"/>
  <c r="J105" i="1"/>
  <c r="I105" i="1"/>
  <c r="K104" i="1"/>
  <c r="J104" i="1"/>
  <c r="I104" i="1"/>
  <c r="K103" i="1"/>
  <c r="J103" i="1"/>
  <c r="I103" i="1"/>
  <c r="K102" i="1"/>
  <c r="J102" i="1"/>
  <c r="I102" i="1"/>
  <c r="K101" i="1"/>
  <c r="J101" i="1"/>
  <c r="I101" i="1"/>
  <c r="K100" i="1"/>
  <c r="J100" i="1"/>
  <c r="I100" i="1"/>
  <c r="K99" i="1"/>
  <c r="J99" i="1"/>
  <c r="I99" i="1"/>
  <c r="K98" i="1"/>
  <c r="J98" i="1"/>
  <c r="I98" i="1"/>
  <c r="K97" i="1"/>
  <c r="J97" i="1"/>
  <c r="I97" i="1"/>
  <c r="K96" i="1"/>
  <c r="J96" i="1"/>
  <c r="I96" i="1"/>
  <c r="K95" i="1"/>
  <c r="J95" i="1"/>
  <c r="I95" i="1"/>
  <c r="K94" i="1"/>
  <c r="J94" i="1"/>
  <c r="I94" i="1"/>
  <c r="K93" i="1"/>
  <c r="J93" i="1"/>
  <c r="I93" i="1"/>
  <c r="K92" i="1"/>
  <c r="J92" i="1"/>
  <c r="I92" i="1"/>
  <c r="K91" i="1"/>
  <c r="J91" i="1"/>
  <c r="I91" i="1"/>
  <c r="K90" i="1"/>
  <c r="J90" i="1"/>
  <c r="I90" i="1"/>
  <c r="K89" i="1"/>
  <c r="J89" i="1"/>
  <c r="I89" i="1"/>
  <c r="K88" i="1"/>
  <c r="J88" i="1"/>
  <c r="I88" i="1"/>
  <c r="K87" i="1"/>
  <c r="J87" i="1"/>
  <c r="I87" i="1"/>
  <c r="K86" i="1"/>
  <c r="J86" i="1"/>
  <c r="I86" i="1"/>
  <c r="K85" i="1"/>
  <c r="J85" i="1"/>
  <c r="I85" i="1"/>
  <c r="K84" i="1"/>
  <c r="J84" i="1"/>
  <c r="I84" i="1"/>
  <c r="K83" i="1"/>
  <c r="J83" i="1"/>
  <c r="I83" i="1"/>
  <c r="K82" i="1"/>
  <c r="J82" i="1"/>
  <c r="I82" i="1"/>
  <c r="K81" i="1"/>
  <c r="J81" i="1"/>
  <c r="I81" i="1"/>
  <c r="K80" i="1"/>
  <c r="J80" i="1"/>
  <c r="I80" i="1"/>
  <c r="K79" i="1"/>
  <c r="J79" i="1"/>
  <c r="I79" i="1"/>
  <c r="K78" i="1"/>
  <c r="J78" i="1"/>
  <c r="I78" i="1"/>
  <c r="K77" i="1"/>
  <c r="J77" i="1"/>
  <c r="I77" i="1"/>
  <c r="K76" i="1"/>
  <c r="J76" i="1"/>
  <c r="I76" i="1"/>
  <c r="K75" i="1"/>
  <c r="J75" i="1"/>
  <c r="I75" i="1"/>
  <c r="K74" i="1"/>
  <c r="J74" i="1"/>
  <c r="I74" i="1"/>
  <c r="K73" i="1"/>
  <c r="J73" i="1"/>
  <c r="I73" i="1"/>
  <c r="K72" i="1"/>
  <c r="J72" i="1"/>
  <c r="I72" i="1"/>
  <c r="K71" i="1"/>
  <c r="J71" i="1"/>
  <c r="I71" i="1"/>
  <c r="K70" i="1"/>
  <c r="J70" i="1"/>
  <c r="I70" i="1"/>
  <c r="K69" i="1"/>
  <c r="J69" i="1"/>
  <c r="I69" i="1"/>
  <c r="K68" i="1"/>
  <c r="J68" i="1"/>
  <c r="I68" i="1"/>
  <c r="K67" i="1"/>
  <c r="J67" i="1"/>
  <c r="I67" i="1"/>
  <c r="K66" i="1"/>
  <c r="J66" i="1"/>
  <c r="I66" i="1"/>
  <c r="K65" i="1"/>
  <c r="J65" i="1"/>
  <c r="I65" i="1"/>
  <c r="K64" i="1"/>
  <c r="J64" i="1"/>
  <c r="I64" i="1"/>
  <c r="K63" i="1"/>
  <c r="J63" i="1"/>
  <c r="I63" i="1"/>
  <c r="K62" i="1"/>
  <c r="J62" i="1"/>
  <c r="I62" i="1"/>
  <c r="K61" i="1"/>
  <c r="J61" i="1"/>
  <c r="I61" i="1"/>
  <c r="K60" i="1"/>
  <c r="J60" i="1"/>
  <c r="I60" i="1"/>
  <c r="K59" i="1"/>
  <c r="J59" i="1"/>
  <c r="I59" i="1"/>
  <c r="K58" i="1"/>
  <c r="J58" i="1"/>
  <c r="I58" i="1"/>
  <c r="K57" i="1"/>
  <c r="J57" i="1"/>
  <c r="I57" i="1"/>
  <c r="K56" i="1"/>
  <c r="J56" i="1"/>
  <c r="I56" i="1"/>
  <c r="K55" i="1"/>
  <c r="J55" i="1"/>
  <c r="I55" i="1"/>
  <c r="K54" i="1"/>
  <c r="J54" i="1"/>
  <c r="I54" i="1"/>
  <c r="K53" i="1"/>
  <c r="J53" i="1"/>
  <c r="I53" i="1"/>
  <c r="K52" i="1"/>
  <c r="J52" i="1"/>
  <c r="I52" i="1"/>
  <c r="K51" i="1"/>
  <c r="J51" i="1"/>
  <c r="I51" i="1"/>
  <c r="K50" i="1"/>
  <c r="J50" i="1"/>
  <c r="I50" i="1"/>
  <c r="K49" i="1"/>
  <c r="J49" i="1"/>
  <c r="I49" i="1"/>
  <c r="K48" i="1"/>
  <c r="J48" i="1"/>
  <c r="I48" i="1"/>
  <c r="K47" i="1"/>
  <c r="J47" i="1"/>
  <c r="I47" i="1"/>
  <c r="K46" i="1"/>
  <c r="J46" i="1"/>
  <c r="I46" i="1"/>
  <c r="K45" i="1"/>
  <c r="J45" i="1"/>
  <c r="I45" i="1"/>
  <c r="K44" i="1"/>
  <c r="J44" i="1"/>
  <c r="I44" i="1"/>
  <c r="K43" i="1"/>
  <c r="J43" i="1"/>
  <c r="I43" i="1"/>
  <c r="K42" i="1"/>
  <c r="J42" i="1"/>
  <c r="I42" i="1"/>
  <c r="K41" i="1"/>
  <c r="J41" i="1"/>
  <c r="I41" i="1"/>
  <c r="K40" i="1"/>
  <c r="J40" i="1"/>
  <c r="I40" i="1"/>
  <c r="K39" i="1"/>
  <c r="J39" i="1"/>
  <c r="I39" i="1"/>
  <c r="K38" i="1"/>
  <c r="J38" i="1"/>
  <c r="I38" i="1"/>
  <c r="K37" i="1"/>
  <c r="J37" i="1"/>
  <c r="I37" i="1"/>
  <c r="K36" i="1"/>
  <c r="J36" i="1"/>
  <c r="I36" i="1"/>
  <c r="K35" i="1"/>
  <c r="J35" i="1"/>
  <c r="I35" i="1"/>
  <c r="K34" i="1"/>
  <c r="J34" i="1"/>
  <c r="I34" i="1"/>
  <c r="K33" i="1"/>
  <c r="J33" i="1"/>
  <c r="I33" i="1"/>
  <c r="K32" i="1"/>
  <c r="J32" i="1"/>
  <c r="I32" i="1"/>
  <c r="K31" i="1"/>
  <c r="J31" i="1"/>
  <c r="I31" i="1"/>
  <c r="K30" i="1"/>
  <c r="J30" i="1"/>
  <c r="I30" i="1"/>
  <c r="K29" i="1"/>
  <c r="J29" i="1"/>
  <c r="I29" i="1"/>
  <c r="K28" i="1"/>
  <c r="J28" i="1"/>
  <c r="I28" i="1"/>
  <c r="K27" i="1"/>
  <c r="J27" i="1"/>
  <c r="I27" i="1"/>
  <c r="K26" i="1"/>
  <c r="J26" i="1"/>
  <c r="I26" i="1"/>
  <c r="K25" i="1"/>
  <c r="J25" i="1"/>
  <c r="I25" i="1"/>
  <c r="K24" i="1"/>
  <c r="J24" i="1"/>
  <c r="I24" i="1"/>
  <c r="K23" i="1"/>
  <c r="J23" i="1"/>
  <c r="I23" i="1"/>
  <c r="K22" i="1"/>
  <c r="J22" i="1"/>
  <c r="I22" i="1"/>
  <c r="K21" i="1"/>
  <c r="J21" i="1"/>
  <c r="I21" i="1"/>
  <c r="K20" i="1"/>
  <c r="J20" i="1"/>
  <c r="I20" i="1"/>
  <c r="K19" i="1"/>
  <c r="J19" i="1"/>
  <c r="I19" i="1"/>
  <c r="K18" i="1"/>
  <c r="J18" i="1"/>
  <c r="I18" i="1"/>
  <c r="K17" i="1"/>
  <c r="J17" i="1"/>
  <c r="I17" i="1"/>
  <c r="K16" i="1"/>
  <c r="J16" i="1"/>
  <c r="I16" i="1"/>
  <c r="K15" i="1"/>
  <c r="J15" i="1"/>
  <c r="I15" i="1"/>
  <c r="K14" i="1"/>
  <c r="J14" i="1"/>
  <c r="I14" i="1"/>
  <c r="K13" i="1"/>
  <c r="J13" i="1"/>
  <c r="I13" i="1"/>
  <c r="K12" i="1"/>
  <c r="J12" i="1"/>
  <c r="I12" i="1"/>
  <c r="K11" i="1"/>
  <c r="J11" i="1"/>
  <c r="I11" i="1"/>
  <c r="K10" i="1"/>
  <c r="J10" i="1"/>
  <c r="I10" i="1"/>
  <c r="K9" i="1"/>
  <c r="J9" i="1"/>
  <c r="I9" i="1"/>
  <c r="K8" i="1"/>
  <c r="J8" i="1"/>
  <c r="I8" i="1"/>
  <c r="K7" i="1"/>
  <c r="J7" i="1"/>
  <c r="I7" i="1"/>
  <c r="K6" i="1"/>
  <c r="J6" i="1"/>
  <c r="I6" i="1"/>
  <c r="K5" i="1"/>
  <c r="J5" i="1"/>
  <c r="I5" i="1"/>
  <c r="K4" i="1"/>
  <c r="J4" i="1"/>
  <c r="I4" i="1"/>
  <c r="J3" i="1"/>
  <c r="I3" i="1"/>
  <c r="K2" i="1"/>
  <c r="J2" i="1"/>
  <c r="I2" i="1"/>
  <c r="H7" i="4"/>
  <c r="H6" i="4"/>
  <c r="H8"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3B161B-6514-489D-ACC9-FDAEA073DAFB}" keepAlive="1" name="Query - Table4" description="Connection to the 'Table4' query in the workbook." type="5" refreshedVersion="8" background="1" saveData="1">
    <dbPr connection="Provider=Microsoft.Mashup.OleDb.1;Data Source=$Workbook$;Location=Table4;Extended Properties=&quot;&quot;" command="SELECT * FROM [Table4]"/>
  </connection>
  <connection id="2" xr16:uid="{B679ADDD-AC96-4EC3-8DFA-C786DD55F52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36B76F48-206D-45BC-A42E-5562C0ED60D7}" name="WorksheetConnection_PERSONAL FINANCE DATASETS.xlsx!Table1" type="102" refreshedVersion="8" minRefreshableVersion="5">
    <extLst>
      <ext xmlns:x15="http://schemas.microsoft.com/office/spreadsheetml/2010/11/main" uri="{DE250136-89BD-433C-8126-D09CA5730AF9}">
        <x15:connection id="Table1 1" autoDelete="1">
          <x15:rangePr sourceName="_xlcn.WorksheetConnection_PERSONALFINANCEDATASETS.xlsxTable1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2">
    <s v="ThisWorkbookDataModel"/>
    <s v="{[Table1 1].[Category Type].[All]}"/>
  </metadataStrings>
  <mdxMetadata count="1">
    <mdx n="0" f="s">
      <ms ns="1" c="0"/>
    </mdx>
  </mdx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<sst xmlns="http://schemas.openxmlformats.org/spreadsheetml/2006/main" count="2040" uniqueCount="108">
  <si>
    <t>Date</t>
  </si>
  <si>
    <t>Description</t>
  </si>
  <si>
    <t>Debit</t>
  </si>
  <si>
    <t>Credit</t>
  </si>
  <si>
    <t>Sub-category</t>
  </si>
  <si>
    <t>Category</t>
  </si>
  <si>
    <t>Category Type</t>
  </si>
  <si>
    <t>Month Number</t>
  </si>
  <si>
    <t>Week Day</t>
  </si>
  <si>
    <t>Net Amount</t>
  </si>
  <si>
    <t>Data With Decision</t>
  </si>
  <si>
    <t>Data with Decision</t>
  </si>
  <si>
    <t>Salary</t>
  </si>
  <si>
    <t>Income</t>
  </si>
  <si>
    <t>Drink</t>
  </si>
  <si>
    <t>Coffee</t>
  </si>
  <si>
    <t>Dining Out</t>
  </si>
  <si>
    <t>Expense</t>
  </si>
  <si>
    <t>Estate Mangement</t>
  </si>
  <si>
    <t>Rent</t>
  </si>
  <si>
    <t>Living Expenses</t>
  </si>
  <si>
    <t>Financail upgrade</t>
  </si>
  <si>
    <t>Cash loan</t>
  </si>
  <si>
    <t>Transport</t>
  </si>
  <si>
    <t>Green's</t>
  </si>
  <si>
    <t>Groceries</t>
  </si>
  <si>
    <t>Power source</t>
  </si>
  <si>
    <t>Gas/Electrics</t>
  </si>
  <si>
    <t>Fuel</t>
  </si>
  <si>
    <t>Cinemas</t>
  </si>
  <si>
    <t>Entertainment</t>
  </si>
  <si>
    <t>Discretionary</t>
  </si>
  <si>
    <t>Fashionistas</t>
  </si>
  <si>
    <t>Clothes</t>
  </si>
  <si>
    <t>Burger</t>
  </si>
  <si>
    <t>Restaurant</t>
  </si>
  <si>
    <t>Uba</t>
  </si>
  <si>
    <t>Taxi</t>
  </si>
  <si>
    <t>Onlne earning</t>
  </si>
  <si>
    <t>YouTube</t>
  </si>
  <si>
    <t>Passive</t>
  </si>
  <si>
    <t>Teachable</t>
  </si>
  <si>
    <t>Phone</t>
  </si>
  <si>
    <t>Sallah give away</t>
  </si>
  <si>
    <t>Gifts</t>
  </si>
  <si>
    <t>Online streaming</t>
  </si>
  <si>
    <t>Suya</t>
  </si>
  <si>
    <t>Oha soup/White soup</t>
  </si>
  <si>
    <t>Orphanage</t>
  </si>
  <si>
    <t>Donation</t>
  </si>
  <si>
    <t>Charity</t>
  </si>
  <si>
    <t>Fueling</t>
  </si>
  <si>
    <t>Trainers</t>
  </si>
  <si>
    <t>Hangingout/Ticket</t>
  </si>
  <si>
    <t>Global Fashion</t>
  </si>
  <si>
    <t>Taken medication</t>
  </si>
  <si>
    <t>Doctor</t>
  </si>
  <si>
    <t>Medical</t>
  </si>
  <si>
    <t>Sport ware</t>
  </si>
  <si>
    <t>Foodary</t>
  </si>
  <si>
    <t>Clubing</t>
  </si>
  <si>
    <t>Home décor</t>
  </si>
  <si>
    <t>Furnishings</t>
  </si>
  <si>
    <t>Feedings</t>
  </si>
  <si>
    <t>Credit Card info</t>
  </si>
  <si>
    <t>Card Holder</t>
  </si>
  <si>
    <t>Card Number</t>
  </si>
  <si>
    <t>Valid Thru</t>
  </si>
  <si>
    <t>JOHN DOE</t>
  </si>
  <si>
    <t>**** **** **** 0000</t>
  </si>
  <si>
    <t>10/26</t>
  </si>
  <si>
    <t>04/01/2025</t>
  </si>
  <si>
    <t>Month Name</t>
  </si>
  <si>
    <t>Sum of Debit</t>
  </si>
  <si>
    <t>Sum of Credit</t>
  </si>
  <si>
    <t>Sum of Net Amount</t>
  </si>
  <si>
    <t>KPI CARD</t>
  </si>
  <si>
    <t>INCOME</t>
  </si>
  <si>
    <t>SPENDING</t>
  </si>
  <si>
    <t>BALANCE</t>
  </si>
  <si>
    <t xml:space="preserve"> </t>
  </si>
  <si>
    <t>Row Labels</t>
  </si>
  <si>
    <t>Grand Total</t>
  </si>
  <si>
    <t>INCOME SOURCES</t>
  </si>
  <si>
    <t>Oct</t>
  </si>
  <si>
    <t>Tue</t>
  </si>
  <si>
    <t>Sep</t>
  </si>
  <si>
    <t>Sat</t>
  </si>
  <si>
    <t>Aug</t>
  </si>
  <si>
    <t>Wed</t>
  </si>
  <si>
    <t>Jul</t>
  </si>
  <si>
    <t>Sun</t>
  </si>
  <si>
    <t>Jun</t>
  </si>
  <si>
    <t>Thu</t>
  </si>
  <si>
    <t>May</t>
  </si>
  <si>
    <t>Mon</t>
  </si>
  <si>
    <t>Apr</t>
  </si>
  <si>
    <t>Fri</t>
  </si>
  <si>
    <t>Mar</t>
  </si>
  <si>
    <t>Feb</t>
  </si>
  <si>
    <t>Jan</t>
  </si>
  <si>
    <t>TOP 5 SPENDINGS</t>
  </si>
  <si>
    <t>MONTHLY TREND</t>
  </si>
  <si>
    <t>WEEKLY TREND</t>
  </si>
  <si>
    <t>Max of Debit</t>
  </si>
  <si>
    <t>Max of Credit</t>
  </si>
  <si>
    <t>)</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</si>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</sst>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409]* #,##0.00_ ;_-[$$-409]* \-#,##0.00\ ;_-[$$-409]* &quot;-&quot;??_ ;_-@_ "/>
    <numFmt numFmtId="165" formatCode="[$-F800]dddd\,\ mmmm\ dd\,\ yyyy"/>
    <numFmt numFmtId="166" formatCode="_-[$$-409]* #,##0_ ;_-[$$-409]* \-#,##0\ ;_-[$$-409]* &quot;-&quot;??_ ;_-@_ "/>
  </numFmts>
  <fonts count="7" x14ac:knownFonts="1">
    <font>
      <sz val="11"/>
      <color theme="1"/>
      <name val="Calibri"/>
      <family val="2"/>
      <scheme val="minor"/>
    </font>
    <font>
      <sz val="11"/>
      <color theme="1"/>
      <name val="Bahnschrift"/>
      <family val="2"/>
    </font>
    <font>
      <sz val="11"/>
      <color theme="0"/>
      <name val="Bahnschrift"/>
      <family val="2"/>
    </font>
    <font>
      <sz val="10"/>
      <color theme="1"/>
      <name val="Bahnschrift"/>
      <family val="2"/>
    </font>
    <font>
      <sz val="11"/>
      <color theme="0"/>
      <name val="Calibri"/>
      <family val="2"/>
      <scheme val="minor"/>
    </font>
    <font>
      <b/>
      <sz val="10.5"/>
      <color theme="0"/>
      <name val="Calibri"/>
      <family val="2"/>
      <scheme val="minor"/>
    </font>
    <font>
      <b/>
      <sz val="14"/>
      <color rgb="FFD0CECE"/>
      <name val="Calibri"/>
      <family val="2"/>
      <scheme val="minor"/>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262626"/>
        <bgColor indexed="64"/>
      </patternFill>
    </fill>
    <fill>
      <patternFill patternType="solid">
        <fgColor rgb="FF27262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14" fontId="0" fillId="0" borderId="0" xfId="0" applyNumberFormat="1"/>
    <xf numFmtId="164" fontId="0" fillId="0" borderId="0" xfId="0" applyNumberFormat="1"/>
    <xf numFmtId="0" fontId="1" fillId="2" borderId="0" xfId="0" applyFont="1" applyFill="1" applyAlignment="1">
      <alignment horizontal="center" vertical="center"/>
    </xf>
    <xf numFmtId="0" fontId="2" fillId="3" borderId="0" xfId="0" applyFont="1" applyFill="1" applyAlignment="1">
      <alignment horizontal="center" vertic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65" fontId="3" fillId="2" borderId="1" xfId="0" applyNumberFormat="1" applyFont="1" applyFill="1" applyBorder="1" applyAlignment="1">
      <alignment horizontal="right" vertical="center"/>
    </xf>
    <xf numFmtId="14" fontId="3" fillId="0" borderId="0" xfId="0" applyNumberFormat="1" applyFont="1" applyAlignment="1">
      <alignment horizontal="right"/>
    </xf>
    <xf numFmtId="166" fontId="0" fillId="0" borderId="0" xfId="0" applyNumberFormat="1"/>
    <xf numFmtId="166" fontId="0" fillId="0" borderId="0" xfId="0" pivotButton="1" applyNumberFormat="1"/>
    <xf numFmtId="166" fontId="0" fillId="0" borderId="0" xfId="0" applyNumberFormat="1" applyAlignment="1">
      <alignment horizontal="left"/>
    </xf>
    <xf numFmtId="0" fontId="0" fillId="0" borderId="0" xfId="0" applyAlignment="1">
      <alignment horizontal="left"/>
    </xf>
    <xf numFmtId="0" fontId="0" fillId="0" borderId="0" xfId="0" pivotButton="1"/>
    <xf numFmtId="0" fontId="5" fillId="4" borderId="0" xfId="0" applyFont="1" applyFill="1"/>
    <xf numFmtId="0" fontId="4" fillId="4" borderId="0" xfId="0" applyFont="1" applyFill="1"/>
    <xf numFmtId="3" fontId="6" fillId="4" borderId="0" xfId="0" applyNumberFormat="1" applyFont="1" applyFill="1"/>
    <xf numFmtId="0" fontId="0" fillId="0" borderId="0" xfId="0" pivotButton="1" applyNumberFormat="1"/>
    <xf numFmtId="0" fontId="0" fillId="0" borderId="0" xfId="0" applyNumberFormat="1" applyAlignment="1">
      <alignment horizontal="left"/>
    </xf>
    <xf numFmtId="0" fontId="0" fillId="5" borderId="0" xfId="0" applyFill="1"/>
  </cellXfs>
  <cellStyles count="1">
    <cellStyle name="Normal" xfId="0" builtinId="0"/>
  </cellStyles>
  <dxfs count="39">
    <dxf>
      <fill>
        <patternFill>
          <fgColor rgb="FF9A697A"/>
        </patternFill>
      </fill>
    </dxf>
    <dxf>
      <fill>
        <patternFill>
          <bgColor rgb="FF272627"/>
        </patternFill>
      </fill>
    </dxf>
    <dxf>
      <font>
        <b/>
        <color theme="1"/>
      </font>
      <border>
        <bottom style="thin">
          <color theme="4"/>
        </bottom>
        <vertical/>
        <horizontal/>
      </border>
    </dxf>
    <dxf>
      <font>
        <sz val="12.5"/>
        <color auto="1"/>
      </font>
      <fill>
        <patternFill patternType="none">
          <fgColor indexed="64"/>
          <bgColor auto="1"/>
        </patternFill>
      </fill>
      <border diagonalUp="0" diagonalDown="0">
        <left/>
        <right/>
        <top/>
        <bottom/>
        <vertical/>
        <horizontal/>
      </border>
    </dxf>
    <dxf>
      <numFmt numFmtId="166" formatCode="_-[$$-409]* #,##0_ ;_-[$$-409]* \-#,##0\ ;_-[$$-409]* &quot;-&quot;??_ ;_-@_ "/>
    </dxf>
    <dxf>
      <numFmt numFmtId="166" formatCode="_-[$$-409]* #,##0_ ;_-[$$-409]* \-#,##0\ ;_-[$$-409]* &quot;-&quot;??_ ;_-@_ "/>
    </dxf>
    <dxf>
      <numFmt numFmtId="166" formatCode="_-[$$-409]* #,##0_ ;_-[$$-409]* \-#,##0\ ;_-[$$-409]* &quot;-&quot;??_ ;_-@_ "/>
      <alignment horizontal="left" vertical="bottom" textRotation="0" wrapText="0" indent="0" justifyLastLine="0" shrinkToFit="0" readingOrder="0"/>
    </dxf>
    <dxf>
      <numFmt numFmtId="166" formatCode="_-[$$-409]* #,##0_ ;_-[$$-409]* \-#,##0\ ;_-[$$-409]* &quot;-&quot;??_ ;_-@_ "/>
      <alignment horizontal="left" vertical="bottom" textRotation="0" wrapText="0" indent="0" justifyLastLine="0" shrinkToFit="0" readingOrder="0"/>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166" formatCode="_-[$$-409]* #,##0_ ;_-[$$-409]* \-#,##0\ ;_-[$$-409]* &quot;-&quot;??_ ;_-@_ "/>
    </dxf>
    <dxf>
      <numFmt numFmtId="166" formatCode="_-[$$-409]* #,##0_ ;_-[$$-409]* \-#,##0\ ;_-[$$-409]* &quot;-&quot;??_ ;_-@_ "/>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9" formatCode="dd/mm/yyyy"/>
    </dxf>
  </dxfs>
  <tableStyles count="2" defaultTableStyle="TableStyleMedium2" defaultPivotStyle="PivotStyleLight16">
    <tableStyle name="Cust" pivot="0" table="0" count="10" xr9:uid="{AEBB35F6-AA70-443C-BAFA-3111B0871781}">
      <tableStyleElement type="wholeTable" dxfId="3"/>
      <tableStyleElement type="headerRow" dxfId="2"/>
    </tableStyle>
    <tableStyle name="Slicer Style 1" pivot="0" table="0" count="4" xr9:uid="{E2DE78DC-6221-44D5-A4E7-74211C985AB0}">
      <tableStyleElement type="wholeTable" dxfId="1"/>
      <tableStyleElement type="headerRow" dxfId="0"/>
    </tableStyle>
  </tableStyles>
  <colors>
    <mruColors>
      <color rgb="FF272627"/>
      <color rgb="FFD9D9D9"/>
      <color rgb="FF560521"/>
      <color rgb="FF78374D"/>
      <color rgb="FF9A697A"/>
      <color rgb="FF4D051E"/>
      <color rgb="FF000000"/>
      <color rgb="FF671E37"/>
      <color rgb="FF262626"/>
      <color rgb="FF895064"/>
    </mruColors>
  </colors>
  <extLst>
    <ext xmlns:x14="http://schemas.microsoft.com/office/spreadsheetml/2009/9/main" uri="{46F421CA-312F-682f-3DD2-61675219B42D}">
      <x14:dxfs count="10">
        <dxf>
          <fill>
            <patternFill>
              <bgColor rgb="FF671E37"/>
            </patternFill>
          </fill>
        </dxf>
        <dxf>
          <fill>
            <patternFill patternType="solid">
              <fgColor auto="1"/>
              <bgColor rgb="FF671E37"/>
            </pattern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rgb="FFFFD058"/>
          </font>
          <fill>
            <patternFill patternType="solid">
              <fgColor auto="1"/>
              <bgColor rgb="FF2C2C2C"/>
            </patternFill>
          </fill>
          <border diagonalUp="0" diagonalDown="0">
            <left/>
            <right/>
            <top/>
            <bottom/>
            <vertical/>
            <horizontal/>
          </border>
        </dxf>
        <dxf>
          <font>
            <color rgb="FFFF5858"/>
          </font>
          <fill>
            <patternFill patternType="solid">
              <fgColor auto="1"/>
              <bgColor rgb="FF2C2C2C"/>
            </patternFill>
          </fill>
          <border diagonalUp="0" diagonalDown="0">
            <left/>
            <right/>
            <top/>
            <bottom/>
            <vertical/>
            <horizontal/>
          </border>
        </dxf>
        <dxf>
          <font>
            <b/>
            <i val="0"/>
            <sz val="10"/>
            <color rgb="FF828282"/>
            <name val="Calibri"/>
            <family val="2"/>
            <scheme val="minor"/>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10"/>
            <color theme="0"/>
            <name val="Calibri"/>
            <family val="2"/>
            <scheme val="minor"/>
          </font>
          <fill>
            <patternFill patternType="solid">
              <fgColor theme="4" tint="0.59999389629810485"/>
              <bgColor rgb="FF2C2C2C"/>
            </patternFill>
          </fill>
          <border diagonalUp="0" diagonalDown="0">
            <left/>
            <right/>
            <top/>
            <bottom/>
            <vertical/>
            <horizontal/>
          </border>
        </dxf>
        <dxf>
          <font>
            <b/>
            <i val="0"/>
            <sz val="10"/>
            <color rgb="FF828282"/>
            <name val="Calibri"/>
            <family val="2"/>
            <scheme val="minor"/>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i val="0"/>
            <sz val="10"/>
            <color theme="0" tint="-0.34998626667073579"/>
            <name val="Calibri"/>
            <family val="2"/>
            <scheme val="minor"/>
          </font>
          <fill>
            <patternFill patternType="solid">
              <fgColor rgb="FFFFFFFF"/>
              <bgColor theme="4" tint="-0.499984740745262"/>
            </patternFill>
          </fill>
          <border diagonalUp="0" diagonalDown="0">
            <left/>
            <right/>
            <top/>
            <bottom/>
            <vertical/>
            <horizontal/>
          </border>
        </dxf>
      </x14:dxfs>
    </ext>
    <ext xmlns:x14="http://schemas.microsoft.com/office/spreadsheetml/2009/9/main" uri="{EB79DEF2-80B8-43e5-95BD-54CBDDF9020C}">
      <x14:slicerStyles defaultSlicerStyle="Cust">
        <x14:slicerStyle name="Cust">
          <x14:slicerStyleElements>
            <x14:slicerStyleElement type="unselectedItemWithData" dxfId="9"/>
            <x14:slicerStyleElement type="unselectedItemWithNoData" dxfId="8"/>
            <x14:slicerStyleElement type="selectedItemWithData" dxfId="7"/>
            <x14:slicerStyleElement type="selectedItemWithNoData" dxfId="6"/>
            <x14:slicerStyleElement type="hoveredUnselectedItemWithData" dxfId="5"/>
            <x14:slicerStyleElement type="hoveredSelectedItemWithData" dxfId="4"/>
            <x14:slicerStyleElement type="hoveredUnselectedItemWithNoData" dxfId="3"/>
            <x14:slicerStyleElement type="hoveredSelectedItemWithNoData" dxfId="2"/>
          </x14:slicerStyleElements>
        </x14:slicerStyle>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[Sophy's Finance Tracker.xlsx]CALCULATIONS !PivotTable10</c:name>
    <c:fmtId val="5"/>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gradFill>
              <a:gsLst>
                <a:gs pos="0">
                  <a:srgbClr val="9A697A"/>
                </a:gs>
                <a:gs pos="34000">
                  <a:srgbClr val="671E37"/>
                </a:gs>
                <a:gs pos="67000">
                  <a:srgbClr val="895064"/>
                </a:gs>
                <a:gs pos="100000">
                  <a:srgbClr val="671E37"/>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32196969696969696"/>
          <c:w val="0.780439121756487"/>
          <c:h val="0.58333333333333337"/>
        </c:manualLayout>
      </c:layout>
      <c:lineChart>
        <c:grouping val="standard"/>
        <c:varyColors val="0"/>
        <c:ser>
          <c:idx val="0"/>
          <c:order val="0"/>
          <c:tx>
            <c:strRef>
              <c:f>'CALCULATIONS '!$J$15</c:f>
              <c:strCache>
                <c:ptCount val="1"/>
                <c:pt idx="0">
                  <c:v>Total</c:v>
                </c:pt>
              </c:strCache>
            </c:strRef>
          </c:tx>
          <c:spPr>
            <a:ln w="28575" cap="rnd">
              <a:gradFill>
                <a:gsLst>
                  <a:gs pos="0">
                    <a:srgbClr val="9A697A"/>
                  </a:gs>
                  <a:gs pos="34000">
                    <a:srgbClr val="671E37"/>
                  </a:gs>
                  <a:gs pos="67000">
                    <a:srgbClr val="895064"/>
                  </a:gs>
                  <a:gs pos="100000">
                    <a:srgbClr val="671E37"/>
                  </a:gs>
                </a:gsLst>
                <a:lin ang="5400000" scaled="1"/>
              </a:gradFill>
              <a:round/>
            </a:ln>
            <a:effectLst/>
          </c:spPr>
          <c:marker>
            <c:symbol val="none"/>
          </c:marker>
          <c:cat>
            <c:strRef>
              <c:f>'CALCULATIONS '!$I$16:$I$26</c:f>
              <c:strCache>
                <c:ptCount val="10"/>
                <c:pt idx="0">
                  <c:v>1</c:v>
                </c:pt>
                <c:pt idx="1">
                  <c:v>2</c:v>
                </c:pt>
                <c:pt idx="2">
                  <c:v>3</c:v>
                </c:pt>
                <c:pt idx="3">
                  <c:v>4</c:v>
                </c:pt>
                <c:pt idx="4">
                  <c:v>5</c:v>
                </c:pt>
                <c:pt idx="5">
                  <c:v>6</c:v>
                </c:pt>
                <c:pt idx="6">
                  <c:v>7</c:v>
                </c:pt>
                <c:pt idx="7">
                  <c:v>8</c:v>
                </c:pt>
                <c:pt idx="8">
                  <c:v>9</c:v>
                </c:pt>
                <c:pt idx="9">
                  <c:v>10</c:v>
                </c:pt>
              </c:strCache>
            </c:strRef>
          </c:cat>
          <c:val>
            <c:numRef>
              <c:f>'CALCULATIONS '!$J$16:$J$26</c:f>
              <c:numCache>
                <c:formatCode>_-[$$-409]* #,##0_ ;_-[$$-409]* \-#,##0\ ;_-[$$-409]* "-"??_ ;_-@_ </c:formatCode>
                <c:ptCount val="10"/>
                <c:pt idx="0">
                  <c:v>2874</c:v>
                </c:pt>
                <c:pt idx="1">
                  <c:v>2904.6000000000004</c:v>
                </c:pt>
                <c:pt idx="2">
                  <c:v>3049.7</c:v>
                </c:pt>
                <c:pt idx="3">
                  <c:v>3038.0000000000005</c:v>
                </c:pt>
                <c:pt idx="4">
                  <c:v>3116.1</c:v>
                </c:pt>
                <c:pt idx="5">
                  <c:v>3005.7</c:v>
                </c:pt>
                <c:pt idx="6">
                  <c:v>3065</c:v>
                </c:pt>
                <c:pt idx="7">
                  <c:v>2952.0999999999995</c:v>
                </c:pt>
                <c:pt idx="8">
                  <c:v>3087.1</c:v>
                </c:pt>
                <c:pt idx="9">
                  <c:v>3098.7</c:v>
                </c:pt>
              </c:numCache>
            </c:numRef>
          </c:val>
          <c:smooth val="0"/>
          <c:extLst>
            <c:ext xmlns:c16="http://schemas.microsoft.com/office/drawing/2014/chart" uri="{C3380CC4-5D6E-409C-BE32-E72D297353CC}">
              <c16:uniqueId val="{00000000-12E5-41A2-A9D5-76F1C0AA5257}"/>
            </c:ext>
          </c:extLst>
        </c:ser>
        <c:dLbls>
          <c:showLegendKey val="0"/>
          <c:showVal val="0"/>
          <c:showCatName val="0"/>
          <c:showSerName val="0"/>
          <c:showPercent val="0"/>
          <c:showBubbleSize val="0"/>
        </c:dLbls>
        <c:smooth val="0"/>
        <c:axId val="1170784575"/>
        <c:axId val="1170793695"/>
      </c:lineChart>
      <c:catAx>
        <c:axId val="1170784575"/>
        <c:scaling>
          <c:orientation val="minMax"/>
        </c:scaling>
        <c:delete val="1"/>
        <c:axPos val="b"/>
        <c:numFmt formatCode="General" sourceLinked="1"/>
        <c:majorTickMark val="none"/>
        <c:minorTickMark val="none"/>
        <c:tickLblPos val="nextTo"/>
        <c:crossAx val="1170793695"/>
        <c:crosses val="autoZero"/>
        <c:auto val="1"/>
        <c:lblAlgn val="ctr"/>
        <c:lblOffset val="100"/>
        <c:noMultiLvlLbl val="0"/>
      </c:catAx>
      <c:valAx>
        <c:axId val="1170793695"/>
        <c:scaling>
          <c:orientation val="minMax"/>
        </c:scaling>
        <c:delete val="1"/>
        <c:axPos val="l"/>
        <c:numFmt formatCode="_-[$$-409]* #,##0_ ;_-[$$-409]* \-#,##0\ ;_-[$$-409]* &quot;-&quot;??_ ;_-@_ " sourceLinked="1"/>
        <c:majorTickMark val="none"/>
        <c:minorTickMark val="none"/>
        <c:tickLblPos val="nextTo"/>
        <c:crossAx val="11707845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[Sophy's Finance Tracker.xlsx]CALCULATIONS !PivotTable9</c:name>
    <c:fmtId val="2"/>
  </c:pivotSource>
  <c:chart>
    <c:autoTitleDeleted val="1"/>
    <c:pivotFmts>
      <c:pivotFmt>
        <c:idx val="0"/>
        <c:spPr>
          <a:solidFill>
            <a:schemeClr val="accent1"/>
          </a:solidFill>
          <a:ln w="28575" cap="rnd">
            <a:solidFill>
              <a:srgbClr val="9A697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A697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gradFill>
              <a:gsLst>
                <a:gs pos="0">
                  <a:srgbClr val="895064"/>
                </a:gs>
                <a:gs pos="37000">
                  <a:srgbClr val="671E37"/>
                </a:gs>
                <a:gs pos="72000">
                  <a:srgbClr val="895064"/>
                </a:gs>
                <a:gs pos="100000">
                  <a:srgbClr val="671E37"/>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 '!$G$15</c:f>
              <c:strCache>
                <c:ptCount val="1"/>
                <c:pt idx="0">
                  <c:v>Total</c:v>
                </c:pt>
              </c:strCache>
            </c:strRef>
          </c:tx>
          <c:spPr>
            <a:ln w="28575" cap="rnd">
              <a:gradFill>
                <a:gsLst>
                  <a:gs pos="0">
                    <a:srgbClr val="895064"/>
                  </a:gs>
                  <a:gs pos="37000">
                    <a:srgbClr val="671E37"/>
                  </a:gs>
                  <a:gs pos="72000">
                    <a:srgbClr val="895064"/>
                  </a:gs>
                  <a:gs pos="100000">
                    <a:srgbClr val="671E37"/>
                  </a:gs>
                </a:gsLst>
                <a:lin ang="5400000" scaled="1"/>
              </a:gradFill>
              <a:round/>
            </a:ln>
            <a:effectLst/>
          </c:spPr>
          <c:marker>
            <c:symbol val="none"/>
          </c:marker>
          <c:cat>
            <c:strRef>
              <c:f>'CALCULATIONS '!$F$16:$F$26</c:f>
              <c:strCache>
                <c:ptCount val="10"/>
                <c:pt idx="0">
                  <c:v>1</c:v>
                </c:pt>
                <c:pt idx="1">
                  <c:v>2</c:v>
                </c:pt>
                <c:pt idx="2">
                  <c:v>3</c:v>
                </c:pt>
                <c:pt idx="3">
                  <c:v>4</c:v>
                </c:pt>
                <c:pt idx="4">
                  <c:v>5</c:v>
                </c:pt>
                <c:pt idx="5">
                  <c:v>6</c:v>
                </c:pt>
                <c:pt idx="6">
                  <c:v>7</c:v>
                </c:pt>
                <c:pt idx="7">
                  <c:v>8</c:v>
                </c:pt>
                <c:pt idx="8">
                  <c:v>9</c:v>
                </c:pt>
                <c:pt idx="9">
                  <c:v>10</c:v>
                </c:pt>
              </c:strCache>
            </c:strRef>
          </c:cat>
          <c:val>
            <c:numRef>
              <c:f>'CALCULATIONS '!$G$16:$G$26</c:f>
              <c:numCache>
                <c:formatCode>_-[$$-409]* #,##0_ ;_-[$$-409]* \-#,##0\ ;_-[$$-409]* "-"??_ ;_-@_ </c:formatCode>
                <c:ptCount val="10"/>
                <c:pt idx="0">
                  <c:v>14000</c:v>
                </c:pt>
                <c:pt idx="1">
                  <c:v>5800</c:v>
                </c:pt>
                <c:pt idx="2">
                  <c:v>6000</c:v>
                </c:pt>
                <c:pt idx="3">
                  <c:v>7340</c:v>
                </c:pt>
                <c:pt idx="4">
                  <c:v>6000</c:v>
                </c:pt>
                <c:pt idx="5">
                  <c:v>5100</c:v>
                </c:pt>
                <c:pt idx="6">
                  <c:v>5200</c:v>
                </c:pt>
                <c:pt idx="7">
                  <c:v>5800</c:v>
                </c:pt>
                <c:pt idx="8">
                  <c:v>5100</c:v>
                </c:pt>
                <c:pt idx="9">
                  <c:v>5100</c:v>
                </c:pt>
              </c:numCache>
            </c:numRef>
          </c:val>
          <c:smooth val="0"/>
          <c:extLst>
            <c:ext xmlns:c16="http://schemas.microsoft.com/office/drawing/2014/chart" uri="{C3380CC4-5D6E-409C-BE32-E72D297353CC}">
              <c16:uniqueId val="{00000000-2831-4FEC-874B-904B6BEB0152}"/>
            </c:ext>
          </c:extLst>
        </c:ser>
        <c:dLbls>
          <c:showLegendKey val="0"/>
          <c:showVal val="0"/>
          <c:showCatName val="0"/>
          <c:showSerName val="0"/>
          <c:showPercent val="0"/>
          <c:showBubbleSize val="0"/>
        </c:dLbls>
        <c:smooth val="0"/>
        <c:axId val="1182291647"/>
        <c:axId val="1182283967"/>
      </c:lineChart>
      <c:catAx>
        <c:axId val="1182291647"/>
        <c:scaling>
          <c:orientation val="minMax"/>
        </c:scaling>
        <c:delete val="1"/>
        <c:axPos val="b"/>
        <c:numFmt formatCode="General" sourceLinked="1"/>
        <c:majorTickMark val="none"/>
        <c:minorTickMark val="none"/>
        <c:tickLblPos val="nextTo"/>
        <c:crossAx val="1182283967"/>
        <c:crosses val="autoZero"/>
        <c:auto val="1"/>
        <c:lblAlgn val="ctr"/>
        <c:lblOffset val="100"/>
        <c:noMultiLvlLbl val="0"/>
      </c:catAx>
      <c:valAx>
        <c:axId val="1182283967"/>
        <c:scaling>
          <c:orientation val="minMax"/>
        </c:scaling>
        <c:delete val="1"/>
        <c:axPos val="l"/>
        <c:numFmt formatCode="_-[$$-409]* #,##0_ ;_-[$$-409]* \-#,##0\ ;_-[$$-409]* &quot;-&quot;??_ ;_-@_ " sourceLinked="1"/>
        <c:majorTickMark val="none"/>
        <c:minorTickMark val="none"/>
        <c:tickLblPos val="nextTo"/>
        <c:crossAx val="11822916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[Sophy's Finance Tracker.xlsx]CALCULATIONS !PivotTable4</c:name>
    <c:fmtId val="5"/>
  </c:pivotSource>
  <c:chart>
    <c:autoTitleDeleted val="0"/>
    <c:pivotFmts>
      <c:pivotFmt>
        <c:idx val="0"/>
        <c:spPr>
          <a:solidFill>
            <a:srgbClr val="671E3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A697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71E3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A697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71E3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8950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22987131505393"/>
          <c:y val="0.2872104010254532"/>
          <c:w val="0.80354034640321281"/>
          <c:h val="0.46908478300677531"/>
        </c:manualLayout>
      </c:layout>
      <c:barChart>
        <c:barDir val="col"/>
        <c:grouping val="stacked"/>
        <c:varyColors val="0"/>
        <c:ser>
          <c:idx val="0"/>
          <c:order val="0"/>
          <c:tx>
            <c:strRef>
              <c:f>'CALCULATIONS '!$C$34</c:f>
              <c:strCache>
                <c:ptCount val="1"/>
                <c:pt idx="0">
                  <c:v>Sum of Debit</c:v>
                </c:pt>
              </c:strCache>
            </c:strRef>
          </c:tx>
          <c:spPr>
            <a:solidFill>
              <a:srgbClr val="671E37"/>
            </a:solidFill>
            <a:ln>
              <a:noFill/>
            </a:ln>
            <a:effectLst/>
          </c:spPr>
          <c:invertIfNegative val="0"/>
          <c:cat>
            <c:strRef>
              <c:f>'CALCULATIONS '!$B$35:$B$45</c:f>
              <c:strCache>
                <c:ptCount val="10"/>
                <c:pt idx="0">
                  <c:v>Jan</c:v>
                </c:pt>
                <c:pt idx="1">
                  <c:v>Feb</c:v>
                </c:pt>
                <c:pt idx="2">
                  <c:v>Mar</c:v>
                </c:pt>
                <c:pt idx="3">
                  <c:v>Apr</c:v>
                </c:pt>
                <c:pt idx="4">
                  <c:v>May</c:v>
                </c:pt>
                <c:pt idx="5">
                  <c:v>Jun</c:v>
                </c:pt>
                <c:pt idx="6">
                  <c:v>Jul</c:v>
                </c:pt>
                <c:pt idx="7">
                  <c:v>Aug</c:v>
                </c:pt>
                <c:pt idx="8">
                  <c:v>Sep</c:v>
                </c:pt>
                <c:pt idx="9">
                  <c:v>Oct</c:v>
                </c:pt>
              </c:strCache>
            </c:strRef>
          </c:cat>
          <c:val>
            <c:numRef>
              <c:f>'CALCULATIONS '!$C$35:$C$45</c:f>
              <c:numCache>
                <c:formatCode>_-[$$-409]* #,##0_ ;_-[$$-409]* \-#,##0\ ;_-[$$-409]* "-"??_ ;_-@_ </c:formatCode>
                <c:ptCount val="10"/>
                <c:pt idx="0">
                  <c:v>2874</c:v>
                </c:pt>
                <c:pt idx="1">
                  <c:v>2904.6000000000004</c:v>
                </c:pt>
                <c:pt idx="2">
                  <c:v>3049.7</c:v>
                </c:pt>
                <c:pt idx="3">
                  <c:v>3038.0000000000005</c:v>
                </c:pt>
                <c:pt idx="4">
                  <c:v>3116.1</c:v>
                </c:pt>
                <c:pt idx="5">
                  <c:v>3005.7</c:v>
                </c:pt>
                <c:pt idx="6">
                  <c:v>3065</c:v>
                </c:pt>
                <c:pt idx="7">
                  <c:v>2952.0999999999995</c:v>
                </c:pt>
                <c:pt idx="8">
                  <c:v>3087.1</c:v>
                </c:pt>
                <c:pt idx="9">
                  <c:v>3098.7</c:v>
                </c:pt>
              </c:numCache>
            </c:numRef>
          </c:val>
          <c:extLst>
            <c:ext xmlns:c16="http://schemas.microsoft.com/office/drawing/2014/chart" uri="{C3380CC4-5D6E-409C-BE32-E72D297353CC}">
              <c16:uniqueId val="{00000000-AD2E-416F-AF04-C26B089F1D9D}"/>
            </c:ext>
          </c:extLst>
        </c:ser>
        <c:ser>
          <c:idx val="1"/>
          <c:order val="1"/>
          <c:tx>
            <c:strRef>
              <c:f>'CALCULATIONS '!$D$34</c:f>
              <c:strCache>
                <c:ptCount val="1"/>
                <c:pt idx="0">
                  <c:v>Sum of Credit</c:v>
                </c:pt>
              </c:strCache>
            </c:strRef>
          </c:tx>
          <c:spPr>
            <a:solidFill>
              <a:srgbClr val="895064"/>
            </a:solidFill>
            <a:ln>
              <a:noFill/>
            </a:ln>
            <a:effectLst/>
          </c:spPr>
          <c:invertIfNegative val="0"/>
          <c:cat>
            <c:strRef>
              <c:f>'CALCULATIONS '!$B$35:$B$45</c:f>
              <c:strCache>
                <c:ptCount val="10"/>
                <c:pt idx="0">
                  <c:v>Jan</c:v>
                </c:pt>
                <c:pt idx="1">
                  <c:v>Feb</c:v>
                </c:pt>
                <c:pt idx="2">
                  <c:v>Mar</c:v>
                </c:pt>
                <c:pt idx="3">
                  <c:v>Apr</c:v>
                </c:pt>
                <c:pt idx="4">
                  <c:v>May</c:v>
                </c:pt>
                <c:pt idx="5">
                  <c:v>Jun</c:v>
                </c:pt>
                <c:pt idx="6">
                  <c:v>Jul</c:v>
                </c:pt>
                <c:pt idx="7">
                  <c:v>Aug</c:v>
                </c:pt>
                <c:pt idx="8">
                  <c:v>Sep</c:v>
                </c:pt>
                <c:pt idx="9">
                  <c:v>Oct</c:v>
                </c:pt>
              </c:strCache>
            </c:strRef>
          </c:cat>
          <c:val>
            <c:numRef>
              <c:f>'CALCULATIONS '!$D$35:$D$45</c:f>
              <c:numCache>
                <c:formatCode>_-[$$-409]* #,##0_ ;_-[$$-409]* \-#,##0\ ;_-[$$-409]* "-"??_ ;_-@_ </c:formatCode>
                <c:ptCount val="10"/>
                <c:pt idx="0">
                  <c:v>14000</c:v>
                </c:pt>
                <c:pt idx="1">
                  <c:v>5800</c:v>
                </c:pt>
                <c:pt idx="2">
                  <c:v>6000</c:v>
                </c:pt>
                <c:pt idx="3">
                  <c:v>7340</c:v>
                </c:pt>
                <c:pt idx="4">
                  <c:v>6000</c:v>
                </c:pt>
                <c:pt idx="5">
                  <c:v>5100</c:v>
                </c:pt>
                <c:pt idx="6">
                  <c:v>5200</c:v>
                </c:pt>
                <c:pt idx="7">
                  <c:v>5800</c:v>
                </c:pt>
                <c:pt idx="8">
                  <c:v>5100</c:v>
                </c:pt>
                <c:pt idx="9">
                  <c:v>5100</c:v>
                </c:pt>
              </c:numCache>
            </c:numRef>
          </c:val>
          <c:extLst>
            <c:ext xmlns:c16="http://schemas.microsoft.com/office/drawing/2014/chart" uri="{C3380CC4-5D6E-409C-BE32-E72D297353CC}">
              <c16:uniqueId val="{00000001-AD2E-416F-AF04-C26B089F1D9D}"/>
            </c:ext>
          </c:extLst>
        </c:ser>
        <c:dLbls>
          <c:showLegendKey val="0"/>
          <c:showVal val="0"/>
          <c:showCatName val="0"/>
          <c:showSerName val="0"/>
          <c:showPercent val="0"/>
          <c:showBubbleSize val="0"/>
        </c:dLbls>
        <c:gapWidth val="150"/>
        <c:overlap val="100"/>
        <c:axId val="140667904"/>
        <c:axId val="140662624"/>
      </c:barChart>
      <c:catAx>
        <c:axId val="140667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0662624"/>
        <c:crosses val="autoZero"/>
        <c:auto val="1"/>
        <c:lblAlgn val="ctr"/>
        <c:lblOffset val="100"/>
        <c:noMultiLvlLbl val="0"/>
      </c:catAx>
      <c:valAx>
        <c:axId val="140662624"/>
        <c:scaling>
          <c:orientation val="minMax"/>
        </c:scaling>
        <c:delete val="0"/>
        <c:axPos val="l"/>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0667904"/>
        <c:crosses val="autoZero"/>
        <c:crossBetween val="between"/>
      </c:valAx>
      <c:spPr>
        <a:noFill/>
        <a:ln>
          <a:noFill/>
        </a:ln>
        <a:effectLst/>
      </c:spPr>
    </c:plotArea>
    <c:legend>
      <c:legendPos val="t"/>
      <c:layout>
        <c:manualLayout>
          <c:xMode val="edge"/>
          <c:yMode val="edge"/>
          <c:x val="1.8791119860017483E-2"/>
          <c:y val="2.3148148148148147E-2"/>
          <c:w val="0.5497230852856646"/>
          <c:h val="0.106725083586724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[Sophy's Finance Tracker.xlsx]CALCULATIONS !PivotTable6</c:name>
    <c:fmtId val="9"/>
  </c:pivotSource>
  <c:chart>
    <c:autoTitleDeleted val="0"/>
    <c:pivotFmts>
      <c:pivotFmt>
        <c:idx val="0"/>
        <c:spPr>
          <a:solidFill>
            <a:srgbClr val="671E3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8950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71E3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8950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71E3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8950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671E3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8950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671E3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8950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671E3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8950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671E3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8950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34514435695541"/>
          <c:y val="2.5428331875182269E-2"/>
          <c:w val="0.83465485564304465"/>
          <c:h val="0.8416746864975212"/>
        </c:manualLayout>
      </c:layout>
      <c:barChart>
        <c:barDir val="col"/>
        <c:grouping val="stacked"/>
        <c:varyColors val="0"/>
        <c:ser>
          <c:idx val="0"/>
          <c:order val="0"/>
          <c:tx>
            <c:strRef>
              <c:f>'CALCULATIONS '!$G$34</c:f>
              <c:strCache>
                <c:ptCount val="1"/>
                <c:pt idx="0">
                  <c:v>Sum of Debit</c:v>
                </c:pt>
              </c:strCache>
            </c:strRef>
          </c:tx>
          <c:spPr>
            <a:solidFill>
              <a:srgbClr val="671E37"/>
            </a:solidFill>
            <a:ln>
              <a:noFill/>
            </a:ln>
            <a:effectLst/>
          </c:spPr>
          <c:invertIfNegative val="0"/>
          <c:cat>
            <c:strRef>
              <c:f>'CALCULATIONS '!$F$35:$F$42</c:f>
              <c:strCache>
                <c:ptCount val="7"/>
                <c:pt idx="0">
                  <c:v>Mon</c:v>
                </c:pt>
                <c:pt idx="1">
                  <c:v>Tue</c:v>
                </c:pt>
                <c:pt idx="2">
                  <c:v>Wed</c:v>
                </c:pt>
                <c:pt idx="3">
                  <c:v>Thu</c:v>
                </c:pt>
                <c:pt idx="4">
                  <c:v>Fri</c:v>
                </c:pt>
                <c:pt idx="5">
                  <c:v>Sat</c:v>
                </c:pt>
                <c:pt idx="6">
                  <c:v>Sun</c:v>
                </c:pt>
              </c:strCache>
            </c:strRef>
          </c:cat>
          <c:val>
            <c:numRef>
              <c:f>'CALCULATIONS '!$G$35:$G$42</c:f>
              <c:numCache>
                <c:formatCode>_-[$$-409]* #,##0_ ;_-[$$-409]* \-#,##0\ ;_-[$$-409]* "-"??_ ;_-@_ </c:formatCode>
                <c:ptCount val="7"/>
                <c:pt idx="0">
                  <c:v>4703.0000000000018</c:v>
                </c:pt>
                <c:pt idx="1">
                  <c:v>5594.1</c:v>
                </c:pt>
                <c:pt idx="2">
                  <c:v>3564.2999999999997</c:v>
                </c:pt>
                <c:pt idx="3">
                  <c:v>4158.2</c:v>
                </c:pt>
                <c:pt idx="4">
                  <c:v>5050.8</c:v>
                </c:pt>
                <c:pt idx="5">
                  <c:v>3441.0000000000005</c:v>
                </c:pt>
                <c:pt idx="6">
                  <c:v>3679.6</c:v>
                </c:pt>
              </c:numCache>
            </c:numRef>
          </c:val>
          <c:extLst>
            <c:ext xmlns:c16="http://schemas.microsoft.com/office/drawing/2014/chart" uri="{C3380CC4-5D6E-409C-BE32-E72D297353CC}">
              <c16:uniqueId val="{00000000-27FE-4BCB-9384-CDFE32BCB7CA}"/>
            </c:ext>
          </c:extLst>
        </c:ser>
        <c:ser>
          <c:idx val="1"/>
          <c:order val="1"/>
          <c:tx>
            <c:strRef>
              <c:f>'CALCULATIONS '!$H$34</c:f>
              <c:strCache>
                <c:ptCount val="1"/>
                <c:pt idx="0">
                  <c:v>Sum of Credit</c:v>
                </c:pt>
              </c:strCache>
            </c:strRef>
          </c:tx>
          <c:spPr>
            <a:solidFill>
              <a:srgbClr val="895064"/>
            </a:solidFill>
            <a:ln>
              <a:noFill/>
            </a:ln>
            <a:effectLst/>
          </c:spPr>
          <c:invertIfNegative val="0"/>
          <c:cat>
            <c:strRef>
              <c:f>'CALCULATIONS '!$F$35:$F$42</c:f>
              <c:strCache>
                <c:ptCount val="7"/>
                <c:pt idx="0">
                  <c:v>Mon</c:v>
                </c:pt>
                <c:pt idx="1">
                  <c:v>Tue</c:v>
                </c:pt>
                <c:pt idx="2">
                  <c:v>Wed</c:v>
                </c:pt>
                <c:pt idx="3">
                  <c:v>Thu</c:v>
                </c:pt>
                <c:pt idx="4">
                  <c:v>Fri</c:v>
                </c:pt>
                <c:pt idx="5">
                  <c:v>Sat</c:v>
                </c:pt>
                <c:pt idx="6">
                  <c:v>Sun</c:v>
                </c:pt>
              </c:strCache>
            </c:strRef>
          </c:cat>
          <c:val>
            <c:numRef>
              <c:f>'CALCULATIONS '!$H$35:$H$42</c:f>
              <c:numCache>
                <c:formatCode>_-[$$-409]* #,##0_ ;_-[$$-409]* \-#,##0\ ;_-[$$-409]* "-"??_ ;_-@_ </c:formatCode>
                <c:ptCount val="7"/>
                <c:pt idx="0">
                  <c:v>31400</c:v>
                </c:pt>
                <c:pt idx="1">
                  <c:v>10300</c:v>
                </c:pt>
                <c:pt idx="2">
                  <c:v>100</c:v>
                </c:pt>
                <c:pt idx="3">
                  <c:v>12340</c:v>
                </c:pt>
                <c:pt idx="4">
                  <c:v>5100</c:v>
                </c:pt>
                <c:pt idx="5">
                  <c:v>200</c:v>
                </c:pt>
                <c:pt idx="6">
                  <c:v>6000</c:v>
                </c:pt>
              </c:numCache>
            </c:numRef>
          </c:val>
          <c:extLst>
            <c:ext xmlns:c16="http://schemas.microsoft.com/office/drawing/2014/chart" uri="{C3380CC4-5D6E-409C-BE32-E72D297353CC}">
              <c16:uniqueId val="{00000001-27FE-4BCB-9384-CDFE32BCB7CA}"/>
            </c:ext>
          </c:extLst>
        </c:ser>
        <c:dLbls>
          <c:showLegendKey val="0"/>
          <c:showVal val="0"/>
          <c:showCatName val="0"/>
          <c:showSerName val="0"/>
          <c:showPercent val="0"/>
          <c:showBubbleSize val="0"/>
        </c:dLbls>
        <c:gapWidth val="150"/>
        <c:overlap val="100"/>
        <c:axId val="1170786015"/>
        <c:axId val="1170786975"/>
      </c:barChart>
      <c:catAx>
        <c:axId val="1170786015"/>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70786975"/>
        <c:crosses val="autoZero"/>
        <c:auto val="1"/>
        <c:lblAlgn val="ctr"/>
        <c:lblOffset val="100"/>
        <c:noMultiLvlLbl val="0"/>
      </c:catAx>
      <c:valAx>
        <c:axId val="1170786975"/>
        <c:scaling>
          <c:orientation val="minMax"/>
        </c:scaling>
        <c:delete val="0"/>
        <c:axPos val="r"/>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707860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[Sophy's Finance Tracker.xlsx]CALCULATIONS !PivotTable2</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Narrow" panose="020B0606020202030204" pitchFamily="34"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60521"/>
          </a:solidFill>
          <a:ln w="19050">
            <a:solidFill>
              <a:schemeClr val="lt1"/>
            </a:solidFill>
          </a:ln>
          <a:effectLst/>
        </c:spPr>
        <c:dLbl>
          <c:idx val="0"/>
          <c:layout>
            <c:manualLayout>
              <c:x val="-0.14444444444444443"/>
              <c:y val="-6.0185185185185182E-2"/>
            </c:manualLayout>
          </c:layout>
          <c:tx>
            <c:rich>
              <a:bodyPr rot="0" spcFirstLastPara="1" vertOverflow="ellipsis" vert="horz" wrap="square" lIns="38100" tIns="19050" rIns="38100" bIns="19050" anchor="ctr" anchorCtr="1">
                <a:spAutoFit/>
              </a:bodyPr>
              <a:lstStyle/>
              <a:p>
                <a:pPr>
                  <a:defRPr sz="1000" b="0" i="0" u="none" strike="noStrike" kern="1200" baseline="0">
                    <a:solidFill>
                      <a:srgbClr val="D9D9D9"/>
                    </a:solidFill>
                    <a:latin typeface="Arial Narrow" panose="020B0606020202030204" pitchFamily="34" charset="0"/>
                    <a:ea typeface="+mn-ea"/>
                    <a:cs typeface="+mn-cs"/>
                  </a:defRPr>
                </a:pPr>
                <a:r>
                  <a:rPr lang="en-US" sz="1000" baseline="0">
                    <a:solidFill>
                      <a:srgbClr val="D9D9D9"/>
                    </a:solidFill>
                    <a:latin typeface="Arial Narrow" panose="020B0606020202030204" pitchFamily="34" charset="0"/>
                  </a:rPr>
                  <a:t> </a:t>
                </a:r>
                <a:fld id="{D910AA84-BC83-4293-A489-748834C8FBFB}" type="VALUE">
                  <a:rPr lang="en-US" sz="1000" baseline="0">
                    <a:solidFill>
                      <a:srgbClr val="D9D9D9"/>
                    </a:solidFill>
                    <a:latin typeface="Arial Narrow" panose="020B0606020202030204" pitchFamily="34" charset="0"/>
                  </a:rPr>
                  <a:pPr>
                    <a:defRPr sz="1000" b="0" i="0" u="none" strike="noStrike" kern="1200" baseline="0">
                      <a:solidFill>
                        <a:srgbClr val="D9D9D9"/>
                      </a:solidFill>
                      <a:latin typeface="Arial Narrow" panose="020B0606020202030204" pitchFamily="34" charset="0"/>
                      <a:ea typeface="+mn-ea"/>
                      <a:cs typeface="+mn-cs"/>
                    </a:defRPr>
                  </a:pPr>
                  <a:t>[VALUE]</a:t>
                </a:fld>
                <a:endParaRPr lang="en-US" sz="1000" baseline="0">
                  <a:solidFill>
                    <a:srgbClr val="D9D9D9"/>
                  </a:solidFill>
                  <a:latin typeface="Arial Narrow" panose="020B0606020202030204" pitchFamily="34" charset="0"/>
                </a:endParaRPr>
              </a:p>
            </c:rich>
          </c:tx>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D9D9D9"/>
                  </a:solidFill>
                  <a:latin typeface="Arial Narrow" panose="020B0606020202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rgbClr val="78374D"/>
          </a:solidFill>
          <a:ln w="19050">
            <a:solidFill>
              <a:schemeClr val="lt1"/>
            </a:solidFill>
          </a:ln>
          <a:effectLst/>
        </c:spPr>
        <c:dLbl>
          <c:idx val="0"/>
          <c:layout>
            <c:manualLayout>
              <c:x val="0.13055555555555556"/>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D9D9D9"/>
                  </a:solidFill>
                  <a:latin typeface="Arial Narrow" panose="020B0606020202030204" pitchFamily="34"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A697A"/>
          </a:solidFill>
          <a:ln w="19050">
            <a:solidFill>
              <a:schemeClr val="lt1"/>
            </a:solidFill>
          </a:ln>
          <a:effectLst/>
        </c:spPr>
        <c:dLbl>
          <c:idx val="0"/>
          <c:layout>
            <c:manualLayout>
              <c:x val="0.10833333333333334"/>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D9D9D9"/>
                  </a:solidFill>
                  <a:latin typeface="Arial Narrow" panose="020B0606020202030204" pitchFamily="34"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Narrow" panose="020B0606020202030204" pitchFamily="34"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60521"/>
          </a:solidFill>
          <a:ln w="19050">
            <a:solidFill>
              <a:schemeClr val="lt1"/>
            </a:solidFill>
          </a:ln>
          <a:effectLst/>
        </c:spPr>
        <c:dLbl>
          <c:idx val="0"/>
          <c:layout>
            <c:manualLayout>
              <c:x val="-0.14444444444444443"/>
              <c:y val="-6.0185185185185182E-2"/>
            </c:manualLayout>
          </c:layout>
          <c:tx>
            <c:rich>
              <a:bodyPr rot="0" spcFirstLastPara="1" vertOverflow="ellipsis" vert="horz" wrap="square" lIns="38100" tIns="19050" rIns="38100" bIns="19050" anchor="ctr" anchorCtr="1">
                <a:spAutoFit/>
              </a:bodyPr>
              <a:lstStyle/>
              <a:p>
                <a:pPr>
                  <a:defRPr sz="1000" b="0" i="0" u="none" strike="noStrike" kern="1200" baseline="0">
                    <a:solidFill>
                      <a:srgbClr val="D9D9D9"/>
                    </a:solidFill>
                    <a:latin typeface="Arial Narrow" panose="020B0606020202030204" pitchFamily="34" charset="0"/>
                    <a:ea typeface="+mn-ea"/>
                    <a:cs typeface="+mn-cs"/>
                  </a:defRPr>
                </a:pPr>
                <a:r>
                  <a:rPr lang="en-US" sz="1000" baseline="0">
                    <a:solidFill>
                      <a:srgbClr val="D9D9D9"/>
                    </a:solidFill>
                    <a:latin typeface="Arial Narrow" panose="020B0606020202030204" pitchFamily="34" charset="0"/>
                  </a:rPr>
                  <a:t> </a:t>
                </a:r>
                <a:fld id="{D910AA84-BC83-4293-A489-748834C8FBFB}" type="VALUE">
                  <a:rPr lang="en-US" sz="1000" baseline="0">
                    <a:solidFill>
                      <a:srgbClr val="D9D9D9"/>
                    </a:solidFill>
                    <a:latin typeface="Arial Narrow" panose="020B0606020202030204" pitchFamily="34" charset="0"/>
                  </a:rPr>
                  <a:pPr>
                    <a:defRPr sz="1000" b="0" i="0" u="none" strike="noStrike" kern="1200" baseline="0">
                      <a:solidFill>
                        <a:srgbClr val="D9D9D9"/>
                      </a:solidFill>
                      <a:latin typeface="Arial Narrow" panose="020B0606020202030204" pitchFamily="34" charset="0"/>
                      <a:ea typeface="+mn-ea"/>
                      <a:cs typeface="+mn-cs"/>
                    </a:defRPr>
                  </a:pPr>
                  <a:t>[VALUE]</a:t>
                </a:fld>
                <a:endParaRPr lang="en-US" sz="1000" baseline="0">
                  <a:solidFill>
                    <a:srgbClr val="D9D9D9"/>
                  </a:solidFill>
                  <a:latin typeface="Arial Narrow" panose="020B0606020202030204" pitchFamily="34" charset="0"/>
                </a:endParaRPr>
              </a:p>
            </c:rich>
          </c:tx>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D9D9D9"/>
                  </a:solidFill>
                  <a:latin typeface="Arial Narrow" panose="020B0606020202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rgbClr val="78374D"/>
          </a:solidFill>
          <a:ln w="19050">
            <a:solidFill>
              <a:schemeClr val="lt1"/>
            </a:solidFill>
          </a:ln>
          <a:effectLst/>
        </c:spPr>
        <c:dLbl>
          <c:idx val="0"/>
          <c:layout>
            <c:manualLayout>
              <c:x val="0.13055555555555556"/>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D9D9D9"/>
                  </a:solidFill>
                  <a:latin typeface="Arial Narrow" panose="020B0606020202030204" pitchFamily="34"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A697A"/>
          </a:solidFill>
          <a:ln w="19050">
            <a:solidFill>
              <a:schemeClr val="lt1"/>
            </a:solidFill>
          </a:ln>
          <a:effectLst/>
        </c:spPr>
        <c:dLbl>
          <c:idx val="0"/>
          <c:layout>
            <c:manualLayout>
              <c:x val="0.10833333333333334"/>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D9D9D9"/>
                  </a:solidFill>
                  <a:latin typeface="Arial Narrow" panose="020B0606020202030204" pitchFamily="34"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Narrow" panose="020B0606020202030204" pitchFamily="34"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60521"/>
          </a:solidFill>
          <a:ln w="19050">
            <a:noFill/>
          </a:ln>
          <a:effectLst/>
        </c:spPr>
        <c:dLbl>
          <c:idx val="0"/>
          <c:layout>
            <c:manualLayout>
              <c:x val="-0.19403631352784778"/>
              <c:y val="-0.14054206252036611"/>
            </c:manualLayout>
          </c:layout>
          <c:tx>
            <c:rich>
              <a:bodyPr rot="0" spcFirstLastPara="1" vertOverflow="ellipsis" vert="horz" wrap="square" lIns="38100" tIns="19050" rIns="38100" bIns="19050" anchor="ctr" anchorCtr="1">
                <a:spAutoFit/>
              </a:bodyPr>
              <a:lstStyle/>
              <a:p>
                <a:pPr>
                  <a:defRPr sz="1000" b="0" i="0" u="none" strike="noStrike" kern="1200" baseline="0">
                    <a:solidFill>
                      <a:srgbClr val="D9D9D9"/>
                    </a:solidFill>
                    <a:latin typeface="Arial Narrow" panose="020B0606020202030204" pitchFamily="34" charset="0"/>
                    <a:ea typeface="+mn-ea"/>
                    <a:cs typeface="+mn-cs"/>
                  </a:defRPr>
                </a:pPr>
                <a:r>
                  <a:rPr lang="en-US" sz="1000" baseline="0">
                    <a:solidFill>
                      <a:srgbClr val="D9D9D9"/>
                    </a:solidFill>
                    <a:latin typeface="Arial Narrow" panose="020B0606020202030204" pitchFamily="34" charset="0"/>
                  </a:rPr>
                  <a:t> </a:t>
                </a:r>
                <a:fld id="{D910AA84-BC83-4293-A489-748834C8FBFB}" type="VALUE">
                  <a:rPr lang="en-US" sz="1000" baseline="0">
                    <a:solidFill>
                      <a:srgbClr val="D9D9D9"/>
                    </a:solidFill>
                    <a:latin typeface="Arial Narrow" panose="020B0606020202030204" pitchFamily="34" charset="0"/>
                  </a:rPr>
                  <a:pPr>
                    <a:defRPr sz="1000">
                      <a:solidFill>
                        <a:srgbClr val="D9D9D9"/>
                      </a:solidFill>
                      <a:latin typeface="Arial Narrow" panose="020B0606020202030204" pitchFamily="34" charset="0"/>
                    </a:defRPr>
                  </a:pPr>
                  <a:t>[VALUE]</a:t>
                </a:fld>
                <a:endParaRPr lang="en-US" sz="1000" baseline="0">
                  <a:solidFill>
                    <a:srgbClr val="D9D9D9"/>
                  </a:solidFill>
                  <a:latin typeface="Arial Narrow" panose="020B0606020202030204" pitchFamily="34" charset="0"/>
                </a:endParaRPr>
              </a:p>
            </c:rich>
          </c:tx>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D9D9D9"/>
                  </a:solidFill>
                  <a:latin typeface="Arial Narrow" panose="020B0606020202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rgbClr val="78374D"/>
          </a:solidFill>
          <a:ln w="19050">
            <a:noFill/>
          </a:ln>
          <a:effectLst/>
        </c:spPr>
        <c:dLbl>
          <c:idx val="0"/>
          <c:layout>
            <c:manualLayout>
              <c:x val="0.19116797176000178"/>
              <c:y val="-0.12910034831961884"/>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D9D9D9"/>
                  </a:solidFill>
                  <a:latin typeface="Arial Narrow" panose="020B0606020202030204" pitchFamily="34"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9A697A"/>
          </a:solidFill>
          <a:ln w="19050">
            <a:noFill/>
          </a:ln>
          <a:effectLst/>
        </c:spPr>
        <c:dLbl>
          <c:idx val="0"/>
          <c:layout>
            <c:manualLayout>
              <c:x val="0.19098617850622349"/>
              <c:y val="0.1213291193303151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D9D9D9"/>
                  </a:solidFill>
                  <a:latin typeface="Arial Narrow" panose="020B0606020202030204" pitchFamily="34"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'CALCULATIONS '!$C$14</c:f>
              <c:strCache>
                <c:ptCount val="1"/>
                <c:pt idx="0">
                  <c:v>Total</c:v>
                </c:pt>
              </c:strCache>
            </c:strRef>
          </c:tx>
          <c:spPr>
            <a:ln>
              <a:noFill/>
            </a:ln>
          </c:spPr>
          <c:explosion val="5"/>
          <c:dPt>
            <c:idx val="0"/>
            <c:bubble3D val="0"/>
            <c:spPr>
              <a:solidFill>
                <a:srgbClr val="560521"/>
              </a:solidFill>
              <a:ln w="19050">
                <a:noFill/>
              </a:ln>
              <a:effectLst/>
            </c:spPr>
            <c:extLst>
              <c:ext xmlns:c16="http://schemas.microsoft.com/office/drawing/2014/chart" uri="{C3380CC4-5D6E-409C-BE32-E72D297353CC}">
                <c16:uniqueId val="{00000001-1D29-4A20-AC47-ACFEB559427D}"/>
              </c:ext>
            </c:extLst>
          </c:dPt>
          <c:dPt>
            <c:idx val="1"/>
            <c:bubble3D val="0"/>
            <c:spPr>
              <a:solidFill>
                <a:srgbClr val="78374D"/>
              </a:solidFill>
              <a:ln w="19050">
                <a:noFill/>
              </a:ln>
              <a:effectLst/>
            </c:spPr>
            <c:extLst>
              <c:ext xmlns:c16="http://schemas.microsoft.com/office/drawing/2014/chart" uri="{C3380CC4-5D6E-409C-BE32-E72D297353CC}">
                <c16:uniqueId val="{00000003-1D29-4A20-AC47-ACFEB559427D}"/>
              </c:ext>
            </c:extLst>
          </c:dPt>
          <c:dPt>
            <c:idx val="2"/>
            <c:bubble3D val="0"/>
            <c:spPr>
              <a:solidFill>
                <a:srgbClr val="9A697A"/>
              </a:solidFill>
              <a:ln w="19050">
                <a:noFill/>
              </a:ln>
              <a:effectLst/>
            </c:spPr>
            <c:extLst>
              <c:ext xmlns:c16="http://schemas.microsoft.com/office/drawing/2014/chart" uri="{C3380CC4-5D6E-409C-BE32-E72D297353CC}">
                <c16:uniqueId val="{00000005-1D29-4A20-AC47-ACFEB559427D}"/>
              </c:ext>
            </c:extLst>
          </c:dPt>
          <c:dLbls>
            <c:dLbl>
              <c:idx val="0"/>
              <c:layout>
                <c:manualLayout>
                  <c:x val="-0.19403631352784778"/>
                  <c:y val="-0.14054206252036611"/>
                </c:manualLayout>
              </c:layout>
              <c:tx>
                <c:rich>
                  <a:bodyPr rot="0" spcFirstLastPara="1" vertOverflow="ellipsis" vert="horz" wrap="square" lIns="38100" tIns="19050" rIns="38100" bIns="19050" anchor="ctr" anchorCtr="1">
                    <a:spAutoFit/>
                  </a:bodyPr>
                  <a:lstStyle/>
                  <a:p>
                    <a:pPr>
                      <a:defRPr sz="1000" b="0" i="0" u="none" strike="noStrike" kern="1200" baseline="0">
                        <a:solidFill>
                          <a:srgbClr val="D9D9D9"/>
                        </a:solidFill>
                        <a:latin typeface="Arial Narrow" panose="020B0606020202030204" pitchFamily="34" charset="0"/>
                        <a:ea typeface="+mn-ea"/>
                        <a:cs typeface="+mn-cs"/>
                      </a:defRPr>
                    </a:pPr>
                    <a:r>
                      <a:rPr lang="en-US" sz="1000" baseline="0">
                        <a:solidFill>
                          <a:srgbClr val="D9D9D9"/>
                        </a:solidFill>
                        <a:latin typeface="Arial Narrow" panose="020B0606020202030204" pitchFamily="34" charset="0"/>
                      </a:rPr>
                      <a:t> </a:t>
                    </a:r>
                    <a:fld id="{D910AA84-BC83-4293-A489-748834C8FBFB}" type="VALUE">
                      <a:rPr lang="en-US" sz="1000" baseline="0">
                        <a:solidFill>
                          <a:srgbClr val="D9D9D9"/>
                        </a:solidFill>
                        <a:latin typeface="Arial Narrow" panose="020B0606020202030204" pitchFamily="34" charset="0"/>
                      </a:rPr>
                      <a:pPr>
                        <a:defRPr sz="1000">
                          <a:solidFill>
                            <a:srgbClr val="D9D9D9"/>
                          </a:solidFill>
                          <a:latin typeface="Arial Narrow" panose="020B0606020202030204" pitchFamily="34" charset="0"/>
                        </a:defRPr>
                      </a:pPr>
                      <a:t>[VALUE]</a:t>
                    </a:fld>
                    <a:endParaRPr lang="en-US" sz="1000" baseline="0">
                      <a:solidFill>
                        <a:srgbClr val="D9D9D9"/>
                      </a:solidFill>
                      <a:latin typeface="Arial Narrow" panose="020B0606020202030204" pitchFamily="34" charset="0"/>
                    </a:endParaRPr>
                  </a:p>
                </c:rich>
              </c:tx>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D9D9D9"/>
                      </a:solidFill>
                      <a:latin typeface="Arial Narrow" panose="020B0606020202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1D29-4A20-AC47-ACFEB559427D}"/>
                </c:ext>
              </c:extLst>
            </c:dLbl>
            <c:dLbl>
              <c:idx val="1"/>
              <c:layout>
                <c:manualLayout>
                  <c:x val="0.19116797176000178"/>
                  <c:y val="-0.12910034831961884"/>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D9D9D9"/>
                      </a:solidFill>
                      <a:latin typeface="Arial Narrow" panose="020B0606020202030204" pitchFamily="34"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D29-4A20-AC47-ACFEB559427D}"/>
                </c:ext>
              </c:extLst>
            </c:dLbl>
            <c:dLbl>
              <c:idx val="2"/>
              <c:layout>
                <c:manualLayout>
                  <c:x val="0.19098617850622349"/>
                  <c:y val="0.1213291193303151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D9D9D9"/>
                      </a:solidFill>
                      <a:latin typeface="Arial Narrow" panose="020B0606020202030204" pitchFamily="34" charset="0"/>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D29-4A20-AC47-ACFEB559427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Narrow" panose="020B0606020202030204" pitchFamily="34" charset="0"/>
                    <a:ea typeface="+mn-ea"/>
                    <a:cs typeface="+mn-cs"/>
                  </a:defRPr>
                </a:pPr>
                <a:endParaRPr lang="en-NG"/>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 '!$B$15:$B$18</c:f>
              <c:strCache>
                <c:ptCount val="3"/>
                <c:pt idx="0">
                  <c:v>Data with Decision</c:v>
                </c:pt>
                <c:pt idx="1">
                  <c:v>YouTube</c:v>
                </c:pt>
                <c:pt idx="2">
                  <c:v>Teachable</c:v>
                </c:pt>
              </c:strCache>
            </c:strRef>
          </c:cat>
          <c:val>
            <c:numRef>
              <c:f>'CALCULATIONS '!$C$15:$C$18</c:f>
              <c:numCache>
                <c:formatCode>_-[$$-409]* #,##0_ ;_-[$$-409]* \-#,##0\ ;_-[$$-409]* "-"??_ ;_-@_ </c:formatCode>
                <c:ptCount val="3"/>
                <c:pt idx="0">
                  <c:v>50000</c:v>
                </c:pt>
                <c:pt idx="1">
                  <c:v>10940</c:v>
                </c:pt>
                <c:pt idx="2">
                  <c:v>4500</c:v>
                </c:pt>
              </c:numCache>
            </c:numRef>
          </c:val>
          <c:extLst>
            <c:ext xmlns:c16="http://schemas.microsoft.com/office/drawing/2014/chart" uri="{C3380CC4-5D6E-409C-BE32-E72D297353CC}">
              <c16:uniqueId val="{00000006-1D29-4A20-AC47-ACFEB559427D}"/>
            </c:ext>
          </c:extLst>
        </c:ser>
        <c:dLbls>
          <c:showLegendKey val="0"/>
          <c:showVal val="1"/>
          <c:showCatName val="0"/>
          <c:showSerName val="0"/>
          <c:showPercent val="0"/>
          <c:showBubbleSize val="0"/>
          <c:showLeaderLines val="1"/>
        </c:dLbls>
        <c:firstSliceAng val="12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svg"/><Relationship Id="rId18" Type="http://schemas.openxmlformats.org/officeDocument/2006/relationships/chart" Target="../charts/chart2.xml"/><Relationship Id="rId26" Type="http://schemas.openxmlformats.org/officeDocument/2006/relationships/image" Target="../media/image17.png"/><Relationship Id="rId3" Type="http://schemas.openxmlformats.org/officeDocument/2006/relationships/image" Target="../media/image3.png"/><Relationship Id="rId21" Type="http://schemas.openxmlformats.org/officeDocument/2006/relationships/chart" Target="../charts/chart4.xml"/><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chart" Target="../charts/chart1.xml"/><Relationship Id="rId25" Type="http://schemas.openxmlformats.org/officeDocument/2006/relationships/hyperlink" Target="mailto:abdulrasakmunirat2019@gmail.com" TargetMode="External"/><Relationship Id="rId2" Type="http://schemas.openxmlformats.org/officeDocument/2006/relationships/image" Target="../media/image2.png"/><Relationship Id="rId16" Type="http://schemas.openxmlformats.org/officeDocument/2006/relationships/image" Target="../media/image14.png"/><Relationship Id="rId20"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24"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hyperlink" Target="#DATASET!A1"/><Relationship Id="rId23" Type="http://schemas.openxmlformats.org/officeDocument/2006/relationships/image" Target="../media/image16.png"/><Relationship Id="rId10" Type="http://schemas.openxmlformats.org/officeDocument/2006/relationships/image" Target="../media/image10.png"/><Relationship Id="rId19" Type="http://schemas.openxmlformats.org/officeDocument/2006/relationships/image" Target="../media/image15.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hyperlink" Target="#DASHBOARD!A1"/><Relationship Id="rId22" Type="http://schemas.openxmlformats.org/officeDocument/2006/relationships/hyperlink" Target="https://www.linkedin.com/in/munirat-abdulrasak-393a6b1b9?utm_source=share&amp;utm_campaign=share_via&amp;utm_content=profile&amp;utm_medium=android_app" TargetMode="External"/></Relationships>
</file>

<file path=xl/drawings/drawing1.xml><?xml version="1.0" encoding="utf-8"?>
<xdr:wsDr xmlns:xdr="http://schemas.openxmlformats.org/drawingml/2006/spreadsheetDrawing" xmlns:a="http://schemas.openxmlformats.org/drawingml/2006/main">
  <xdr:twoCellAnchor>
    <xdr:from>
      <xdr:col>0</xdr:col>
      <xdr:colOff>267092</xdr:colOff>
      <xdr:row>1</xdr:row>
      <xdr:rowOff>102123</xdr:rowOff>
    </xdr:from>
    <xdr:to>
      <xdr:col>8</xdr:col>
      <xdr:colOff>54989</xdr:colOff>
      <xdr:row>20</xdr:row>
      <xdr:rowOff>125689</xdr:rowOff>
    </xdr:to>
    <xdr:grpSp>
      <xdr:nvGrpSpPr>
        <xdr:cNvPr id="6" name="Group 5">
          <a:extLst>
            <a:ext uri="{FF2B5EF4-FFF2-40B4-BE49-F238E27FC236}">
              <a16:creationId xmlns:a16="http://schemas.microsoft.com/office/drawing/2014/main" id="{702F0126-3EF6-099F-82BF-60382A1C53DD}"/>
            </a:ext>
          </a:extLst>
        </xdr:cNvPr>
        <xdr:cNvGrpSpPr/>
      </xdr:nvGrpSpPr>
      <xdr:grpSpPr>
        <a:xfrm>
          <a:off x="267092" y="282803"/>
          <a:ext cx="4689835" cy="3456494"/>
          <a:chOff x="958391" y="471340"/>
          <a:chExt cx="4689835" cy="3456494"/>
        </a:xfrm>
      </xdr:grpSpPr>
      <xdr:sp macro="" textlink="">
        <xdr:nvSpPr>
          <xdr:cNvPr id="4" name="Rectangle: Rounded Corners 3">
            <a:extLst>
              <a:ext uri="{FF2B5EF4-FFF2-40B4-BE49-F238E27FC236}">
                <a16:creationId xmlns:a16="http://schemas.microsoft.com/office/drawing/2014/main" id="{8BA27501-7E49-7D40-3CD3-2E5FA74415DB}"/>
              </a:ext>
            </a:extLst>
          </xdr:cNvPr>
          <xdr:cNvSpPr/>
        </xdr:nvSpPr>
        <xdr:spPr>
          <a:xfrm>
            <a:off x="958391" y="471340"/>
            <a:ext cx="4689835" cy="3456494"/>
          </a:xfrm>
          <a:prstGeom prst="roundRect">
            <a:avLst/>
          </a:prstGeom>
          <a:solidFill>
            <a:srgbClr val="560521"/>
          </a:solidFill>
          <a:ln>
            <a:noFill/>
          </a:ln>
          <a:effectLst>
            <a:outerShdw blurRad="50800" dist="50800" dir="5400000" algn="ctr" rotWithShape="0">
              <a:srgbClr val="560521"/>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5" name="TextBox 4">
            <a:extLst>
              <a:ext uri="{FF2B5EF4-FFF2-40B4-BE49-F238E27FC236}">
                <a16:creationId xmlns:a16="http://schemas.microsoft.com/office/drawing/2014/main" id="{3DA60E07-3744-008E-0E4C-AA3CEE04B8CF}"/>
              </a:ext>
            </a:extLst>
          </xdr:cNvPr>
          <xdr:cNvSpPr txBox="1"/>
        </xdr:nvSpPr>
        <xdr:spPr>
          <a:xfrm>
            <a:off x="1194062" y="762000"/>
            <a:ext cx="4234206" cy="2961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solidFill>
                  <a:srgbClr val="D9D9D9"/>
                </a:solidFill>
              </a:rPr>
              <a:t>Data Story:</a:t>
            </a:r>
            <a:br>
              <a:rPr lang="en-US">
                <a:solidFill>
                  <a:srgbClr val="D9D9D9"/>
                </a:solidFill>
              </a:rPr>
            </a:br>
            <a:r>
              <a:rPr lang="en-US">
                <a:solidFill>
                  <a:srgbClr val="D9D9D9"/>
                </a:solidFill>
              </a:rPr>
              <a:t>This personal finance dataset captures transaction details across 11 fields, including date, description, debit, credit, sub-category, category, category type, month name, month number, weekday, and net amount. It enables in-depth analysis of spending and income patterns, seasonal fluctuations, weekly trends, and insights at both broad and detailed category levels. The dataset supports tracking financial activity over time and calculating the net amount for each transaction.</a:t>
            </a:r>
          </a:p>
          <a:p>
            <a:endParaRPr lang="en-US">
              <a:solidFill>
                <a:srgbClr val="D9D9D9"/>
              </a:solidFill>
            </a:endParaRPr>
          </a:p>
          <a:p>
            <a:endParaRPr lang="en-US">
              <a:solidFill>
                <a:srgbClr val="D9D9D9"/>
              </a:solidFill>
            </a:endParaRPr>
          </a:p>
          <a:p>
            <a:r>
              <a:rPr lang="en-US" b="1">
                <a:solidFill>
                  <a:srgbClr val="D9D9D9"/>
                </a:solidFill>
              </a:rPr>
              <a:t>Industry Type:</a:t>
            </a:r>
            <a:r>
              <a:rPr lang="en-US">
                <a:solidFill>
                  <a:srgbClr val="D9D9D9"/>
                </a:solidFill>
              </a:rPr>
              <a:t> Finance</a:t>
            </a:r>
          </a:p>
          <a:p>
            <a:endParaRPr lang="en-US">
              <a:solidFill>
                <a:srgbClr val="D9D9D9"/>
              </a:solidFill>
            </a:endParaRPr>
          </a:p>
          <a:p>
            <a:br>
              <a:rPr lang="en-US">
                <a:solidFill>
                  <a:srgbClr val="D9D9D9"/>
                </a:solidFill>
              </a:rPr>
            </a:br>
            <a:r>
              <a:rPr lang="en-US" b="1">
                <a:solidFill>
                  <a:srgbClr val="D9D9D9"/>
                </a:solidFill>
              </a:rPr>
              <a:t>Tool Used:</a:t>
            </a:r>
            <a:r>
              <a:rPr lang="en-US">
                <a:solidFill>
                  <a:srgbClr val="D9D9D9"/>
                </a:solidFill>
              </a:rPr>
              <a:t> Microsoft Excel</a:t>
            </a:r>
          </a:p>
          <a:p>
            <a:endParaRPr lang="en-NG" sz="1100"/>
          </a:p>
        </xdr:txBody>
      </xdr:sp>
    </xdr:grpSp>
    <xdr:clientData/>
  </xdr:twoCellAnchor>
  <xdr:twoCellAnchor>
    <xdr:from>
      <xdr:col>8</xdr:col>
      <xdr:colOff>314227</xdr:colOff>
      <xdr:row>1</xdr:row>
      <xdr:rowOff>47134</xdr:rowOff>
    </xdr:from>
    <xdr:to>
      <xdr:col>16</xdr:col>
      <xdr:colOff>463486</xdr:colOff>
      <xdr:row>22</xdr:row>
      <xdr:rowOff>117835</xdr:rowOff>
    </xdr:to>
    <xdr:grpSp>
      <xdr:nvGrpSpPr>
        <xdr:cNvPr id="13" name="Group 12">
          <a:extLst>
            <a:ext uri="{FF2B5EF4-FFF2-40B4-BE49-F238E27FC236}">
              <a16:creationId xmlns:a16="http://schemas.microsoft.com/office/drawing/2014/main" id="{CD289FBE-77C9-AF47-3500-C86553256548}"/>
            </a:ext>
          </a:extLst>
        </xdr:cNvPr>
        <xdr:cNvGrpSpPr/>
      </xdr:nvGrpSpPr>
      <xdr:grpSpPr>
        <a:xfrm>
          <a:off x="5216165" y="227814"/>
          <a:ext cx="5051197" cy="3864990"/>
          <a:chOff x="5271154" y="361361"/>
          <a:chExt cx="5051197" cy="3864990"/>
        </a:xfrm>
      </xdr:grpSpPr>
      <xdr:sp macro="" textlink="">
        <xdr:nvSpPr>
          <xdr:cNvPr id="8" name="Rectangle: Rounded Corners 7">
            <a:extLst>
              <a:ext uri="{FF2B5EF4-FFF2-40B4-BE49-F238E27FC236}">
                <a16:creationId xmlns:a16="http://schemas.microsoft.com/office/drawing/2014/main" id="{CEF91656-422B-47CE-BE47-266D124CFCB2}"/>
              </a:ext>
            </a:extLst>
          </xdr:cNvPr>
          <xdr:cNvSpPr/>
        </xdr:nvSpPr>
        <xdr:spPr>
          <a:xfrm>
            <a:off x="5271154" y="361361"/>
            <a:ext cx="5051197" cy="3864990"/>
          </a:xfrm>
          <a:prstGeom prst="roundRect">
            <a:avLst/>
          </a:prstGeom>
          <a:solidFill>
            <a:srgbClr val="560521"/>
          </a:solidFill>
          <a:ln w="12700" cap="flat" cmpd="sng" algn="ctr">
            <a:noFill/>
            <a:prstDash val="solid"/>
            <a:miter lim="800000"/>
          </a:ln>
          <a:effectLst>
            <a:outerShdw blurRad="50800" dist="50800" dir="5400000" algn="ctr" rotWithShape="0">
              <a:srgbClr val="560521"/>
            </a:outerShdw>
          </a:effectLst>
        </xdr:spPr>
        <xdr:txBody>
          <a:bodyPr vertOverflow="clip" horzOverflow="clip" rtlCol="0" anchor="t"/>
          <a:lstStyle/>
          <a:p>
            <a:endParaRPr kumimoji="0" lang="en-N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sp macro="" textlink="">
        <xdr:nvSpPr>
          <xdr:cNvPr id="12" name="TextBox 11">
            <a:extLst>
              <a:ext uri="{FF2B5EF4-FFF2-40B4-BE49-F238E27FC236}">
                <a16:creationId xmlns:a16="http://schemas.microsoft.com/office/drawing/2014/main" id="{09B7C07E-8DA1-4D1E-8549-FC5C8AC2B304}"/>
              </a:ext>
            </a:extLst>
          </xdr:cNvPr>
          <xdr:cNvSpPr txBox="1"/>
        </xdr:nvSpPr>
        <xdr:spPr>
          <a:xfrm>
            <a:off x="5553960" y="612743"/>
            <a:ext cx="4438452" cy="3472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D9D9D9"/>
                </a:solidFill>
              </a:rPr>
              <a:t>Potential Analysis Questions </a:t>
            </a:r>
          </a:p>
          <a:p>
            <a:r>
              <a:rPr lang="en-NG" b="1">
                <a:solidFill>
                  <a:srgbClr val="D9D9D9"/>
                </a:solidFill>
              </a:rPr>
              <a:t>🔹 </a:t>
            </a:r>
            <a:r>
              <a:rPr lang="en-US" b="1">
                <a:solidFill>
                  <a:srgbClr val="D9D9D9"/>
                </a:solidFill>
              </a:rPr>
              <a:t>Spending &amp; Sub-Category Analysis</a:t>
            </a:r>
          </a:p>
          <a:p>
            <a:r>
              <a:rPr lang="en-US" b="0">
                <a:solidFill>
                  <a:srgbClr val="D9D9D9"/>
                </a:solidFill>
              </a:rPr>
              <a:t>Which sub-categories have the highest total debit or net spending?</a:t>
            </a:r>
          </a:p>
          <a:p>
            <a:r>
              <a:rPr lang="en-US" b="0">
                <a:solidFill>
                  <a:srgbClr val="D9D9D9"/>
                </a:solidFill>
              </a:rPr>
              <a:t>Which sub-categories typically result in negative or positive net amounts?</a:t>
            </a:r>
          </a:p>
          <a:p>
            <a:r>
              <a:rPr lang="en-NG" b="1">
                <a:solidFill>
                  <a:srgbClr val="D9D9D9"/>
                </a:solidFill>
              </a:rPr>
              <a:t>🔹 </a:t>
            </a:r>
            <a:r>
              <a:rPr lang="en-US" b="1">
                <a:solidFill>
                  <a:srgbClr val="D9D9D9"/>
                </a:solidFill>
              </a:rPr>
              <a:t>Category &amp; Category Type Trends</a:t>
            </a:r>
          </a:p>
          <a:p>
            <a:r>
              <a:rPr lang="en-US" b="0">
                <a:solidFill>
                  <a:srgbClr val="D9D9D9"/>
                </a:solidFill>
              </a:rPr>
              <a:t>How does credit vary across different categories?</a:t>
            </a:r>
          </a:p>
          <a:p>
            <a:r>
              <a:rPr lang="en-US" b="0">
                <a:solidFill>
                  <a:srgbClr val="D9D9D9"/>
                </a:solidFill>
              </a:rPr>
              <a:t>What is the average debit per transaction within each category type (e.g., Income vs. Expense)?</a:t>
            </a:r>
          </a:p>
          <a:p>
            <a:r>
              <a:rPr lang="en-NG" b="1">
                <a:solidFill>
                  <a:srgbClr val="D9D9D9"/>
                </a:solidFill>
              </a:rPr>
              <a:t>🔹 </a:t>
            </a:r>
            <a:r>
              <a:rPr lang="en-US" b="1">
                <a:solidFill>
                  <a:srgbClr val="D9D9D9"/>
                </a:solidFill>
              </a:rPr>
              <a:t>Monthly Trends</a:t>
            </a:r>
          </a:p>
          <a:p>
            <a:r>
              <a:rPr lang="en-US" b="0">
                <a:solidFill>
                  <a:srgbClr val="D9D9D9"/>
                </a:solidFill>
              </a:rPr>
              <a:t>How does debit spending trend across different months?</a:t>
            </a:r>
          </a:p>
          <a:p>
            <a:r>
              <a:rPr lang="en-US" b="0">
                <a:solidFill>
                  <a:srgbClr val="D9D9D9"/>
                </a:solidFill>
              </a:rPr>
              <a:t>Does credit or debit increase during specific months (e.g., December)?</a:t>
            </a:r>
          </a:p>
          <a:p>
            <a:r>
              <a:rPr lang="en-US" b="0">
                <a:solidFill>
                  <a:srgbClr val="D9D9D9"/>
                </a:solidFill>
              </a:rPr>
              <a:t>What’s the overall monthly net amount trend throughout the year?</a:t>
            </a:r>
          </a:p>
          <a:p>
            <a:r>
              <a:rPr lang="en-US" b="0">
                <a:solidFill>
                  <a:srgbClr val="D9D9D9"/>
                </a:solidFill>
              </a:rPr>
              <a:t>What’s the average net amount by month?</a:t>
            </a:r>
          </a:p>
          <a:p>
            <a:r>
              <a:rPr lang="en-NG" b="1">
                <a:solidFill>
                  <a:srgbClr val="D9D9D9"/>
                </a:solidFill>
              </a:rPr>
              <a:t>🔹 </a:t>
            </a:r>
            <a:r>
              <a:rPr lang="en-US" b="1">
                <a:solidFill>
                  <a:srgbClr val="D9D9D9"/>
                </a:solidFill>
              </a:rPr>
              <a:t>Weekly &amp; Daily Patterns</a:t>
            </a:r>
          </a:p>
          <a:p>
            <a:r>
              <a:rPr lang="en-US" b="0">
                <a:solidFill>
                  <a:srgbClr val="D9D9D9"/>
                </a:solidFill>
              </a:rPr>
              <a:t>Is there a specific weekday where spending peaks?</a:t>
            </a:r>
          </a:p>
          <a:p>
            <a:r>
              <a:rPr lang="en-US" b="0">
                <a:solidFill>
                  <a:srgbClr val="D9D9D9"/>
                </a:solidFill>
              </a:rPr>
              <a:t>What’s the average net amount by weekday?</a:t>
            </a:r>
          </a:p>
          <a:p>
            <a:r>
              <a:rPr lang="en-US" b="0">
                <a:solidFill>
                  <a:srgbClr val="D9D9D9"/>
                </a:solidFill>
              </a:rPr>
              <a:t>Which weekdays show positive net gains vs. losses?</a:t>
            </a:r>
          </a:p>
          <a:p>
            <a:endParaRPr lang="en-NG"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589475</xdr:colOff>
      <xdr:row>3</xdr:row>
      <xdr:rowOff>48846</xdr:rowOff>
    </xdr:from>
    <xdr:to>
      <xdr:col>16</xdr:col>
      <xdr:colOff>39077</xdr:colOff>
      <xdr:row>38</xdr:row>
      <xdr:rowOff>29307</xdr:rowOff>
    </xdr:to>
    <xdr:sp macro="" textlink="">
      <xdr:nvSpPr>
        <xdr:cNvPr id="2" name="Rectangle: Rounded Corners 1">
          <a:extLst>
            <a:ext uri="{FF2B5EF4-FFF2-40B4-BE49-F238E27FC236}">
              <a16:creationId xmlns:a16="http://schemas.microsoft.com/office/drawing/2014/main" id="{535932F1-8D72-41E3-8D74-CC1FCA256123}"/>
            </a:ext>
          </a:extLst>
        </xdr:cNvPr>
        <xdr:cNvSpPr/>
      </xdr:nvSpPr>
      <xdr:spPr>
        <a:xfrm>
          <a:off x="1800860" y="605692"/>
          <a:ext cx="7929294" cy="6477000"/>
        </a:xfrm>
        <a:prstGeom prst="roundRect">
          <a:avLst/>
        </a:prstGeom>
        <a:solidFill>
          <a:srgbClr val="560521"/>
        </a:solidFill>
        <a:ln w="12700" cap="flat" cmpd="sng" algn="ctr">
          <a:noFill/>
          <a:prstDash val="solid"/>
          <a:miter lim="800000"/>
        </a:ln>
        <a:effectLst>
          <a:outerShdw blurRad="50800" dist="50800" dir="5400000" algn="ctr" rotWithShape="0">
            <a:srgbClr val="560521"/>
          </a:outerShdw>
        </a:effectLst>
      </xdr:spPr>
      <xdr:txBody>
        <a:bodyPr vertOverflow="clip" horzOverflow="clip" rtlCol="0" anchor="t"/>
        <a:lstStyle/>
        <a:p>
          <a:endParaRPr kumimoji="0" lang="en-N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3</xdr:col>
      <xdr:colOff>341922</xdr:colOff>
      <xdr:row>6</xdr:row>
      <xdr:rowOff>87924</xdr:rowOff>
    </xdr:from>
    <xdr:to>
      <xdr:col>15</xdr:col>
      <xdr:colOff>576383</xdr:colOff>
      <xdr:row>38</xdr:row>
      <xdr:rowOff>97693</xdr:rowOff>
    </xdr:to>
    <xdr:sp macro="" textlink="">
      <xdr:nvSpPr>
        <xdr:cNvPr id="4" name="TextBox 3">
          <a:extLst>
            <a:ext uri="{FF2B5EF4-FFF2-40B4-BE49-F238E27FC236}">
              <a16:creationId xmlns:a16="http://schemas.microsoft.com/office/drawing/2014/main" id="{D3A21327-68B1-4E5C-BE3D-C02B7FC76F72}"/>
            </a:ext>
          </a:extLst>
        </xdr:cNvPr>
        <xdr:cNvSpPr txBox="1"/>
      </xdr:nvSpPr>
      <xdr:spPr>
        <a:xfrm>
          <a:off x="2158999" y="1201616"/>
          <a:ext cx="7502769" cy="5949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D9D9D9"/>
              </a:solidFill>
            </a:rPr>
            <a:t> </a:t>
          </a:r>
          <a:r>
            <a:rPr lang="en-US" sz="1400" b="1">
              <a:solidFill>
                <a:srgbClr val="D9D9D9"/>
              </a:solidFill>
            </a:rPr>
            <a:t>Financial Insights Breakdown</a:t>
          </a:r>
        </a:p>
        <a:p>
          <a:endParaRPr lang="en-US" sz="1200" b="1">
            <a:solidFill>
              <a:srgbClr val="D9D9D9"/>
            </a:solidFill>
          </a:endParaRPr>
        </a:p>
        <a:p>
          <a:r>
            <a:rPr lang="en-US" sz="1200" b="1">
              <a:solidFill>
                <a:srgbClr val="D9D9D9"/>
              </a:solidFill>
            </a:rPr>
            <a:t>Top Spending Categories:</a:t>
          </a:r>
          <a:br>
            <a:rPr lang="en-US">
              <a:solidFill>
                <a:srgbClr val="D9D9D9"/>
              </a:solidFill>
            </a:rPr>
          </a:br>
          <a:r>
            <a:rPr lang="en-US" b="0">
              <a:solidFill>
                <a:srgbClr val="D9D9D9"/>
              </a:solidFill>
            </a:rPr>
            <a:t>Rent accounts for the highest total debit at $9,000, followed by Groceries at $6,454, and Clothing at $4,304. Entertainment and Cash Loan expenses fall within a similar range, each totaling between $1,500 and $1,820. These categories represent the most significant areas of spending</a:t>
          </a:r>
          <a:r>
            <a:rPr lang="en-US">
              <a:solidFill>
                <a:srgbClr val="D9D9D9"/>
              </a:solidFill>
            </a:rPr>
            <a:t>.</a:t>
          </a:r>
        </a:p>
        <a:p>
          <a:r>
            <a:rPr lang="en-US" sz="1200" b="1">
              <a:solidFill>
                <a:srgbClr val="D9D9D9"/>
              </a:solidFill>
            </a:rPr>
            <a:t>Income Source Performance:</a:t>
          </a:r>
          <a:br>
            <a:rPr lang="en-US">
              <a:solidFill>
                <a:srgbClr val="D9D9D9"/>
              </a:solidFill>
            </a:rPr>
          </a:br>
          <a:r>
            <a:rPr lang="en-US" b="1">
              <a:solidFill>
                <a:srgbClr val="D9D9D9"/>
              </a:solidFill>
            </a:rPr>
            <a:t>Data with Decision</a:t>
          </a:r>
          <a:r>
            <a:rPr lang="en-US">
              <a:solidFill>
                <a:srgbClr val="D9D9D9"/>
              </a:solidFill>
            </a:rPr>
            <a:t> is the top income source, generating </a:t>
          </a:r>
          <a:r>
            <a:rPr lang="en-US" b="1">
              <a:solidFill>
                <a:srgbClr val="D9D9D9"/>
              </a:solidFill>
            </a:rPr>
            <a:t>$50,000</a:t>
          </a:r>
          <a:r>
            <a:rPr lang="en-US">
              <a:solidFill>
                <a:srgbClr val="D9D9D9"/>
              </a:solidFill>
            </a:rPr>
            <a:t> in total revenue. This is followed by </a:t>
          </a:r>
          <a:r>
            <a:rPr lang="en-US" b="1">
              <a:solidFill>
                <a:srgbClr val="D9D9D9"/>
              </a:solidFill>
            </a:rPr>
            <a:t>YouTube</a:t>
          </a:r>
          <a:r>
            <a:rPr lang="en-US">
              <a:solidFill>
                <a:srgbClr val="D9D9D9"/>
              </a:solidFill>
            </a:rPr>
            <a:t> with </a:t>
          </a:r>
          <a:r>
            <a:rPr lang="en-US" b="1">
              <a:solidFill>
                <a:srgbClr val="D9D9D9"/>
              </a:solidFill>
            </a:rPr>
            <a:t>$10,940</a:t>
          </a:r>
          <a:r>
            <a:rPr lang="en-US">
              <a:solidFill>
                <a:srgbClr val="D9D9D9"/>
              </a:solidFill>
            </a:rPr>
            <a:t>, and </a:t>
          </a:r>
          <a:r>
            <a:rPr lang="en-US" b="1">
              <a:solidFill>
                <a:srgbClr val="D9D9D9"/>
              </a:solidFill>
            </a:rPr>
            <a:t>Teachable</a:t>
          </a:r>
          <a:r>
            <a:rPr lang="en-US">
              <a:solidFill>
                <a:srgbClr val="D9D9D9"/>
              </a:solidFill>
            </a:rPr>
            <a:t> at </a:t>
          </a:r>
          <a:r>
            <a:rPr lang="en-US" b="1">
              <a:solidFill>
                <a:srgbClr val="D9D9D9"/>
              </a:solidFill>
            </a:rPr>
            <a:t>$4,500</a:t>
          </a:r>
          <a:r>
            <a:rPr lang="en-US">
              <a:solidFill>
                <a:srgbClr val="D9D9D9"/>
              </a:solidFill>
            </a:rPr>
            <a:t>. These figures highlight Data with Decision as the primary revenue driver, while YouTube and Teachable contribute meaningfully to overall income. Leveraging these top-performing sources could help maximize future earnings.</a:t>
          </a:r>
        </a:p>
        <a:p>
          <a:r>
            <a:rPr lang="en-US" sz="1200" b="1">
              <a:solidFill>
                <a:srgbClr val="D9D9D9"/>
              </a:solidFill>
            </a:rPr>
            <a:t>Monthly Spending Trends:</a:t>
          </a:r>
          <a:br>
            <a:rPr lang="en-US" sz="1200" b="1">
              <a:solidFill>
                <a:srgbClr val="D9D9D9"/>
              </a:solidFill>
            </a:rPr>
          </a:br>
          <a:r>
            <a:rPr lang="en-US">
              <a:solidFill>
                <a:srgbClr val="D9D9D9"/>
              </a:solidFill>
            </a:rPr>
            <a:t>Monthly expenses showed a gradual increase throughout the year. Spending began at </a:t>
          </a:r>
          <a:r>
            <a:rPr lang="en-US" b="1">
              <a:solidFill>
                <a:srgbClr val="D9D9D9"/>
              </a:solidFill>
            </a:rPr>
            <a:t>$2,874</a:t>
          </a:r>
          <a:r>
            <a:rPr lang="en-US">
              <a:solidFill>
                <a:srgbClr val="D9D9D9"/>
              </a:solidFill>
            </a:rPr>
            <a:t> in January and rose to </a:t>
          </a:r>
          <a:r>
            <a:rPr lang="en-US" b="1">
              <a:solidFill>
                <a:srgbClr val="D9D9D9"/>
              </a:solidFill>
            </a:rPr>
            <a:t>$3,099</a:t>
          </a:r>
          <a:r>
            <a:rPr lang="en-US">
              <a:solidFill>
                <a:srgbClr val="D9D9D9"/>
              </a:solidFill>
            </a:rPr>
            <a:t> by October. February recorded </a:t>
          </a:r>
          <a:r>
            <a:rPr lang="en-US" b="1">
              <a:solidFill>
                <a:srgbClr val="D9D9D9"/>
              </a:solidFill>
            </a:rPr>
            <a:t>$2,905</a:t>
          </a:r>
          <a:r>
            <a:rPr lang="en-US">
              <a:solidFill>
                <a:srgbClr val="D9D9D9"/>
              </a:solidFill>
            </a:rPr>
            <a:t>, followed by </a:t>
          </a:r>
          <a:r>
            <a:rPr lang="en-US" b="1">
              <a:solidFill>
                <a:srgbClr val="D9D9D9"/>
              </a:solidFill>
            </a:rPr>
            <a:t>$3,050</a:t>
          </a:r>
          <a:r>
            <a:rPr lang="en-US">
              <a:solidFill>
                <a:srgbClr val="D9D9D9"/>
              </a:solidFill>
            </a:rPr>
            <a:t> in March. April saw a slight decrease to </a:t>
          </a:r>
          <a:r>
            <a:rPr lang="en-US" b="1">
              <a:solidFill>
                <a:srgbClr val="D9D9D9"/>
              </a:solidFill>
            </a:rPr>
            <a:t>$3,038</a:t>
          </a:r>
          <a:r>
            <a:rPr lang="en-US">
              <a:solidFill>
                <a:srgbClr val="D9D9D9"/>
              </a:solidFill>
            </a:rPr>
            <a:t>, while May and June recorded </a:t>
          </a:r>
          <a:r>
            <a:rPr lang="en-US" b="1">
              <a:solidFill>
                <a:srgbClr val="D9D9D9"/>
              </a:solidFill>
            </a:rPr>
            <a:t>$3,116</a:t>
          </a:r>
          <a:r>
            <a:rPr lang="en-US">
              <a:solidFill>
                <a:srgbClr val="D9D9D9"/>
              </a:solidFill>
            </a:rPr>
            <a:t> and </a:t>
          </a:r>
          <a:r>
            <a:rPr lang="en-US" b="1">
              <a:solidFill>
                <a:srgbClr val="D9D9D9"/>
              </a:solidFill>
            </a:rPr>
            <a:t>$3,006</a:t>
          </a:r>
          <a:r>
            <a:rPr lang="en-US">
              <a:solidFill>
                <a:srgbClr val="D9D9D9"/>
              </a:solidFill>
            </a:rPr>
            <a:t>, respectively. July and August followed with </a:t>
          </a:r>
          <a:r>
            <a:rPr lang="en-US" b="1">
              <a:solidFill>
                <a:srgbClr val="D9D9D9"/>
              </a:solidFill>
            </a:rPr>
            <a:t>$3,065</a:t>
          </a:r>
          <a:r>
            <a:rPr lang="en-US">
              <a:solidFill>
                <a:srgbClr val="D9D9D9"/>
              </a:solidFill>
            </a:rPr>
            <a:t> and </a:t>
          </a:r>
          <a:r>
            <a:rPr lang="en-US" b="1">
              <a:solidFill>
                <a:srgbClr val="D9D9D9"/>
              </a:solidFill>
            </a:rPr>
            <a:t>$2,952</a:t>
          </a:r>
          <a:r>
            <a:rPr lang="en-US">
              <a:solidFill>
                <a:srgbClr val="D9D9D9"/>
              </a:solidFill>
            </a:rPr>
            <a:t>, and September climbed to </a:t>
          </a:r>
          <a:r>
            <a:rPr lang="en-US" b="1">
              <a:solidFill>
                <a:srgbClr val="D9D9D9"/>
              </a:solidFill>
            </a:rPr>
            <a:t>$3,087</a:t>
          </a:r>
          <a:r>
            <a:rPr lang="en-US">
              <a:solidFill>
                <a:srgbClr val="D9D9D9"/>
              </a:solidFill>
            </a:rPr>
            <a:t>. Overall, spending exhibited a general upward trend with occasional fluctuations.</a:t>
          </a:r>
        </a:p>
        <a:p>
          <a:r>
            <a:rPr lang="en-US" sz="1200" b="1">
              <a:solidFill>
                <a:srgbClr val="D9D9D9"/>
              </a:solidFill>
            </a:rPr>
            <a:t>Credit vs. Debit Patterns:</a:t>
          </a:r>
          <a:br>
            <a:rPr lang="en-US" sz="1200">
              <a:solidFill>
                <a:srgbClr val="D9D9D9"/>
              </a:solidFill>
            </a:rPr>
          </a:br>
          <a:r>
            <a:rPr lang="en-US" b="0">
              <a:solidFill>
                <a:srgbClr val="D9D9D9"/>
              </a:solidFill>
            </a:rPr>
            <a:t>Credit amounts declined over the months, starting at $14,000 in January and decreasing to $5,100 by October. In contrast, debit values remained relatively stable, ranging between $2,900 and $3,100. This pattern reflects a declining credit-to-debit ratio, indicating more controlled spending but potentially reduced income or greater reliance on existing funds.</a:t>
          </a:r>
        </a:p>
        <a:p>
          <a:r>
            <a:rPr lang="en-US" sz="1200" b="1">
              <a:solidFill>
                <a:srgbClr val="D9D9D9"/>
              </a:solidFill>
            </a:rPr>
            <a:t>Weekly Transaction Behavior:</a:t>
          </a:r>
          <a:br>
            <a:rPr lang="en-US" sz="1200" b="1">
              <a:solidFill>
                <a:srgbClr val="D9D9D9"/>
              </a:solidFill>
            </a:rPr>
          </a:br>
          <a:r>
            <a:rPr lang="en-US">
              <a:solidFill>
                <a:srgbClr val="D9D9D9"/>
              </a:solidFill>
            </a:rPr>
            <a:t>Weekly trends revealed noticeable variations in both credits and debits. </a:t>
          </a:r>
          <a:r>
            <a:rPr lang="en-US" b="1">
              <a:solidFill>
                <a:srgbClr val="D9D9D9"/>
              </a:solidFill>
            </a:rPr>
            <a:t>Monday</a:t>
          </a:r>
          <a:r>
            <a:rPr lang="en-US">
              <a:solidFill>
                <a:srgbClr val="D9D9D9"/>
              </a:solidFill>
            </a:rPr>
            <a:t> had the highest credit inflow at </a:t>
          </a:r>
          <a:r>
            <a:rPr lang="en-US" b="1">
              <a:solidFill>
                <a:srgbClr val="D9D9D9"/>
              </a:solidFill>
            </a:rPr>
            <a:t>$31,400</a:t>
          </a:r>
          <a:r>
            <a:rPr lang="en-US">
              <a:solidFill>
                <a:srgbClr val="D9D9D9"/>
              </a:solidFill>
            </a:rPr>
            <a:t>, with debits totaling </a:t>
          </a:r>
          <a:r>
            <a:rPr lang="en-US" b="1">
              <a:solidFill>
                <a:srgbClr val="D9D9D9"/>
              </a:solidFill>
            </a:rPr>
            <a:t>$4,700</a:t>
          </a:r>
          <a:r>
            <a:rPr lang="en-US">
              <a:solidFill>
                <a:srgbClr val="D9D9D9"/>
              </a:solidFill>
            </a:rPr>
            <a:t>. Credits dropped significantly on </a:t>
          </a:r>
          <a:r>
            <a:rPr lang="en-US" b="1">
              <a:solidFill>
                <a:srgbClr val="D9D9D9"/>
              </a:solidFill>
            </a:rPr>
            <a:t>Wednesday</a:t>
          </a:r>
          <a:r>
            <a:rPr lang="en-US">
              <a:solidFill>
                <a:srgbClr val="D9D9D9"/>
              </a:solidFill>
            </a:rPr>
            <a:t>, reaching just </a:t>
          </a:r>
          <a:r>
            <a:rPr lang="en-US" b="1">
              <a:solidFill>
                <a:srgbClr val="D9D9D9"/>
              </a:solidFill>
            </a:rPr>
            <a:t>$100</a:t>
          </a:r>
          <a:r>
            <a:rPr lang="en-US">
              <a:solidFill>
                <a:srgbClr val="D9D9D9"/>
              </a:solidFill>
            </a:rPr>
            <a:t>, while debits stayed moderate. </a:t>
          </a:r>
          <a:r>
            <a:rPr lang="en-US" b="1">
              <a:solidFill>
                <a:srgbClr val="D9D9D9"/>
              </a:solidFill>
            </a:rPr>
            <a:t>Thursday</a:t>
          </a:r>
          <a:r>
            <a:rPr lang="en-US">
              <a:solidFill>
                <a:srgbClr val="D9D9D9"/>
              </a:solidFill>
            </a:rPr>
            <a:t> and </a:t>
          </a:r>
          <a:r>
            <a:rPr lang="en-US" b="1">
              <a:solidFill>
                <a:srgbClr val="D9D9D9"/>
              </a:solidFill>
            </a:rPr>
            <a:t>Friday</a:t>
          </a:r>
          <a:r>
            <a:rPr lang="en-US">
              <a:solidFill>
                <a:srgbClr val="D9D9D9"/>
              </a:solidFill>
            </a:rPr>
            <a:t> showed a more balanced pattern, with credits ranging from </a:t>
          </a:r>
          <a:r>
            <a:rPr lang="en-US" b="1">
              <a:solidFill>
                <a:srgbClr val="D9D9D9"/>
              </a:solidFill>
            </a:rPr>
            <a:t>$5,100</a:t>
          </a:r>
          <a:r>
            <a:rPr lang="en-US">
              <a:solidFill>
                <a:srgbClr val="D9D9D9"/>
              </a:solidFill>
            </a:rPr>
            <a:t> to </a:t>
          </a:r>
          <a:r>
            <a:rPr lang="en-US" b="1">
              <a:solidFill>
                <a:srgbClr val="D9D9D9"/>
              </a:solidFill>
            </a:rPr>
            <a:t>$12,300</a:t>
          </a:r>
          <a:r>
            <a:rPr lang="en-US">
              <a:solidFill>
                <a:srgbClr val="D9D9D9"/>
              </a:solidFill>
            </a:rPr>
            <a:t>, and debits between </a:t>
          </a:r>
          <a:r>
            <a:rPr lang="en-US" b="1">
              <a:solidFill>
                <a:srgbClr val="D9D9D9"/>
              </a:solidFill>
            </a:rPr>
            <a:t>$4,200</a:t>
          </a:r>
          <a:r>
            <a:rPr lang="en-US">
              <a:solidFill>
                <a:srgbClr val="D9D9D9"/>
              </a:solidFill>
            </a:rPr>
            <a:t> and </a:t>
          </a:r>
          <a:r>
            <a:rPr lang="en-US" b="1">
              <a:solidFill>
                <a:srgbClr val="D9D9D9"/>
              </a:solidFill>
            </a:rPr>
            <a:t>$5,100</a:t>
          </a:r>
          <a:r>
            <a:rPr lang="en-US">
              <a:solidFill>
                <a:srgbClr val="D9D9D9"/>
              </a:solidFill>
            </a:rPr>
            <a:t>. The weekend showed lower credit activity—</a:t>
          </a:r>
          <a:r>
            <a:rPr lang="en-US" b="1">
              <a:solidFill>
                <a:srgbClr val="D9D9D9"/>
              </a:solidFill>
            </a:rPr>
            <a:t>$200</a:t>
          </a:r>
          <a:r>
            <a:rPr lang="en-US">
              <a:solidFill>
                <a:srgbClr val="D9D9D9"/>
              </a:solidFill>
            </a:rPr>
            <a:t> on </a:t>
          </a:r>
          <a:r>
            <a:rPr lang="en-US" b="1">
              <a:solidFill>
                <a:srgbClr val="D9D9D9"/>
              </a:solidFill>
            </a:rPr>
            <a:t>Saturday</a:t>
          </a:r>
          <a:r>
            <a:rPr lang="en-US">
              <a:solidFill>
                <a:srgbClr val="D9D9D9"/>
              </a:solidFill>
            </a:rPr>
            <a:t> and </a:t>
          </a:r>
          <a:r>
            <a:rPr lang="en-US" b="1">
              <a:solidFill>
                <a:srgbClr val="D9D9D9"/>
              </a:solidFill>
            </a:rPr>
            <a:t>$6,000</a:t>
          </a:r>
          <a:r>
            <a:rPr lang="en-US">
              <a:solidFill>
                <a:srgbClr val="D9D9D9"/>
              </a:solidFill>
            </a:rPr>
            <a:t> on </a:t>
          </a:r>
          <a:r>
            <a:rPr lang="en-US" b="1">
              <a:solidFill>
                <a:srgbClr val="D9D9D9"/>
              </a:solidFill>
            </a:rPr>
            <a:t>Sunday</a:t>
          </a:r>
          <a:r>
            <a:rPr lang="en-US">
              <a:solidFill>
                <a:srgbClr val="D9D9D9"/>
              </a:solidFill>
            </a:rPr>
            <a:t>—while debit levels remained steady. These fluctuations indicate varying income and spending behaviors throughout the week.</a:t>
          </a:r>
        </a:p>
        <a:p>
          <a:r>
            <a:rPr lang="en-US" sz="1200" b="1">
              <a:solidFill>
                <a:srgbClr val="D9D9D9"/>
              </a:solidFill>
            </a:rPr>
            <a:t>Maximum Transaction Values:</a:t>
          </a:r>
          <a:br>
            <a:rPr lang="en-US" sz="1200">
              <a:solidFill>
                <a:srgbClr val="D9D9D9"/>
              </a:solidFill>
            </a:rPr>
          </a:br>
          <a:r>
            <a:rPr lang="en-US">
              <a:solidFill>
                <a:srgbClr val="D9D9D9"/>
              </a:solidFill>
            </a:rPr>
            <a:t>The </a:t>
          </a:r>
          <a:r>
            <a:rPr lang="en-US" b="1">
              <a:solidFill>
                <a:srgbClr val="D9D9D9"/>
              </a:solidFill>
            </a:rPr>
            <a:t>highest single credit transaction</a:t>
          </a:r>
          <a:r>
            <a:rPr lang="en-US">
              <a:solidFill>
                <a:srgbClr val="D9D9D9"/>
              </a:solidFill>
            </a:rPr>
            <a:t> recorded was </a:t>
          </a:r>
          <a:r>
            <a:rPr lang="en-US" b="1">
              <a:solidFill>
                <a:srgbClr val="D9D9D9"/>
              </a:solidFill>
            </a:rPr>
            <a:t>$5,000</a:t>
          </a:r>
          <a:r>
            <a:rPr lang="en-US">
              <a:solidFill>
                <a:srgbClr val="D9D9D9"/>
              </a:solidFill>
            </a:rPr>
            <a:t>, while the </a:t>
          </a:r>
          <a:r>
            <a:rPr lang="en-US" b="1">
              <a:solidFill>
                <a:srgbClr val="D9D9D9"/>
              </a:solidFill>
            </a:rPr>
            <a:t>maximum debit transaction</a:t>
          </a:r>
          <a:r>
            <a:rPr lang="en-US">
              <a:solidFill>
                <a:srgbClr val="D9D9D9"/>
              </a:solidFill>
            </a:rPr>
            <a:t> was </a:t>
          </a:r>
          <a:r>
            <a:rPr lang="en-US" b="1">
              <a:solidFill>
                <a:srgbClr val="D9D9D9"/>
              </a:solidFill>
            </a:rPr>
            <a:t>$900</a:t>
          </a:r>
          <a:r>
            <a:rPr lang="en-US">
              <a:solidFill>
                <a:srgbClr val="D9D9D9"/>
              </a:solidFill>
            </a:rPr>
            <a:t>, representing the largest individual income and expense entries during the period.</a:t>
          </a:r>
        </a:p>
        <a:p>
          <a:endParaRPr lang="en-NG" sz="1100">
            <a:solidFill>
              <a:srgbClr val="D9D9D9"/>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388776</xdr:colOff>
      <xdr:row>47</xdr:row>
      <xdr:rowOff>46653</xdr:rowOff>
    </xdr:from>
    <xdr:to>
      <xdr:col>20</xdr:col>
      <xdr:colOff>311020</xdr:colOff>
      <xdr:row>94</xdr:row>
      <xdr:rowOff>-1</xdr:rowOff>
    </xdr:to>
    <xdr:grpSp>
      <xdr:nvGrpSpPr>
        <xdr:cNvPr id="11" name="Group 10">
          <a:extLst>
            <a:ext uri="{FF2B5EF4-FFF2-40B4-BE49-F238E27FC236}">
              <a16:creationId xmlns:a16="http://schemas.microsoft.com/office/drawing/2014/main" id="{461CBCDC-B719-1005-73C3-8230C931B1AB}"/>
            </a:ext>
          </a:extLst>
        </xdr:cNvPr>
        <xdr:cNvGrpSpPr/>
      </xdr:nvGrpSpPr>
      <xdr:grpSpPr>
        <a:xfrm>
          <a:off x="2807824" y="8573796"/>
          <a:ext cx="9598434" cy="8480489"/>
          <a:chOff x="10217021" y="342122"/>
          <a:chExt cx="7943569" cy="8724121"/>
        </a:xfrm>
      </xdr:grpSpPr>
      <xdr:sp macro="" textlink="">
        <xdr:nvSpPr>
          <xdr:cNvPr id="9" name="Rectangle: Rounded Corners 8">
            <a:extLst>
              <a:ext uri="{FF2B5EF4-FFF2-40B4-BE49-F238E27FC236}">
                <a16:creationId xmlns:a16="http://schemas.microsoft.com/office/drawing/2014/main" id="{1AF66B5B-E293-4BBD-94B8-95420CC530F5}"/>
              </a:ext>
            </a:extLst>
          </xdr:cNvPr>
          <xdr:cNvSpPr/>
        </xdr:nvSpPr>
        <xdr:spPr>
          <a:xfrm>
            <a:off x="10217021" y="342122"/>
            <a:ext cx="7943569" cy="7200122"/>
          </a:xfrm>
          <a:prstGeom prst="roundRect">
            <a:avLst/>
          </a:prstGeom>
          <a:solidFill>
            <a:srgbClr val="560521"/>
          </a:solidFill>
          <a:ln w="12700" cap="flat" cmpd="sng" algn="ctr">
            <a:noFill/>
            <a:prstDash val="solid"/>
            <a:miter lim="800000"/>
          </a:ln>
          <a:effectLst>
            <a:outerShdw blurRad="50800" dist="50800" dir="5400000" algn="ctr" rotWithShape="0">
              <a:srgbClr val="560521"/>
            </a:outerShdw>
          </a:effectLst>
        </xdr:spPr>
        <xdr:txBody>
          <a:bodyPr vertOverflow="clip" horzOverflow="clip" rtlCol="0" anchor="t"/>
          <a:lstStyle/>
          <a:p>
            <a:endParaRPr kumimoji="0" lang="en-N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sp macro="" textlink="">
        <xdr:nvSpPr>
          <xdr:cNvPr id="10" name="TextBox 9">
            <a:extLst>
              <a:ext uri="{FF2B5EF4-FFF2-40B4-BE49-F238E27FC236}">
                <a16:creationId xmlns:a16="http://schemas.microsoft.com/office/drawing/2014/main" id="{75B7DAED-DCC9-4A11-A3CB-006545C29271}"/>
              </a:ext>
            </a:extLst>
          </xdr:cNvPr>
          <xdr:cNvSpPr txBox="1"/>
        </xdr:nvSpPr>
        <xdr:spPr>
          <a:xfrm>
            <a:off x="10605797" y="824202"/>
            <a:ext cx="7398454" cy="8242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solidFill>
                  <a:srgbClr val="D9D9D9"/>
                </a:solidFill>
              </a:rPr>
              <a:t>Monthly Financial Observations &amp; Recommendations</a:t>
            </a:r>
          </a:p>
          <a:p>
            <a:r>
              <a:rPr lang="en-US" b="1">
                <a:solidFill>
                  <a:srgbClr val="D9D9D9"/>
                </a:solidFill>
              </a:rPr>
              <a:t>June</a:t>
            </a:r>
          </a:p>
          <a:p>
            <a:r>
              <a:rPr lang="en-US" b="1">
                <a:solidFill>
                  <a:srgbClr val="D9D9D9"/>
                </a:solidFill>
              </a:rPr>
              <a:t>Observation:</a:t>
            </a:r>
            <a:br>
              <a:rPr lang="en-US">
                <a:solidFill>
                  <a:srgbClr val="D9D9D9"/>
                </a:solidFill>
              </a:rPr>
            </a:br>
            <a:r>
              <a:rPr lang="en-US">
                <a:solidFill>
                  <a:srgbClr val="D9D9D9"/>
                </a:solidFill>
              </a:rPr>
              <a:t>Income was </a:t>
            </a:r>
            <a:r>
              <a:rPr lang="en-US" b="1">
                <a:solidFill>
                  <a:srgbClr val="D9D9D9"/>
                </a:solidFill>
              </a:rPr>
              <a:t>$5,100</a:t>
            </a:r>
            <a:r>
              <a:rPr lang="en-US">
                <a:solidFill>
                  <a:srgbClr val="D9D9D9"/>
                </a:solidFill>
              </a:rPr>
              <a:t> with moderate spending at </a:t>
            </a:r>
            <a:r>
              <a:rPr lang="en-US" b="1">
                <a:solidFill>
                  <a:srgbClr val="D9D9D9"/>
                </a:solidFill>
              </a:rPr>
              <a:t>$3,000</a:t>
            </a:r>
            <a:r>
              <a:rPr lang="en-US">
                <a:solidFill>
                  <a:srgbClr val="D9D9D9"/>
                </a:solidFill>
              </a:rPr>
              <a:t>, though </a:t>
            </a:r>
            <a:r>
              <a:rPr lang="en-US" b="1">
                <a:solidFill>
                  <a:srgbClr val="D9D9D9"/>
                </a:solidFill>
              </a:rPr>
              <a:t>Thursday saw unusually high expenses</a:t>
            </a:r>
            <a:r>
              <a:rPr lang="en-US">
                <a:solidFill>
                  <a:srgbClr val="D9D9D9"/>
                </a:solidFill>
              </a:rPr>
              <a:t>.</a:t>
            </a:r>
          </a:p>
          <a:p>
            <a:r>
              <a:rPr lang="en-US" b="1">
                <a:solidFill>
                  <a:srgbClr val="D9D9D9"/>
                </a:solidFill>
              </a:rPr>
              <a:t>Recommendation:</a:t>
            </a:r>
            <a:br>
              <a:rPr lang="en-US">
                <a:solidFill>
                  <a:srgbClr val="D9D9D9"/>
                </a:solidFill>
              </a:rPr>
            </a:br>
            <a:r>
              <a:rPr lang="en-US">
                <a:solidFill>
                  <a:srgbClr val="D9D9D9"/>
                </a:solidFill>
              </a:rPr>
              <a:t>Plan in advance for </a:t>
            </a:r>
            <a:r>
              <a:rPr lang="en-US" b="1">
                <a:solidFill>
                  <a:srgbClr val="D9D9D9"/>
                </a:solidFill>
              </a:rPr>
              <a:t>high-spending days</a:t>
            </a:r>
            <a:r>
              <a:rPr lang="en-US">
                <a:solidFill>
                  <a:srgbClr val="D9D9D9"/>
                </a:solidFill>
              </a:rPr>
              <a:t> and spread spending more evenly. Reduce costs by </a:t>
            </a:r>
            <a:r>
              <a:rPr lang="en-US" b="1">
                <a:solidFill>
                  <a:srgbClr val="D9D9D9"/>
                </a:solidFill>
              </a:rPr>
              <a:t>bulk buying</a:t>
            </a:r>
            <a:r>
              <a:rPr lang="en-US">
                <a:solidFill>
                  <a:srgbClr val="D9D9D9"/>
                </a:solidFill>
              </a:rPr>
              <a:t> or seeking </a:t>
            </a:r>
            <a:r>
              <a:rPr lang="en-US" b="1">
                <a:solidFill>
                  <a:srgbClr val="D9D9D9"/>
                </a:solidFill>
              </a:rPr>
              <a:t>low-cost entertainment alternatives</a:t>
            </a:r>
            <a:r>
              <a:rPr lang="en-US">
                <a:solidFill>
                  <a:srgbClr val="D9D9D9"/>
                </a:solidFill>
              </a:rPr>
              <a:t>.</a:t>
            </a:r>
          </a:p>
          <a:p>
            <a:r>
              <a:rPr lang="en-US" b="1">
                <a:solidFill>
                  <a:srgbClr val="D9D9D9"/>
                </a:solidFill>
              </a:rPr>
              <a:t>July</a:t>
            </a:r>
          </a:p>
          <a:p>
            <a:r>
              <a:rPr lang="en-US" b="1">
                <a:solidFill>
                  <a:srgbClr val="D9D9D9"/>
                </a:solidFill>
              </a:rPr>
              <a:t>Observation:</a:t>
            </a:r>
            <a:br>
              <a:rPr lang="en-US">
                <a:solidFill>
                  <a:srgbClr val="D9D9D9"/>
                </a:solidFill>
              </a:rPr>
            </a:br>
            <a:r>
              <a:rPr lang="en-US">
                <a:solidFill>
                  <a:srgbClr val="D9D9D9"/>
                </a:solidFill>
              </a:rPr>
              <a:t>Income (</a:t>
            </a:r>
            <a:r>
              <a:rPr lang="en-US" b="1">
                <a:solidFill>
                  <a:srgbClr val="D9D9D9"/>
                </a:solidFill>
              </a:rPr>
              <a:t>$5,200</a:t>
            </a:r>
            <a:r>
              <a:rPr lang="en-US">
                <a:solidFill>
                  <a:srgbClr val="D9D9D9"/>
                </a:solidFill>
              </a:rPr>
              <a:t>) and spending (</a:t>
            </a:r>
            <a:r>
              <a:rPr lang="en-US" b="1">
                <a:solidFill>
                  <a:srgbClr val="D9D9D9"/>
                </a:solidFill>
              </a:rPr>
              <a:t>$3,070</a:t>
            </a:r>
            <a:r>
              <a:rPr lang="en-US">
                <a:solidFill>
                  <a:srgbClr val="D9D9D9"/>
                </a:solidFill>
              </a:rPr>
              <a:t>) were aligned, but </a:t>
            </a:r>
            <a:r>
              <a:rPr lang="en-US" b="1">
                <a:solidFill>
                  <a:srgbClr val="D9D9D9"/>
                </a:solidFill>
              </a:rPr>
              <a:t>early-week overspending</a:t>
            </a:r>
            <a:r>
              <a:rPr lang="en-US">
                <a:solidFill>
                  <a:srgbClr val="D9D9D9"/>
                </a:solidFill>
              </a:rPr>
              <a:t> stands out.</a:t>
            </a:r>
          </a:p>
          <a:p>
            <a:r>
              <a:rPr lang="en-US" b="1">
                <a:solidFill>
                  <a:srgbClr val="D9D9D9"/>
                </a:solidFill>
              </a:rPr>
              <a:t>Recommendation:</a:t>
            </a:r>
            <a:br>
              <a:rPr lang="en-US">
                <a:solidFill>
                  <a:srgbClr val="D9D9D9"/>
                </a:solidFill>
              </a:rPr>
            </a:br>
            <a:r>
              <a:rPr lang="en-US">
                <a:solidFill>
                  <a:srgbClr val="D9D9D9"/>
                </a:solidFill>
              </a:rPr>
              <a:t>Build a </a:t>
            </a:r>
            <a:r>
              <a:rPr lang="en-US" b="1">
                <a:solidFill>
                  <a:srgbClr val="D9D9D9"/>
                </a:solidFill>
              </a:rPr>
              <a:t>buffer for early-week expenses</a:t>
            </a:r>
            <a:r>
              <a:rPr lang="en-US">
                <a:solidFill>
                  <a:srgbClr val="D9D9D9"/>
                </a:solidFill>
              </a:rPr>
              <a:t>. Limit </a:t>
            </a:r>
            <a:r>
              <a:rPr lang="en-US" b="1">
                <a:solidFill>
                  <a:srgbClr val="D9D9D9"/>
                </a:solidFill>
              </a:rPr>
              <a:t>impulse purchases</a:t>
            </a:r>
            <a:r>
              <a:rPr lang="en-US">
                <a:solidFill>
                  <a:srgbClr val="D9D9D9"/>
                </a:solidFill>
              </a:rPr>
              <a:t> and consider introducing a </a:t>
            </a:r>
            <a:r>
              <a:rPr lang="en-US" b="1">
                <a:solidFill>
                  <a:srgbClr val="D9D9D9"/>
                </a:solidFill>
              </a:rPr>
              <a:t>"no-spend" day</a:t>
            </a:r>
            <a:r>
              <a:rPr lang="en-US">
                <a:solidFill>
                  <a:srgbClr val="D9D9D9"/>
                </a:solidFill>
              </a:rPr>
              <a:t> to control discretionary outflows.</a:t>
            </a:r>
          </a:p>
          <a:p>
            <a:r>
              <a:rPr lang="en-US" b="1">
                <a:solidFill>
                  <a:srgbClr val="D9D9D9"/>
                </a:solidFill>
              </a:rPr>
              <a:t>August</a:t>
            </a:r>
          </a:p>
          <a:p>
            <a:r>
              <a:rPr lang="en-US" b="1">
                <a:solidFill>
                  <a:srgbClr val="D9D9D9"/>
                </a:solidFill>
              </a:rPr>
              <a:t>Observation:</a:t>
            </a:r>
            <a:br>
              <a:rPr lang="en-US">
                <a:solidFill>
                  <a:srgbClr val="D9D9D9"/>
                </a:solidFill>
              </a:rPr>
            </a:br>
            <a:r>
              <a:rPr lang="en-US">
                <a:solidFill>
                  <a:srgbClr val="D9D9D9"/>
                </a:solidFill>
              </a:rPr>
              <a:t>Income was </a:t>
            </a:r>
            <a:r>
              <a:rPr lang="en-US" b="1">
                <a:solidFill>
                  <a:srgbClr val="D9D9D9"/>
                </a:solidFill>
              </a:rPr>
              <a:t>$5,800</a:t>
            </a:r>
            <a:r>
              <a:rPr lang="en-US">
                <a:solidFill>
                  <a:srgbClr val="D9D9D9"/>
                </a:solidFill>
              </a:rPr>
              <a:t>, and spending remained controlled at </a:t>
            </a:r>
            <a:r>
              <a:rPr lang="en-US" b="1">
                <a:solidFill>
                  <a:srgbClr val="D9D9D9"/>
                </a:solidFill>
              </a:rPr>
              <a:t>$2,950</a:t>
            </a:r>
            <a:r>
              <a:rPr lang="en-US">
                <a:solidFill>
                  <a:srgbClr val="D9D9D9"/>
                </a:solidFill>
              </a:rPr>
              <a:t>, with lower spending on </a:t>
            </a:r>
            <a:r>
              <a:rPr lang="en-US" b="1">
                <a:solidFill>
                  <a:srgbClr val="D9D9D9"/>
                </a:solidFill>
              </a:rPr>
              <a:t>Wednesdays and Fridays</a:t>
            </a:r>
            <a:r>
              <a:rPr lang="en-US">
                <a:solidFill>
                  <a:srgbClr val="D9D9D9"/>
                </a:solidFill>
              </a:rPr>
              <a:t>.</a:t>
            </a:r>
          </a:p>
          <a:p>
            <a:r>
              <a:rPr lang="en-US" b="1">
                <a:solidFill>
                  <a:srgbClr val="D9D9D9"/>
                </a:solidFill>
              </a:rPr>
              <a:t>Recommendation:</a:t>
            </a:r>
            <a:br>
              <a:rPr lang="en-US">
                <a:solidFill>
                  <a:srgbClr val="D9D9D9"/>
                </a:solidFill>
              </a:rPr>
            </a:br>
            <a:r>
              <a:rPr lang="en-US">
                <a:solidFill>
                  <a:srgbClr val="D9D9D9"/>
                </a:solidFill>
              </a:rPr>
              <a:t>Focus on </a:t>
            </a:r>
            <a:r>
              <a:rPr lang="en-US" b="1">
                <a:solidFill>
                  <a:srgbClr val="D9D9D9"/>
                </a:solidFill>
              </a:rPr>
              <a:t>limiting large single-day expenditures</a:t>
            </a:r>
            <a:r>
              <a:rPr lang="en-US">
                <a:solidFill>
                  <a:srgbClr val="D9D9D9"/>
                </a:solidFill>
              </a:rPr>
              <a:t> (especially on Thursdays). Use a </a:t>
            </a:r>
            <a:r>
              <a:rPr lang="en-US" b="1">
                <a:solidFill>
                  <a:srgbClr val="D9D9D9"/>
                </a:solidFill>
              </a:rPr>
              <a:t>sinking fund</a:t>
            </a:r>
            <a:r>
              <a:rPr lang="en-US">
                <a:solidFill>
                  <a:srgbClr val="D9D9D9"/>
                </a:solidFill>
              </a:rPr>
              <a:t> to prepare for predictable costs like groceries or rent.</a:t>
            </a:r>
          </a:p>
          <a:p>
            <a:r>
              <a:rPr lang="en-US" b="1">
                <a:solidFill>
                  <a:srgbClr val="D9D9D9"/>
                </a:solidFill>
              </a:rPr>
              <a:t>September</a:t>
            </a:r>
          </a:p>
          <a:p>
            <a:r>
              <a:rPr lang="en-US" b="1">
                <a:solidFill>
                  <a:srgbClr val="D9D9D9"/>
                </a:solidFill>
              </a:rPr>
              <a:t>Observation:</a:t>
            </a:r>
            <a:br>
              <a:rPr lang="en-US">
                <a:solidFill>
                  <a:srgbClr val="D9D9D9"/>
                </a:solidFill>
              </a:rPr>
            </a:br>
            <a:r>
              <a:rPr lang="en-US">
                <a:solidFill>
                  <a:srgbClr val="D9D9D9"/>
                </a:solidFill>
              </a:rPr>
              <a:t>Income matched expenses (</a:t>
            </a:r>
            <a:r>
              <a:rPr lang="en-US" b="1">
                <a:solidFill>
                  <a:srgbClr val="D9D9D9"/>
                </a:solidFill>
              </a:rPr>
              <a:t>$5,100 vs. $3,090</a:t>
            </a:r>
            <a:r>
              <a:rPr lang="en-US">
                <a:solidFill>
                  <a:srgbClr val="D9D9D9"/>
                </a:solidFill>
              </a:rPr>
              <a:t>), but </a:t>
            </a:r>
            <a:r>
              <a:rPr lang="en-US" b="1">
                <a:solidFill>
                  <a:srgbClr val="D9D9D9"/>
                </a:solidFill>
              </a:rPr>
              <a:t>Sunday expenses</a:t>
            </a:r>
            <a:r>
              <a:rPr lang="en-US">
                <a:solidFill>
                  <a:srgbClr val="D9D9D9"/>
                </a:solidFill>
              </a:rPr>
              <a:t> were significantly high.</a:t>
            </a:r>
          </a:p>
          <a:p>
            <a:r>
              <a:rPr lang="en-US" b="1">
                <a:solidFill>
                  <a:srgbClr val="D9D9D9"/>
                </a:solidFill>
              </a:rPr>
              <a:t>Recommendation:</a:t>
            </a:r>
            <a:br>
              <a:rPr lang="en-US">
                <a:solidFill>
                  <a:srgbClr val="D9D9D9"/>
                </a:solidFill>
              </a:rPr>
            </a:br>
            <a:r>
              <a:rPr lang="en-US">
                <a:solidFill>
                  <a:srgbClr val="D9D9D9"/>
                </a:solidFill>
              </a:rPr>
              <a:t>Analyze and address </a:t>
            </a:r>
            <a:r>
              <a:rPr lang="en-US" b="1">
                <a:solidFill>
                  <a:srgbClr val="D9D9D9"/>
                </a:solidFill>
              </a:rPr>
              <a:t>Sunday spending patterns</a:t>
            </a:r>
            <a:r>
              <a:rPr lang="en-US">
                <a:solidFill>
                  <a:srgbClr val="D9D9D9"/>
                </a:solidFill>
              </a:rPr>
              <a:t>. Consider </a:t>
            </a:r>
            <a:r>
              <a:rPr lang="en-US" b="1">
                <a:solidFill>
                  <a:srgbClr val="D9D9D9"/>
                </a:solidFill>
              </a:rPr>
              <a:t>negotiating payment schedules</a:t>
            </a:r>
            <a:r>
              <a:rPr lang="en-US">
                <a:solidFill>
                  <a:srgbClr val="D9D9D9"/>
                </a:solidFill>
              </a:rPr>
              <a:t> or adjusting </a:t>
            </a:r>
            <a:r>
              <a:rPr lang="en-US" b="1">
                <a:solidFill>
                  <a:srgbClr val="D9D9D9"/>
                </a:solidFill>
              </a:rPr>
              <a:t>bill due dates</a:t>
            </a:r>
            <a:r>
              <a:rPr lang="en-US">
                <a:solidFill>
                  <a:srgbClr val="D9D9D9"/>
                </a:solidFill>
              </a:rPr>
              <a:t> to align better with income timing.</a:t>
            </a:r>
          </a:p>
          <a:p>
            <a:r>
              <a:rPr lang="en-US" b="1">
                <a:solidFill>
                  <a:srgbClr val="D9D9D9"/>
                </a:solidFill>
              </a:rPr>
              <a:t>October</a:t>
            </a:r>
          </a:p>
          <a:p>
            <a:r>
              <a:rPr lang="en-US" b="1">
                <a:solidFill>
                  <a:srgbClr val="D9D9D9"/>
                </a:solidFill>
              </a:rPr>
              <a:t>Observation:</a:t>
            </a:r>
            <a:br>
              <a:rPr lang="en-US">
                <a:solidFill>
                  <a:srgbClr val="D9D9D9"/>
                </a:solidFill>
              </a:rPr>
            </a:br>
            <a:r>
              <a:rPr lang="en-US">
                <a:solidFill>
                  <a:srgbClr val="D9D9D9"/>
                </a:solidFill>
              </a:rPr>
              <a:t>Income and expenses were closely aligned (</a:t>
            </a:r>
            <a:r>
              <a:rPr lang="en-US" b="1">
                <a:solidFill>
                  <a:srgbClr val="D9D9D9"/>
                </a:solidFill>
              </a:rPr>
              <a:t>$5,100 vs. $3,100</a:t>
            </a:r>
            <a:r>
              <a:rPr lang="en-US">
                <a:solidFill>
                  <a:srgbClr val="D9D9D9"/>
                </a:solidFill>
              </a:rPr>
              <a:t>), with a large expense spike on </a:t>
            </a:r>
            <a:r>
              <a:rPr lang="en-US" b="1">
                <a:solidFill>
                  <a:srgbClr val="D9D9D9"/>
                </a:solidFill>
              </a:rPr>
              <a:t>Wednesday</a:t>
            </a:r>
            <a:r>
              <a:rPr lang="en-US">
                <a:solidFill>
                  <a:srgbClr val="D9D9D9"/>
                </a:solidFill>
              </a:rPr>
              <a:t>.</a:t>
            </a:r>
          </a:p>
          <a:p>
            <a:r>
              <a:rPr lang="en-US" b="1">
                <a:solidFill>
                  <a:srgbClr val="D9D9D9"/>
                </a:solidFill>
              </a:rPr>
              <a:t>Recommendation:</a:t>
            </a:r>
            <a:br>
              <a:rPr lang="en-US">
                <a:solidFill>
                  <a:srgbClr val="D9D9D9"/>
                </a:solidFill>
              </a:rPr>
            </a:br>
            <a:r>
              <a:rPr lang="en-US">
                <a:solidFill>
                  <a:srgbClr val="D9D9D9"/>
                </a:solidFill>
              </a:rPr>
              <a:t>Break down </a:t>
            </a:r>
            <a:r>
              <a:rPr lang="en-US" b="1">
                <a:solidFill>
                  <a:srgbClr val="D9D9D9"/>
                </a:solidFill>
              </a:rPr>
              <a:t>large payments into smaller parts</a:t>
            </a:r>
            <a:r>
              <a:rPr lang="en-US">
                <a:solidFill>
                  <a:srgbClr val="D9D9D9"/>
                </a:solidFill>
              </a:rPr>
              <a:t> when possible to reduce impact. Use </a:t>
            </a:r>
            <a:r>
              <a:rPr lang="en-US" b="1">
                <a:solidFill>
                  <a:srgbClr val="D9D9D9"/>
                </a:solidFill>
              </a:rPr>
              <a:t>spending trackers</a:t>
            </a:r>
            <a:r>
              <a:rPr lang="en-US">
                <a:solidFill>
                  <a:srgbClr val="D9D9D9"/>
                </a:solidFill>
              </a:rPr>
              <a:t> and automate savings on higher-income days to support reserve growth.</a:t>
            </a:r>
          </a:p>
          <a:p>
            <a:endParaRPr lang="en-NG" sz="1100">
              <a:solidFill>
                <a:srgbClr val="D9D9D9"/>
              </a:solidFill>
            </a:endParaRPr>
          </a:p>
        </xdr:txBody>
      </xdr:sp>
    </xdr:grpSp>
    <xdr:clientData/>
  </xdr:twoCellAnchor>
  <xdr:twoCellAnchor>
    <xdr:from>
      <xdr:col>3</xdr:col>
      <xdr:colOff>425511</xdr:colOff>
      <xdr:row>3</xdr:row>
      <xdr:rowOff>14014</xdr:rowOff>
    </xdr:from>
    <xdr:to>
      <xdr:col>19</xdr:col>
      <xdr:colOff>326571</xdr:colOff>
      <xdr:row>44</xdr:row>
      <xdr:rowOff>155509</xdr:rowOff>
    </xdr:to>
    <xdr:grpSp>
      <xdr:nvGrpSpPr>
        <xdr:cNvPr id="12" name="Group 11">
          <a:extLst>
            <a:ext uri="{FF2B5EF4-FFF2-40B4-BE49-F238E27FC236}">
              <a16:creationId xmlns:a16="http://schemas.microsoft.com/office/drawing/2014/main" id="{6325D898-C5A9-DE3B-B76C-B2C64C85750F}"/>
            </a:ext>
          </a:extLst>
        </xdr:cNvPr>
        <xdr:cNvGrpSpPr/>
      </xdr:nvGrpSpPr>
      <xdr:grpSpPr>
        <a:xfrm>
          <a:off x="2239797" y="558300"/>
          <a:ext cx="9577250" cy="7580066"/>
          <a:chOff x="1436328" y="278383"/>
          <a:chExt cx="7943569" cy="7394806"/>
        </a:xfrm>
      </xdr:grpSpPr>
      <xdr:sp macro="" textlink="">
        <xdr:nvSpPr>
          <xdr:cNvPr id="2" name="Rectangle: Rounded Corners 1">
            <a:extLst>
              <a:ext uri="{FF2B5EF4-FFF2-40B4-BE49-F238E27FC236}">
                <a16:creationId xmlns:a16="http://schemas.microsoft.com/office/drawing/2014/main" id="{37025836-280C-4AED-A81D-0CA6A60BB513}"/>
              </a:ext>
            </a:extLst>
          </xdr:cNvPr>
          <xdr:cNvSpPr/>
        </xdr:nvSpPr>
        <xdr:spPr>
          <a:xfrm>
            <a:off x="1436328" y="278383"/>
            <a:ext cx="7943569" cy="7394806"/>
          </a:xfrm>
          <a:prstGeom prst="roundRect">
            <a:avLst/>
          </a:prstGeom>
          <a:solidFill>
            <a:srgbClr val="560521"/>
          </a:solidFill>
          <a:ln w="12700" cap="flat" cmpd="sng" algn="ctr">
            <a:noFill/>
            <a:prstDash val="solid"/>
            <a:miter lim="800000"/>
          </a:ln>
          <a:effectLst>
            <a:outerShdw blurRad="50800" dist="50800" dir="5400000" algn="ctr" rotWithShape="0">
              <a:srgbClr val="560521"/>
            </a:outerShdw>
          </a:effectLst>
        </xdr:spPr>
        <xdr:txBody>
          <a:bodyPr vertOverflow="clip" horzOverflow="clip" rtlCol="0" anchor="t"/>
          <a:lstStyle/>
          <a:p>
            <a:endParaRPr kumimoji="0" lang="en-N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sp macro="" textlink="">
        <xdr:nvSpPr>
          <xdr:cNvPr id="3" name="TextBox 2">
            <a:extLst>
              <a:ext uri="{FF2B5EF4-FFF2-40B4-BE49-F238E27FC236}">
                <a16:creationId xmlns:a16="http://schemas.microsoft.com/office/drawing/2014/main" id="{684450F1-CBE8-8D21-1D93-E7F0EF993DF0}"/>
              </a:ext>
            </a:extLst>
          </xdr:cNvPr>
          <xdr:cNvSpPr txBox="1"/>
        </xdr:nvSpPr>
        <xdr:spPr>
          <a:xfrm>
            <a:off x="1776196" y="670272"/>
            <a:ext cx="7398454" cy="64430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solidFill>
                  <a:srgbClr val="D9D9D9"/>
                </a:solidFill>
              </a:rPr>
              <a:t>Monthly Financial Observations &amp; Recommendations</a:t>
            </a:r>
          </a:p>
          <a:p>
            <a:r>
              <a:rPr lang="en-US" b="1">
                <a:solidFill>
                  <a:srgbClr val="D9D9D9"/>
                </a:solidFill>
              </a:rPr>
              <a:t>January</a:t>
            </a:r>
          </a:p>
          <a:p>
            <a:r>
              <a:rPr lang="en-US" b="1">
                <a:solidFill>
                  <a:srgbClr val="D9D9D9"/>
                </a:solidFill>
              </a:rPr>
              <a:t>Observation:</a:t>
            </a:r>
            <a:br>
              <a:rPr lang="en-US">
                <a:solidFill>
                  <a:srgbClr val="D9D9D9"/>
                </a:solidFill>
              </a:rPr>
            </a:br>
            <a:r>
              <a:rPr lang="en-US">
                <a:solidFill>
                  <a:srgbClr val="D9D9D9"/>
                </a:solidFill>
              </a:rPr>
              <a:t>Income was high at </a:t>
            </a:r>
            <a:r>
              <a:rPr lang="en-US" b="1">
                <a:solidFill>
                  <a:srgbClr val="D9D9D9"/>
                </a:solidFill>
              </a:rPr>
              <a:t>$14,100</a:t>
            </a:r>
            <a:r>
              <a:rPr lang="en-US">
                <a:solidFill>
                  <a:srgbClr val="D9D9D9"/>
                </a:solidFill>
              </a:rPr>
              <a:t>, while expenses remained low at </a:t>
            </a:r>
            <a:r>
              <a:rPr lang="en-US" b="1">
                <a:solidFill>
                  <a:srgbClr val="D9D9D9"/>
                </a:solidFill>
              </a:rPr>
              <a:t>$2,900</a:t>
            </a:r>
            <a:r>
              <a:rPr lang="en-US">
                <a:solidFill>
                  <a:srgbClr val="D9D9D9"/>
                </a:solidFill>
              </a:rPr>
              <a:t>, resulting in a strong surplus.</a:t>
            </a:r>
          </a:p>
          <a:p>
            <a:r>
              <a:rPr lang="en-US" b="1">
                <a:solidFill>
                  <a:srgbClr val="D9D9D9"/>
                </a:solidFill>
              </a:rPr>
              <a:t>Recommendation:</a:t>
            </a:r>
            <a:br>
              <a:rPr lang="en-US">
                <a:solidFill>
                  <a:srgbClr val="D9D9D9"/>
                </a:solidFill>
              </a:rPr>
            </a:br>
            <a:r>
              <a:rPr lang="en-US">
                <a:solidFill>
                  <a:srgbClr val="D9D9D9"/>
                </a:solidFill>
              </a:rPr>
              <a:t>Allocate the surplus toward </a:t>
            </a:r>
            <a:r>
              <a:rPr lang="en-US" b="1">
                <a:solidFill>
                  <a:srgbClr val="D9D9D9"/>
                </a:solidFill>
              </a:rPr>
              <a:t>emergency savings</a:t>
            </a:r>
            <a:r>
              <a:rPr lang="en-US">
                <a:solidFill>
                  <a:srgbClr val="D9D9D9"/>
                </a:solidFill>
              </a:rPr>
              <a:t> and </a:t>
            </a:r>
            <a:r>
              <a:rPr lang="en-US" b="1">
                <a:solidFill>
                  <a:srgbClr val="D9D9D9"/>
                </a:solidFill>
              </a:rPr>
              <a:t>low-risk investments</a:t>
            </a:r>
            <a:r>
              <a:rPr lang="en-US">
                <a:solidFill>
                  <a:srgbClr val="D9D9D9"/>
                </a:solidFill>
              </a:rPr>
              <a:t> (e.g., index funds). Start tracking </a:t>
            </a:r>
            <a:r>
              <a:rPr lang="en-US" b="1">
                <a:solidFill>
                  <a:srgbClr val="D9D9D9"/>
                </a:solidFill>
              </a:rPr>
              <a:t>income fluctuations</a:t>
            </a:r>
            <a:r>
              <a:rPr lang="en-US">
                <a:solidFill>
                  <a:srgbClr val="D9D9D9"/>
                </a:solidFill>
              </a:rPr>
              <a:t> and reserve a portion of surplus income for future low-income periods.</a:t>
            </a:r>
          </a:p>
          <a:p>
            <a:r>
              <a:rPr lang="en-US" b="1">
                <a:solidFill>
                  <a:srgbClr val="D9D9D9"/>
                </a:solidFill>
              </a:rPr>
              <a:t>February</a:t>
            </a:r>
          </a:p>
          <a:p>
            <a:r>
              <a:rPr lang="en-US" b="1">
                <a:solidFill>
                  <a:srgbClr val="D9D9D9"/>
                </a:solidFill>
              </a:rPr>
              <a:t>Observation:</a:t>
            </a:r>
            <a:br>
              <a:rPr lang="en-US">
                <a:solidFill>
                  <a:srgbClr val="D9D9D9"/>
                </a:solidFill>
              </a:rPr>
            </a:br>
            <a:r>
              <a:rPr lang="en-US">
                <a:solidFill>
                  <a:srgbClr val="D9D9D9"/>
                </a:solidFill>
              </a:rPr>
              <a:t>Income totaled </a:t>
            </a:r>
            <a:r>
              <a:rPr lang="en-US" b="1">
                <a:solidFill>
                  <a:srgbClr val="D9D9D9"/>
                </a:solidFill>
              </a:rPr>
              <a:t>$5,800</a:t>
            </a:r>
            <a:r>
              <a:rPr lang="en-US">
                <a:solidFill>
                  <a:srgbClr val="D9D9D9"/>
                </a:solidFill>
              </a:rPr>
              <a:t>, nearly matching expenses of </a:t>
            </a:r>
            <a:r>
              <a:rPr lang="en-US" b="1">
                <a:solidFill>
                  <a:srgbClr val="D9D9D9"/>
                </a:solidFill>
              </a:rPr>
              <a:t>$2,900</a:t>
            </a:r>
            <a:r>
              <a:rPr lang="en-US">
                <a:solidFill>
                  <a:srgbClr val="D9D9D9"/>
                </a:solidFill>
              </a:rPr>
              <a:t>, indicating </a:t>
            </a:r>
            <a:r>
              <a:rPr lang="en-US" b="1">
                <a:solidFill>
                  <a:srgbClr val="D9D9D9"/>
                </a:solidFill>
              </a:rPr>
              <a:t>tight financial margins</a:t>
            </a:r>
            <a:r>
              <a:rPr lang="en-US">
                <a:solidFill>
                  <a:srgbClr val="D9D9D9"/>
                </a:solidFill>
              </a:rPr>
              <a:t>.</a:t>
            </a:r>
          </a:p>
          <a:p>
            <a:r>
              <a:rPr lang="en-US" b="1">
                <a:solidFill>
                  <a:srgbClr val="D9D9D9"/>
                </a:solidFill>
              </a:rPr>
              <a:t>Recommendation:</a:t>
            </a:r>
            <a:br>
              <a:rPr lang="en-US">
                <a:solidFill>
                  <a:srgbClr val="D9D9D9"/>
                </a:solidFill>
              </a:rPr>
            </a:br>
            <a:r>
              <a:rPr lang="en-US">
                <a:solidFill>
                  <a:srgbClr val="D9D9D9"/>
                </a:solidFill>
              </a:rPr>
              <a:t>Implement a </a:t>
            </a:r>
            <a:r>
              <a:rPr lang="en-US" b="1">
                <a:solidFill>
                  <a:srgbClr val="D9D9D9"/>
                </a:solidFill>
              </a:rPr>
              <a:t>weekly budgeting system</a:t>
            </a:r>
            <a:r>
              <a:rPr lang="en-US">
                <a:solidFill>
                  <a:srgbClr val="D9D9D9"/>
                </a:solidFill>
              </a:rPr>
              <a:t> to limit non-essential spending (e.g., entertainment, clothing). Use a </a:t>
            </a:r>
            <a:r>
              <a:rPr lang="en-US" b="1">
                <a:solidFill>
                  <a:srgbClr val="D9D9D9"/>
                </a:solidFill>
              </a:rPr>
              <a:t>budgeting app</a:t>
            </a:r>
            <a:r>
              <a:rPr lang="en-US">
                <a:solidFill>
                  <a:srgbClr val="D9D9D9"/>
                </a:solidFill>
              </a:rPr>
              <a:t> and set spending limits to avoid overextending your balance.</a:t>
            </a:r>
          </a:p>
          <a:p>
            <a:r>
              <a:rPr lang="en-US" b="1">
                <a:solidFill>
                  <a:srgbClr val="D9D9D9"/>
                </a:solidFill>
              </a:rPr>
              <a:t>March</a:t>
            </a:r>
          </a:p>
          <a:p>
            <a:r>
              <a:rPr lang="en-US" b="1">
                <a:solidFill>
                  <a:srgbClr val="D9D9D9"/>
                </a:solidFill>
              </a:rPr>
              <a:t>Observation:</a:t>
            </a:r>
            <a:br>
              <a:rPr lang="en-US">
                <a:solidFill>
                  <a:srgbClr val="D9D9D9"/>
                </a:solidFill>
              </a:rPr>
            </a:br>
            <a:r>
              <a:rPr lang="en-US">
                <a:solidFill>
                  <a:srgbClr val="D9D9D9"/>
                </a:solidFill>
              </a:rPr>
              <a:t>Income of </a:t>
            </a:r>
            <a:r>
              <a:rPr lang="en-US" b="1">
                <a:solidFill>
                  <a:srgbClr val="D9D9D9"/>
                </a:solidFill>
              </a:rPr>
              <a:t>$6,000</a:t>
            </a:r>
            <a:r>
              <a:rPr lang="en-US">
                <a:solidFill>
                  <a:srgbClr val="D9D9D9"/>
                </a:solidFill>
              </a:rPr>
              <a:t> slightly exceeded expenses (</a:t>
            </a:r>
            <a:r>
              <a:rPr lang="en-US" b="1">
                <a:solidFill>
                  <a:srgbClr val="D9D9D9"/>
                </a:solidFill>
              </a:rPr>
              <a:t>$3,050</a:t>
            </a:r>
            <a:r>
              <a:rPr lang="en-US">
                <a:solidFill>
                  <a:srgbClr val="D9D9D9"/>
                </a:solidFill>
              </a:rPr>
              <a:t>), but overspending still occurred.</a:t>
            </a:r>
          </a:p>
          <a:p>
            <a:r>
              <a:rPr lang="en-US" b="1">
                <a:solidFill>
                  <a:srgbClr val="D9D9D9"/>
                </a:solidFill>
              </a:rPr>
              <a:t>Recommendation:</a:t>
            </a:r>
            <a:br>
              <a:rPr lang="en-US">
                <a:solidFill>
                  <a:srgbClr val="D9D9D9"/>
                </a:solidFill>
              </a:rPr>
            </a:br>
            <a:r>
              <a:rPr lang="en-US">
                <a:solidFill>
                  <a:srgbClr val="D9D9D9"/>
                </a:solidFill>
              </a:rPr>
              <a:t>Set </a:t>
            </a:r>
            <a:r>
              <a:rPr lang="en-US" b="1">
                <a:solidFill>
                  <a:srgbClr val="D9D9D9"/>
                </a:solidFill>
              </a:rPr>
              <a:t>category-specific spending limits</a:t>
            </a:r>
            <a:r>
              <a:rPr lang="en-US">
                <a:solidFill>
                  <a:srgbClr val="D9D9D9"/>
                </a:solidFill>
              </a:rPr>
              <a:t> and automate </a:t>
            </a:r>
            <a:r>
              <a:rPr lang="en-US" b="1">
                <a:solidFill>
                  <a:srgbClr val="D9D9D9"/>
                </a:solidFill>
              </a:rPr>
              <a:t>monthly savings transfers</a:t>
            </a:r>
            <a:r>
              <a:rPr lang="en-US">
                <a:solidFill>
                  <a:srgbClr val="D9D9D9"/>
                </a:solidFill>
              </a:rPr>
              <a:t>. Reassess and reduce </a:t>
            </a:r>
            <a:r>
              <a:rPr lang="en-US" b="1">
                <a:solidFill>
                  <a:srgbClr val="D9D9D9"/>
                </a:solidFill>
              </a:rPr>
              <a:t>subscriptions or recurring costs</a:t>
            </a:r>
            <a:r>
              <a:rPr lang="en-US">
                <a:solidFill>
                  <a:srgbClr val="D9D9D9"/>
                </a:solidFill>
              </a:rPr>
              <a:t> to avoid unnecessary outflows.</a:t>
            </a:r>
          </a:p>
          <a:p>
            <a:r>
              <a:rPr lang="en-US" b="1">
                <a:solidFill>
                  <a:srgbClr val="D9D9D9"/>
                </a:solidFill>
              </a:rPr>
              <a:t>April</a:t>
            </a:r>
          </a:p>
          <a:p>
            <a:r>
              <a:rPr lang="en-US" b="1">
                <a:solidFill>
                  <a:srgbClr val="D9D9D9"/>
                </a:solidFill>
              </a:rPr>
              <a:t>Observation:</a:t>
            </a:r>
            <a:br>
              <a:rPr lang="en-US">
                <a:solidFill>
                  <a:srgbClr val="D9D9D9"/>
                </a:solidFill>
              </a:rPr>
            </a:br>
            <a:r>
              <a:rPr lang="en-US">
                <a:solidFill>
                  <a:srgbClr val="D9D9D9"/>
                </a:solidFill>
              </a:rPr>
              <a:t>Income of </a:t>
            </a:r>
            <a:r>
              <a:rPr lang="en-US" b="1">
                <a:solidFill>
                  <a:srgbClr val="D9D9D9"/>
                </a:solidFill>
              </a:rPr>
              <a:t>$7,340</a:t>
            </a:r>
            <a:r>
              <a:rPr lang="en-US">
                <a:solidFill>
                  <a:srgbClr val="D9D9D9"/>
                </a:solidFill>
              </a:rPr>
              <a:t> covered expenses (</a:t>
            </a:r>
            <a:r>
              <a:rPr lang="en-US" b="1">
                <a:solidFill>
                  <a:srgbClr val="D9D9D9"/>
                </a:solidFill>
              </a:rPr>
              <a:t>$3,040</a:t>
            </a:r>
            <a:r>
              <a:rPr lang="en-US">
                <a:solidFill>
                  <a:srgbClr val="D9D9D9"/>
                </a:solidFill>
              </a:rPr>
              <a:t>), but spending spikes occurred, particularly on </a:t>
            </a:r>
            <a:r>
              <a:rPr lang="en-US" b="1">
                <a:solidFill>
                  <a:srgbClr val="D9D9D9"/>
                </a:solidFill>
              </a:rPr>
              <a:t>Fridays</a:t>
            </a:r>
            <a:r>
              <a:rPr lang="en-US">
                <a:solidFill>
                  <a:srgbClr val="D9D9D9"/>
                </a:solidFill>
              </a:rPr>
              <a:t>.</a:t>
            </a:r>
          </a:p>
          <a:p>
            <a:r>
              <a:rPr lang="en-US" b="1">
                <a:solidFill>
                  <a:srgbClr val="D9D9D9"/>
                </a:solidFill>
              </a:rPr>
              <a:t>Recommendation:</a:t>
            </a:r>
            <a:br>
              <a:rPr lang="en-US">
                <a:solidFill>
                  <a:srgbClr val="D9D9D9"/>
                </a:solidFill>
              </a:rPr>
            </a:br>
            <a:r>
              <a:rPr lang="en-US">
                <a:solidFill>
                  <a:srgbClr val="D9D9D9"/>
                </a:solidFill>
              </a:rPr>
              <a:t>Reduce </a:t>
            </a:r>
            <a:r>
              <a:rPr lang="en-US" b="1">
                <a:solidFill>
                  <a:srgbClr val="D9D9D9"/>
                </a:solidFill>
              </a:rPr>
              <a:t>discretionary spending on payday</a:t>
            </a:r>
            <a:r>
              <a:rPr lang="en-US">
                <a:solidFill>
                  <a:srgbClr val="D9D9D9"/>
                </a:solidFill>
              </a:rPr>
              <a:t>, and introduce </a:t>
            </a:r>
            <a:r>
              <a:rPr lang="en-US" b="1">
                <a:solidFill>
                  <a:srgbClr val="D9D9D9"/>
                </a:solidFill>
              </a:rPr>
              <a:t>weekly financial check-ins</a:t>
            </a:r>
            <a:r>
              <a:rPr lang="en-US">
                <a:solidFill>
                  <a:srgbClr val="D9D9D9"/>
                </a:solidFill>
              </a:rPr>
              <a:t> to evaluate habits and identify savings opportunities.</a:t>
            </a:r>
          </a:p>
          <a:p>
            <a:r>
              <a:rPr lang="en-US" b="1">
                <a:solidFill>
                  <a:srgbClr val="D9D9D9"/>
                </a:solidFill>
              </a:rPr>
              <a:t>May</a:t>
            </a:r>
          </a:p>
          <a:p>
            <a:r>
              <a:rPr lang="en-US" b="1">
                <a:solidFill>
                  <a:srgbClr val="D9D9D9"/>
                </a:solidFill>
              </a:rPr>
              <a:t>Observation:</a:t>
            </a:r>
            <a:br>
              <a:rPr lang="en-US">
                <a:solidFill>
                  <a:srgbClr val="D9D9D9"/>
                </a:solidFill>
              </a:rPr>
            </a:br>
            <a:r>
              <a:rPr lang="en-US">
                <a:solidFill>
                  <a:srgbClr val="D9D9D9"/>
                </a:solidFill>
              </a:rPr>
              <a:t>Income and expenses were close (</a:t>
            </a:r>
            <a:r>
              <a:rPr lang="en-US" b="1">
                <a:solidFill>
                  <a:srgbClr val="D9D9D9"/>
                </a:solidFill>
              </a:rPr>
              <a:t>$6,000</a:t>
            </a:r>
            <a:r>
              <a:rPr lang="en-US">
                <a:solidFill>
                  <a:srgbClr val="D9D9D9"/>
                </a:solidFill>
              </a:rPr>
              <a:t> vs. </a:t>
            </a:r>
            <a:r>
              <a:rPr lang="en-US" b="1">
                <a:solidFill>
                  <a:srgbClr val="D9D9D9"/>
                </a:solidFill>
              </a:rPr>
              <a:t>$3,120</a:t>
            </a:r>
            <a:r>
              <a:rPr lang="en-US">
                <a:solidFill>
                  <a:srgbClr val="D9D9D9"/>
                </a:solidFill>
              </a:rPr>
              <a:t>), with the </a:t>
            </a:r>
            <a:r>
              <a:rPr lang="en-US" b="1">
                <a:solidFill>
                  <a:srgbClr val="D9D9D9"/>
                </a:solidFill>
              </a:rPr>
              <a:t>highest spending on Mondays</a:t>
            </a:r>
            <a:r>
              <a:rPr lang="en-US">
                <a:solidFill>
                  <a:srgbClr val="D9D9D9"/>
                </a:solidFill>
              </a:rPr>
              <a:t>.</a:t>
            </a:r>
          </a:p>
          <a:p>
            <a:r>
              <a:rPr lang="en-US" b="1">
                <a:solidFill>
                  <a:srgbClr val="D9D9D9"/>
                </a:solidFill>
              </a:rPr>
              <a:t>Recommendation:</a:t>
            </a:r>
            <a:br>
              <a:rPr lang="en-US">
                <a:solidFill>
                  <a:srgbClr val="D9D9D9"/>
                </a:solidFill>
              </a:rPr>
            </a:br>
            <a:r>
              <a:rPr lang="en-US">
                <a:solidFill>
                  <a:srgbClr val="D9D9D9"/>
                </a:solidFill>
              </a:rPr>
              <a:t>Spread out </a:t>
            </a:r>
            <a:r>
              <a:rPr lang="en-US" b="1">
                <a:solidFill>
                  <a:srgbClr val="D9D9D9"/>
                </a:solidFill>
              </a:rPr>
              <a:t>large purchases</a:t>
            </a:r>
            <a:r>
              <a:rPr lang="en-US">
                <a:solidFill>
                  <a:srgbClr val="D9D9D9"/>
                </a:solidFill>
              </a:rPr>
              <a:t> across the week. Set up </a:t>
            </a:r>
            <a:r>
              <a:rPr lang="en-US" b="1">
                <a:solidFill>
                  <a:srgbClr val="D9D9D9"/>
                </a:solidFill>
              </a:rPr>
              <a:t>automatic payments</a:t>
            </a:r>
            <a:r>
              <a:rPr lang="en-US">
                <a:solidFill>
                  <a:srgbClr val="D9D9D9"/>
                </a:solidFill>
              </a:rPr>
              <a:t> for recurring expenses to avoid clustering spending early in the week.</a:t>
            </a:r>
          </a:p>
          <a:p>
            <a:r>
              <a:rPr lang="en-US" b="1">
                <a:solidFill>
                  <a:srgbClr val="D9D9D9"/>
                </a:solidFill>
              </a:rPr>
              <a:t>June</a:t>
            </a:r>
          </a:p>
          <a:p>
            <a:r>
              <a:rPr lang="en-US" b="1">
                <a:solidFill>
                  <a:srgbClr val="D9D9D9"/>
                </a:solidFill>
              </a:rPr>
              <a:t>Observation:</a:t>
            </a:r>
            <a:br>
              <a:rPr lang="en-US">
                <a:solidFill>
                  <a:srgbClr val="D9D9D9"/>
                </a:solidFill>
              </a:rPr>
            </a:br>
            <a:r>
              <a:rPr lang="en-US">
                <a:solidFill>
                  <a:srgbClr val="D9D9D9"/>
                </a:solidFill>
              </a:rPr>
              <a:t>Income was </a:t>
            </a:r>
            <a:r>
              <a:rPr lang="en-US" b="1">
                <a:solidFill>
                  <a:srgbClr val="D9D9D9"/>
                </a:solidFill>
              </a:rPr>
              <a:t>$5,100</a:t>
            </a:r>
            <a:r>
              <a:rPr lang="en-US">
                <a:solidFill>
                  <a:srgbClr val="D9D9D9"/>
                </a:solidFill>
              </a:rPr>
              <a:t> with moderate spending at </a:t>
            </a:r>
            <a:r>
              <a:rPr lang="en-US" b="1">
                <a:solidFill>
                  <a:srgbClr val="D9D9D9"/>
                </a:solidFill>
              </a:rPr>
              <a:t>$3,000</a:t>
            </a:r>
            <a:r>
              <a:rPr lang="en-US">
                <a:solidFill>
                  <a:srgbClr val="D9D9D9"/>
                </a:solidFill>
              </a:rPr>
              <a:t>, though </a:t>
            </a:r>
            <a:r>
              <a:rPr lang="en-US" b="1">
                <a:solidFill>
                  <a:srgbClr val="D9D9D9"/>
                </a:solidFill>
              </a:rPr>
              <a:t>Thursday saw unusually high expenses</a:t>
            </a:r>
            <a:r>
              <a:rPr lang="en-US">
                <a:solidFill>
                  <a:srgbClr val="D9D9D9"/>
                </a:solidFill>
              </a:rPr>
              <a:t>.</a:t>
            </a:r>
          </a:p>
          <a:p>
            <a:r>
              <a:rPr lang="en-US" b="1">
                <a:solidFill>
                  <a:srgbClr val="D9D9D9"/>
                </a:solidFill>
              </a:rPr>
              <a:t>Recommendation:</a:t>
            </a:r>
            <a:br>
              <a:rPr lang="en-US">
                <a:solidFill>
                  <a:srgbClr val="D9D9D9"/>
                </a:solidFill>
              </a:rPr>
            </a:br>
            <a:r>
              <a:rPr lang="en-US">
                <a:solidFill>
                  <a:srgbClr val="D9D9D9"/>
                </a:solidFill>
              </a:rPr>
              <a:t>Plan in advance for </a:t>
            </a:r>
            <a:r>
              <a:rPr lang="en-US" b="1">
                <a:solidFill>
                  <a:srgbClr val="D9D9D9"/>
                </a:solidFill>
              </a:rPr>
              <a:t>high-spending days</a:t>
            </a:r>
            <a:r>
              <a:rPr lang="en-US">
                <a:solidFill>
                  <a:srgbClr val="D9D9D9"/>
                </a:solidFill>
              </a:rPr>
              <a:t> and spread spending more evenly. Reduce costs by </a:t>
            </a:r>
            <a:r>
              <a:rPr lang="en-US" b="1">
                <a:solidFill>
                  <a:srgbClr val="D9D9D9"/>
                </a:solidFill>
              </a:rPr>
              <a:t>bulk buying</a:t>
            </a:r>
            <a:r>
              <a:rPr lang="en-US">
                <a:solidFill>
                  <a:srgbClr val="D9D9D9"/>
                </a:solidFill>
              </a:rPr>
              <a:t> or seeking </a:t>
            </a:r>
            <a:r>
              <a:rPr lang="en-US" b="1">
                <a:solidFill>
                  <a:srgbClr val="D9D9D9"/>
                </a:solidFill>
              </a:rPr>
              <a:t>low-cost entertainment alternatives</a:t>
            </a:r>
            <a:r>
              <a:rPr lang="en-US">
                <a:solidFill>
                  <a:srgbClr val="D9D9D9"/>
                </a:solidFill>
              </a:rPr>
              <a:t>.</a:t>
            </a:r>
          </a:p>
          <a:p>
            <a:endParaRPr lang="en-NG" sz="1100">
              <a:solidFill>
                <a:srgbClr val="D9D9D9"/>
              </a:solidFill>
            </a:endParaRPr>
          </a:p>
        </xdr:txBody>
      </xdr:sp>
    </xdr:grpSp>
    <xdr:clientData/>
  </xdr:twoCellAnchor>
  <xdr:twoCellAnchor>
    <xdr:from>
      <xdr:col>20</xdr:col>
      <xdr:colOff>404326</xdr:colOff>
      <xdr:row>3</xdr:row>
      <xdr:rowOff>139959</xdr:rowOff>
    </xdr:from>
    <xdr:to>
      <xdr:col>33</xdr:col>
      <xdr:colOff>544287</xdr:colOff>
      <xdr:row>33</xdr:row>
      <xdr:rowOff>108857</xdr:rowOff>
    </xdr:to>
    <xdr:grpSp>
      <xdr:nvGrpSpPr>
        <xdr:cNvPr id="16" name="Group 15">
          <a:extLst>
            <a:ext uri="{FF2B5EF4-FFF2-40B4-BE49-F238E27FC236}">
              <a16:creationId xmlns:a16="http://schemas.microsoft.com/office/drawing/2014/main" id="{B812957F-7037-4173-BEAE-C962B854DF9C}"/>
            </a:ext>
          </a:extLst>
        </xdr:cNvPr>
        <xdr:cNvGrpSpPr/>
      </xdr:nvGrpSpPr>
      <xdr:grpSpPr>
        <a:xfrm>
          <a:off x="12499564" y="684245"/>
          <a:ext cx="8001866" cy="5411755"/>
          <a:chOff x="-6966749" y="-7200419"/>
          <a:chExt cx="7943569" cy="7394806"/>
        </a:xfrm>
      </xdr:grpSpPr>
      <xdr:sp macro="" textlink="">
        <xdr:nvSpPr>
          <xdr:cNvPr id="17" name="Rectangle: Rounded Corners 16">
            <a:extLst>
              <a:ext uri="{FF2B5EF4-FFF2-40B4-BE49-F238E27FC236}">
                <a16:creationId xmlns:a16="http://schemas.microsoft.com/office/drawing/2014/main" id="{FAE37C22-3487-D1AB-BCE1-1ACA8310A639}"/>
              </a:ext>
            </a:extLst>
          </xdr:cNvPr>
          <xdr:cNvSpPr/>
        </xdr:nvSpPr>
        <xdr:spPr>
          <a:xfrm>
            <a:off x="-6966749" y="-7200419"/>
            <a:ext cx="7943569" cy="7394806"/>
          </a:xfrm>
          <a:prstGeom prst="roundRect">
            <a:avLst/>
          </a:prstGeom>
          <a:solidFill>
            <a:srgbClr val="560521"/>
          </a:solidFill>
          <a:ln w="12700" cap="flat" cmpd="sng" algn="ctr">
            <a:noFill/>
            <a:prstDash val="solid"/>
            <a:miter lim="800000"/>
          </a:ln>
          <a:effectLst>
            <a:outerShdw blurRad="50800" dist="50800" dir="5400000" algn="ctr" rotWithShape="0">
              <a:srgbClr val="560521"/>
            </a:outerShdw>
          </a:effectLst>
        </xdr:spPr>
        <xdr:txBody>
          <a:bodyPr vertOverflow="clip" horzOverflow="clip" rtlCol="0" anchor="t"/>
          <a:lstStyle/>
          <a:p>
            <a:endParaRPr kumimoji="0" lang="en-NG"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sp macro="" textlink="">
        <xdr:nvSpPr>
          <xdr:cNvPr id="18" name="TextBox 17">
            <a:extLst>
              <a:ext uri="{FF2B5EF4-FFF2-40B4-BE49-F238E27FC236}">
                <a16:creationId xmlns:a16="http://schemas.microsoft.com/office/drawing/2014/main" id="{C1A10CE3-EE2B-61F2-70D9-9D59C40E91AB}"/>
              </a:ext>
            </a:extLst>
          </xdr:cNvPr>
          <xdr:cNvSpPr txBox="1"/>
        </xdr:nvSpPr>
        <xdr:spPr>
          <a:xfrm>
            <a:off x="-6640411" y="-6632908"/>
            <a:ext cx="7398454" cy="64430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rgbClr val="D9D9D9"/>
                </a:solidFill>
              </a:rPr>
              <a:t>Summary Recommendations</a:t>
            </a:r>
          </a:p>
          <a:p>
            <a:endParaRPr lang="en-US" sz="2400" b="1">
              <a:solidFill>
                <a:srgbClr val="D9D9D9"/>
              </a:solidFill>
            </a:endParaRPr>
          </a:p>
          <a:p>
            <a:r>
              <a:rPr lang="en-US" sz="2400" b="1">
                <a:solidFill>
                  <a:srgbClr val="D9D9D9"/>
                </a:solidFill>
              </a:rPr>
              <a:t>* Build emergency savings</a:t>
            </a:r>
            <a:r>
              <a:rPr lang="en-US" sz="2400">
                <a:solidFill>
                  <a:srgbClr val="D9D9D9"/>
                </a:solidFill>
              </a:rPr>
              <a:t> during surplus months.</a:t>
            </a:r>
          </a:p>
          <a:p>
            <a:r>
              <a:rPr lang="en-US" sz="2400" b="0">
                <a:solidFill>
                  <a:srgbClr val="D9D9D9"/>
                </a:solidFill>
              </a:rPr>
              <a:t>*</a:t>
            </a:r>
            <a:r>
              <a:rPr lang="en-US" sz="2400" b="0" baseline="0">
                <a:solidFill>
                  <a:srgbClr val="D9D9D9"/>
                </a:solidFill>
              </a:rPr>
              <a:t> </a:t>
            </a:r>
            <a:r>
              <a:rPr lang="en-US" sz="2400" b="1">
                <a:solidFill>
                  <a:srgbClr val="D9D9D9"/>
                </a:solidFill>
              </a:rPr>
              <a:t>Control discretionary spending</a:t>
            </a:r>
            <a:r>
              <a:rPr lang="en-US" sz="2400">
                <a:solidFill>
                  <a:srgbClr val="D9D9D9"/>
                </a:solidFill>
              </a:rPr>
              <a:t>, especially around paydays.</a:t>
            </a:r>
          </a:p>
          <a:p>
            <a:r>
              <a:rPr lang="en-US" sz="2400" b="1">
                <a:solidFill>
                  <a:srgbClr val="D9D9D9"/>
                </a:solidFill>
              </a:rPr>
              <a:t>* Use budgeting tools</a:t>
            </a:r>
            <a:r>
              <a:rPr lang="en-US" sz="2400">
                <a:solidFill>
                  <a:srgbClr val="D9D9D9"/>
                </a:solidFill>
              </a:rPr>
              <a:t> for consistent expense tracking.</a:t>
            </a:r>
          </a:p>
          <a:p>
            <a:r>
              <a:rPr lang="en-US" sz="2400" b="1">
                <a:solidFill>
                  <a:srgbClr val="D9D9D9"/>
                </a:solidFill>
              </a:rPr>
              <a:t>* Even out cash flow</a:t>
            </a:r>
            <a:r>
              <a:rPr lang="en-US" sz="2400">
                <a:solidFill>
                  <a:srgbClr val="D9D9D9"/>
                </a:solidFill>
              </a:rPr>
              <a:t> by adjusting payment cycles and purchase timing.</a:t>
            </a:r>
          </a:p>
          <a:p>
            <a:r>
              <a:rPr lang="en-US" sz="2400" b="1">
                <a:solidFill>
                  <a:srgbClr val="D9D9D9"/>
                </a:solidFill>
              </a:rPr>
              <a:t>* Establish no-spend days</a:t>
            </a:r>
            <a:r>
              <a:rPr lang="en-US" sz="2400">
                <a:solidFill>
                  <a:srgbClr val="D9D9D9"/>
                </a:solidFill>
              </a:rPr>
              <a:t> and allocate sinking funds for large predictable costs.</a:t>
            </a:r>
          </a:p>
          <a:p>
            <a:r>
              <a:rPr lang="en-US" sz="2400" b="1">
                <a:solidFill>
                  <a:srgbClr val="D9D9D9"/>
                </a:solidFill>
              </a:rPr>
              <a:t>* Automate savings</a:t>
            </a:r>
            <a:r>
              <a:rPr lang="en-US" sz="2400">
                <a:solidFill>
                  <a:srgbClr val="D9D9D9"/>
                </a:solidFill>
              </a:rPr>
              <a:t> and set up alerts for unusual spending patterns.</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489184</xdr:colOff>
      <xdr:row>4</xdr:row>
      <xdr:rowOff>47038</xdr:rowOff>
    </xdr:from>
    <xdr:to>
      <xdr:col>18</xdr:col>
      <xdr:colOff>303227</xdr:colOff>
      <xdr:row>35</xdr:row>
      <xdr:rowOff>33701</xdr:rowOff>
    </xdr:to>
    <xdr:grpSp>
      <xdr:nvGrpSpPr>
        <xdr:cNvPr id="46" name="Group 45">
          <a:extLst>
            <a:ext uri="{FF2B5EF4-FFF2-40B4-BE49-F238E27FC236}">
              <a16:creationId xmlns:a16="http://schemas.microsoft.com/office/drawing/2014/main" id="{4C95DAF1-2A46-4FBB-8DFD-04DACAEC9BDC}"/>
            </a:ext>
          </a:extLst>
        </xdr:cNvPr>
        <xdr:cNvGrpSpPr/>
      </xdr:nvGrpSpPr>
      <xdr:grpSpPr>
        <a:xfrm>
          <a:off x="3563921" y="795670"/>
          <a:ext cx="7808359" cy="5828663"/>
          <a:chOff x="4825999" y="667927"/>
          <a:chExt cx="7763303" cy="5574663"/>
        </a:xfrm>
      </xdr:grpSpPr>
      <xdr:sp macro="" textlink="">
        <xdr:nvSpPr>
          <xdr:cNvPr id="2" name="Rectangle: Rounded Corners 1">
            <a:extLst>
              <a:ext uri="{FF2B5EF4-FFF2-40B4-BE49-F238E27FC236}">
                <a16:creationId xmlns:a16="http://schemas.microsoft.com/office/drawing/2014/main" id="{7457EBD9-9931-F541-08BC-711EBB6A7CF2}"/>
              </a:ext>
            </a:extLst>
          </xdr:cNvPr>
          <xdr:cNvSpPr/>
        </xdr:nvSpPr>
        <xdr:spPr>
          <a:xfrm>
            <a:off x="5711365" y="1143881"/>
            <a:ext cx="3228480" cy="1721703"/>
          </a:xfrm>
          <a:prstGeom prst="roundRect">
            <a:avLst>
              <a:gd name="adj" fmla="val 9164"/>
            </a:avLst>
          </a:prstGeom>
          <a:gradFill flip="none" rotWithShape="1">
            <a:gsLst>
              <a:gs pos="64000">
                <a:srgbClr val="560521"/>
              </a:gs>
              <a:gs pos="94000">
                <a:srgbClr val="4D051E"/>
              </a:gs>
              <a:gs pos="34000">
                <a:srgbClr val="671E37"/>
              </a:gs>
              <a:gs pos="0">
                <a:scrgbClr r="0" g="0" b="0"/>
              </a:gs>
              <a:gs pos="0">
                <a:scrgbClr r="0" g="0" b="0"/>
              </a:gs>
              <a:gs pos="0">
                <a:scrgbClr r="0" g="0" b="0"/>
              </a:gs>
              <a:gs pos="0">
                <a:srgbClr val="4D051E"/>
              </a:gs>
              <a:gs pos="1000">
                <a:srgbClr val="78374D"/>
              </a:gs>
            </a:gsLst>
            <a:lin ang="10800000" scaled="1"/>
            <a:tileRect/>
          </a:gra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3" name="Rectangle: Rounded Corners 2">
            <a:extLst>
              <a:ext uri="{FF2B5EF4-FFF2-40B4-BE49-F238E27FC236}">
                <a16:creationId xmlns:a16="http://schemas.microsoft.com/office/drawing/2014/main" id="{80BB235F-801A-DC2F-466B-9DEF5F6D3C06}"/>
              </a:ext>
            </a:extLst>
          </xdr:cNvPr>
          <xdr:cNvSpPr/>
        </xdr:nvSpPr>
        <xdr:spPr>
          <a:xfrm>
            <a:off x="8978131" y="1174361"/>
            <a:ext cx="1791996" cy="805590"/>
          </a:xfrm>
          <a:prstGeom prst="roundRect">
            <a:avLst>
              <a:gd name="adj" fmla="val 12006"/>
            </a:avLst>
          </a:prstGeom>
          <a:solidFill>
            <a:srgbClr val="262626"/>
          </a:solidFill>
          <a:ln>
            <a:noFill/>
          </a:ln>
          <a:effectLst>
            <a:outerShdw blurRad="50800" dist="38100" dir="2700000" algn="tl" rotWithShape="0">
              <a:prstClr val="black">
                <a:alpha val="8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endParaRPr lang="en-NG" sz="1100"/>
          </a:p>
        </xdr:txBody>
      </xdr:sp>
      <xdr:sp macro="" textlink="">
        <xdr:nvSpPr>
          <xdr:cNvPr id="4" name="Rectangle: Rounded Corners 3">
            <a:extLst>
              <a:ext uri="{FF2B5EF4-FFF2-40B4-BE49-F238E27FC236}">
                <a16:creationId xmlns:a16="http://schemas.microsoft.com/office/drawing/2014/main" id="{6B05EC0B-0E63-4A5E-BBDC-154344C42121}"/>
              </a:ext>
            </a:extLst>
          </xdr:cNvPr>
          <xdr:cNvSpPr/>
        </xdr:nvSpPr>
        <xdr:spPr>
          <a:xfrm>
            <a:off x="8967093" y="1989811"/>
            <a:ext cx="1791996" cy="856937"/>
          </a:xfrm>
          <a:prstGeom prst="roundRect">
            <a:avLst>
              <a:gd name="adj" fmla="val 12047"/>
            </a:avLst>
          </a:prstGeom>
          <a:solidFill>
            <a:srgbClr val="262626"/>
          </a:solidFill>
          <a:ln>
            <a:noFill/>
          </a:ln>
          <a:effectLst>
            <a:outerShdw blurRad="50800" dist="38100" dir="2700000" algn="tl" rotWithShape="0">
              <a:prstClr val="black">
                <a:alpha val="8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endParaRPr lang="en-NG" sz="1100"/>
          </a:p>
        </xdr:txBody>
      </xdr:sp>
      <xdr:sp macro="" textlink="">
        <xdr:nvSpPr>
          <xdr:cNvPr id="5" name="Rectangle: Rounded Corners 4">
            <a:extLst>
              <a:ext uri="{FF2B5EF4-FFF2-40B4-BE49-F238E27FC236}">
                <a16:creationId xmlns:a16="http://schemas.microsoft.com/office/drawing/2014/main" id="{D69F29B9-E3B2-4700-B655-55BC4975A8F8}"/>
              </a:ext>
            </a:extLst>
          </xdr:cNvPr>
          <xdr:cNvSpPr/>
        </xdr:nvSpPr>
        <xdr:spPr>
          <a:xfrm>
            <a:off x="10807875" y="1143881"/>
            <a:ext cx="1655045" cy="3065726"/>
          </a:xfrm>
          <a:prstGeom prst="roundRect">
            <a:avLst>
              <a:gd name="adj" fmla="val 9095"/>
            </a:avLst>
          </a:prstGeom>
          <a:solidFill>
            <a:srgbClr val="262626"/>
          </a:solidFill>
          <a:ln>
            <a:noFill/>
          </a:ln>
          <a:effectLst>
            <a:outerShdw blurRad="50800" dist="38100" dir="2700000" algn="tl" rotWithShape="0">
              <a:prstClr val="black">
                <a:alpha val="8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endParaRPr lang="en-NG" sz="1100"/>
          </a:p>
        </xdr:txBody>
      </xdr:sp>
      <xdr:sp macro="" textlink="">
        <xdr:nvSpPr>
          <xdr:cNvPr id="6" name="Rectangle: Rounded Corners 5">
            <a:extLst>
              <a:ext uri="{FF2B5EF4-FFF2-40B4-BE49-F238E27FC236}">
                <a16:creationId xmlns:a16="http://schemas.microsoft.com/office/drawing/2014/main" id="{9459855B-7F6D-46D3-B3FB-0B9A213B951F}"/>
              </a:ext>
            </a:extLst>
          </xdr:cNvPr>
          <xdr:cNvSpPr/>
        </xdr:nvSpPr>
        <xdr:spPr>
          <a:xfrm>
            <a:off x="5709708" y="2926428"/>
            <a:ext cx="5044205" cy="1280492"/>
          </a:xfrm>
          <a:prstGeom prst="roundRect">
            <a:avLst>
              <a:gd name="adj" fmla="val 9095"/>
            </a:avLst>
          </a:prstGeom>
          <a:solidFill>
            <a:srgbClr val="262626"/>
          </a:solidFill>
          <a:ln>
            <a:noFill/>
          </a:ln>
          <a:effectLst>
            <a:outerShdw blurRad="50800" dist="38100" dir="2700000" algn="tl" rotWithShape="0">
              <a:prstClr val="black">
                <a:alpha val="8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endParaRPr lang="en-NG" sz="1100"/>
          </a:p>
        </xdr:txBody>
      </xdr:sp>
      <xdr:sp macro="" textlink="">
        <xdr:nvSpPr>
          <xdr:cNvPr id="7" name="Rectangle: Rounded Corners 6">
            <a:extLst>
              <a:ext uri="{FF2B5EF4-FFF2-40B4-BE49-F238E27FC236}">
                <a16:creationId xmlns:a16="http://schemas.microsoft.com/office/drawing/2014/main" id="{3E7F8060-D7F5-452B-8FB9-0038DC39A9B5}"/>
              </a:ext>
            </a:extLst>
          </xdr:cNvPr>
          <xdr:cNvSpPr/>
        </xdr:nvSpPr>
        <xdr:spPr>
          <a:xfrm>
            <a:off x="5676318" y="4246652"/>
            <a:ext cx="6790200" cy="1824596"/>
          </a:xfrm>
          <a:prstGeom prst="roundRect">
            <a:avLst>
              <a:gd name="adj" fmla="val 4747"/>
            </a:avLst>
          </a:prstGeom>
          <a:solidFill>
            <a:srgbClr val="262626"/>
          </a:solidFill>
          <a:ln>
            <a:noFill/>
          </a:ln>
          <a:effectLst>
            <a:outerShdw blurRad="50800" dist="38100" dir="2700000" algn="tl" rotWithShape="0">
              <a:prstClr val="black">
                <a:alpha val="8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endParaRPr lang="en-NG" sz="1100"/>
          </a:p>
        </xdr:txBody>
      </xdr:sp>
      <xdr:sp macro="" textlink="">
        <xdr:nvSpPr>
          <xdr:cNvPr id="8" name="Rectangle: Top Corners Rounded 7">
            <a:extLst>
              <a:ext uri="{FF2B5EF4-FFF2-40B4-BE49-F238E27FC236}">
                <a16:creationId xmlns:a16="http://schemas.microsoft.com/office/drawing/2014/main" id="{07E72407-E816-EEAF-0C2A-A717C7B87DA5}"/>
              </a:ext>
            </a:extLst>
          </xdr:cNvPr>
          <xdr:cNvSpPr/>
        </xdr:nvSpPr>
        <xdr:spPr>
          <a:xfrm>
            <a:off x="4854222" y="1110075"/>
            <a:ext cx="738130" cy="4862634"/>
          </a:xfrm>
          <a:prstGeom prst="round2SameRect">
            <a:avLst>
              <a:gd name="adj1" fmla="val 19072"/>
              <a:gd name="adj2" fmla="val 15254"/>
            </a:avLst>
          </a:prstGeom>
          <a:solidFill>
            <a:srgbClr val="26262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pic>
        <xdr:nvPicPr>
          <xdr:cNvPr id="9" name="Picture 8">
            <a:extLst>
              <a:ext uri="{FF2B5EF4-FFF2-40B4-BE49-F238E27FC236}">
                <a16:creationId xmlns:a16="http://schemas.microsoft.com/office/drawing/2014/main" id="{97A6E82C-5F81-4D23-A2EE-407798256A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89894" y="1330560"/>
            <a:ext cx="469032" cy="274336"/>
          </a:xfrm>
          <a:prstGeom prst="rect">
            <a:avLst/>
          </a:prstGeom>
        </xdr:spPr>
      </xdr:pic>
      <xdr:sp macro="" textlink="">
        <xdr:nvSpPr>
          <xdr:cNvPr id="12" name="TextBox 11">
            <a:extLst>
              <a:ext uri="{FF2B5EF4-FFF2-40B4-BE49-F238E27FC236}">
                <a16:creationId xmlns:a16="http://schemas.microsoft.com/office/drawing/2014/main" id="{2DF61642-BB41-4BE9-713E-224CD7922D3E}"/>
              </a:ext>
            </a:extLst>
          </xdr:cNvPr>
          <xdr:cNvSpPr txBox="1"/>
        </xdr:nvSpPr>
        <xdr:spPr>
          <a:xfrm flipH="1">
            <a:off x="8235951" y="1565729"/>
            <a:ext cx="682930" cy="3311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700" b="1">
                <a:solidFill>
                  <a:srgbClr val="D9D9D9"/>
                </a:solidFill>
              </a:rPr>
              <a:t>Master</a:t>
            </a:r>
            <a:r>
              <a:rPr lang="en-US" sz="700" b="1" baseline="0">
                <a:solidFill>
                  <a:srgbClr val="D9D9D9"/>
                </a:solidFill>
              </a:rPr>
              <a:t>Card</a:t>
            </a:r>
            <a:endParaRPr lang="en-NG" sz="800" b="1">
              <a:solidFill>
                <a:srgbClr val="D9D9D9"/>
              </a:solidFill>
            </a:endParaRPr>
          </a:p>
        </xdr:txBody>
      </xdr:sp>
      <xdr:sp macro="" textlink="">
        <xdr:nvSpPr>
          <xdr:cNvPr id="15" name="TextBox 14">
            <a:extLst>
              <a:ext uri="{FF2B5EF4-FFF2-40B4-BE49-F238E27FC236}">
                <a16:creationId xmlns:a16="http://schemas.microsoft.com/office/drawing/2014/main" id="{2C47063A-2892-4990-9340-377AF77FC46B}"/>
              </a:ext>
            </a:extLst>
          </xdr:cNvPr>
          <xdr:cNvSpPr txBox="1"/>
        </xdr:nvSpPr>
        <xdr:spPr>
          <a:xfrm flipH="1">
            <a:off x="8977456" y="2049493"/>
            <a:ext cx="1246778" cy="428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rgbClr val="D9D9D9"/>
                </a:solidFill>
              </a:rPr>
              <a:t>Income</a:t>
            </a:r>
            <a:endParaRPr lang="en-NG" sz="800" b="1">
              <a:solidFill>
                <a:srgbClr val="D9D9D9"/>
              </a:solidFill>
            </a:endParaRPr>
          </a:p>
        </xdr:txBody>
      </xdr:sp>
      <xdr:sp macro="" textlink="">
        <xdr:nvSpPr>
          <xdr:cNvPr id="16" name="TextBox 15">
            <a:extLst>
              <a:ext uri="{FF2B5EF4-FFF2-40B4-BE49-F238E27FC236}">
                <a16:creationId xmlns:a16="http://schemas.microsoft.com/office/drawing/2014/main" id="{F6861345-1BFD-436B-91BA-89491C0E84C4}"/>
              </a:ext>
            </a:extLst>
          </xdr:cNvPr>
          <xdr:cNvSpPr txBox="1"/>
        </xdr:nvSpPr>
        <xdr:spPr>
          <a:xfrm flipH="1">
            <a:off x="8977459" y="1215318"/>
            <a:ext cx="996745" cy="3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rgbClr val="D9D9D9"/>
                </a:solidFill>
              </a:rPr>
              <a:t>Spending</a:t>
            </a:r>
            <a:endParaRPr lang="en-NG" sz="1050" b="1">
              <a:solidFill>
                <a:srgbClr val="D9D9D9"/>
              </a:solidFill>
            </a:endParaRPr>
          </a:p>
        </xdr:txBody>
      </xdr:sp>
      <xdr:sp macro="" textlink="">
        <xdr:nvSpPr>
          <xdr:cNvPr id="17" name="TextBox 16">
            <a:extLst>
              <a:ext uri="{FF2B5EF4-FFF2-40B4-BE49-F238E27FC236}">
                <a16:creationId xmlns:a16="http://schemas.microsoft.com/office/drawing/2014/main" id="{EEA62327-DA28-4442-BEEE-B3E2ED4E62D3}"/>
              </a:ext>
            </a:extLst>
          </xdr:cNvPr>
          <xdr:cNvSpPr txBox="1"/>
        </xdr:nvSpPr>
        <xdr:spPr>
          <a:xfrm flipH="1">
            <a:off x="11056673" y="1222951"/>
            <a:ext cx="1172957" cy="3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rgbClr val="D9D9D9"/>
                </a:solidFill>
              </a:rPr>
              <a:t>Top</a:t>
            </a:r>
            <a:r>
              <a:rPr lang="en-US" sz="1050" b="1" baseline="0">
                <a:solidFill>
                  <a:srgbClr val="D9D9D9"/>
                </a:solidFill>
              </a:rPr>
              <a:t> Spendings  </a:t>
            </a:r>
            <a:endParaRPr lang="en-NG" sz="1050" b="1">
              <a:solidFill>
                <a:srgbClr val="D9D9D9"/>
              </a:solidFill>
            </a:endParaRPr>
          </a:p>
        </xdr:txBody>
      </xdr:sp>
      <xdr:grpSp>
        <xdr:nvGrpSpPr>
          <xdr:cNvPr id="18" name="Group 17">
            <a:extLst>
              <a:ext uri="{FF2B5EF4-FFF2-40B4-BE49-F238E27FC236}">
                <a16:creationId xmlns:a16="http://schemas.microsoft.com/office/drawing/2014/main" id="{FAF78F85-C4C9-4399-A9E5-E7359B5ADD2B}"/>
              </a:ext>
            </a:extLst>
          </xdr:cNvPr>
          <xdr:cNvGrpSpPr/>
        </xdr:nvGrpSpPr>
        <xdr:grpSpPr>
          <a:xfrm flipH="1">
            <a:off x="10897759" y="3194080"/>
            <a:ext cx="350003" cy="273323"/>
            <a:chOff x="6316980" y="2895600"/>
            <a:chExt cx="381000" cy="312420"/>
          </a:xfrm>
        </xdr:grpSpPr>
        <xdr:sp macro="" textlink="">
          <xdr:nvSpPr>
            <xdr:cNvPr id="19" name="Rectangle: Rounded Corners 18">
              <a:extLst>
                <a:ext uri="{FF2B5EF4-FFF2-40B4-BE49-F238E27FC236}">
                  <a16:creationId xmlns:a16="http://schemas.microsoft.com/office/drawing/2014/main" id="{432FA190-7D01-255F-261F-642967D34495}"/>
                </a:ext>
              </a:extLst>
            </xdr:cNvPr>
            <xdr:cNvSpPr/>
          </xdr:nvSpPr>
          <xdr:spPr>
            <a:xfrm>
              <a:off x="6316980" y="2895600"/>
              <a:ext cx="381000" cy="312420"/>
            </a:xfrm>
            <a:prstGeom prst="roundRect">
              <a:avLst/>
            </a:prstGeom>
            <a:solidFill>
              <a:srgbClr val="2E1FBF"/>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20" name="Picture 19">
              <a:extLst>
                <a:ext uri="{FF2B5EF4-FFF2-40B4-BE49-F238E27FC236}">
                  <a16:creationId xmlns:a16="http://schemas.microsoft.com/office/drawing/2014/main" id="{39BA3B04-9214-4581-0D2C-CDD2A31349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85560" y="2926080"/>
              <a:ext cx="252000" cy="252000"/>
            </a:xfrm>
            <a:prstGeom prst="rect">
              <a:avLst/>
            </a:prstGeom>
          </xdr:spPr>
        </xdr:pic>
      </xdr:grpSp>
      <xdr:grpSp>
        <xdr:nvGrpSpPr>
          <xdr:cNvPr id="21" name="Group 20">
            <a:extLst>
              <a:ext uri="{FF2B5EF4-FFF2-40B4-BE49-F238E27FC236}">
                <a16:creationId xmlns:a16="http://schemas.microsoft.com/office/drawing/2014/main" id="{B4089E08-BFEC-44E6-81D8-A2DCCA7F8A2D}"/>
              </a:ext>
            </a:extLst>
          </xdr:cNvPr>
          <xdr:cNvGrpSpPr/>
        </xdr:nvGrpSpPr>
        <xdr:grpSpPr>
          <a:xfrm flipH="1">
            <a:off x="10907529" y="3718132"/>
            <a:ext cx="350003" cy="278124"/>
            <a:chOff x="6316980" y="3421380"/>
            <a:chExt cx="381000" cy="312420"/>
          </a:xfrm>
        </xdr:grpSpPr>
        <xdr:sp macro="" textlink="">
          <xdr:nvSpPr>
            <xdr:cNvPr id="22" name="Rectangle: Rounded Corners 21">
              <a:extLst>
                <a:ext uri="{FF2B5EF4-FFF2-40B4-BE49-F238E27FC236}">
                  <a16:creationId xmlns:a16="http://schemas.microsoft.com/office/drawing/2014/main" id="{0862C5FF-04D4-AA8F-E9BE-B11317A35399}"/>
                </a:ext>
              </a:extLst>
            </xdr:cNvPr>
            <xdr:cNvSpPr/>
          </xdr:nvSpPr>
          <xdr:spPr>
            <a:xfrm>
              <a:off x="6316980" y="3421380"/>
              <a:ext cx="381000" cy="312420"/>
            </a:xfrm>
            <a:prstGeom prst="roundRect">
              <a:avLst/>
            </a:prstGeom>
            <a:solidFill>
              <a:srgbClr val="FF000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23" name="Picture 22">
              <a:extLst>
                <a:ext uri="{FF2B5EF4-FFF2-40B4-BE49-F238E27FC236}">
                  <a16:creationId xmlns:a16="http://schemas.microsoft.com/office/drawing/2014/main" id="{10CC7E0E-19AD-EF96-ED18-C62083E772F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375540" y="3441840"/>
              <a:ext cx="288000" cy="288000"/>
            </a:xfrm>
            <a:prstGeom prst="rect">
              <a:avLst/>
            </a:prstGeom>
          </xdr:spPr>
        </xdr:pic>
      </xdr:grpSp>
      <xdr:grpSp>
        <xdr:nvGrpSpPr>
          <xdr:cNvPr id="24" name="Group 23">
            <a:extLst>
              <a:ext uri="{FF2B5EF4-FFF2-40B4-BE49-F238E27FC236}">
                <a16:creationId xmlns:a16="http://schemas.microsoft.com/office/drawing/2014/main" id="{061D6EA1-FCC8-4A99-BFE6-A3860F245776}"/>
              </a:ext>
            </a:extLst>
          </xdr:cNvPr>
          <xdr:cNvGrpSpPr/>
        </xdr:nvGrpSpPr>
        <xdr:grpSpPr>
          <a:xfrm flipH="1">
            <a:off x="10887991" y="2607309"/>
            <a:ext cx="350003" cy="327382"/>
            <a:chOff x="6316980" y="2438400"/>
            <a:chExt cx="381000" cy="312420"/>
          </a:xfrm>
        </xdr:grpSpPr>
        <xdr:sp macro="" textlink="">
          <xdr:nvSpPr>
            <xdr:cNvPr id="25" name="Rectangle: Rounded Corners 24">
              <a:extLst>
                <a:ext uri="{FF2B5EF4-FFF2-40B4-BE49-F238E27FC236}">
                  <a16:creationId xmlns:a16="http://schemas.microsoft.com/office/drawing/2014/main" id="{04AF1A92-148F-FDF6-36A5-718FFF895F0F}"/>
                </a:ext>
              </a:extLst>
            </xdr:cNvPr>
            <xdr:cNvSpPr/>
          </xdr:nvSpPr>
          <xdr:spPr>
            <a:xfrm>
              <a:off x="6316980" y="2438400"/>
              <a:ext cx="381000" cy="312420"/>
            </a:xfrm>
            <a:prstGeom prst="roundRect">
              <a:avLst/>
            </a:prstGeom>
            <a:solidFill>
              <a:schemeClr val="accent6">
                <a:lumMod val="75000"/>
              </a:schemeClr>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26" name="Picture 25">
              <a:extLst>
                <a:ext uri="{FF2B5EF4-FFF2-40B4-BE49-F238E27FC236}">
                  <a16:creationId xmlns:a16="http://schemas.microsoft.com/office/drawing/2014/main" id="{2247D1DD-DFB7-82F1-CB1B-5B5D28CD2BF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373140" y="2448840"/>
              <a:ext cx="288000" cy="288000"/>
            </a:xfrm>
            <a:prstGeom prst="rect">
              <a:avLst/>
            </a:prstGeom>
          </xdr:spPr>
        </xdr:pic>
      </xdr:grpSp>
      <xdr:grpSp>
        <xdr:nvGrpSpPr>
          <xdr:cNvPr id="27" name="Group 26">
            <a:extLst>
              <a:ext uri="{FF2B5EF4-FFF2-40B4-BE49-F238E27FC236}">
                <a16:creationId xmlns:a16="http://schemas.microsoft.com/office/drawing/2014/main" id="{F90E0E08-D47E-4238-B4E3-8FB50210A16A}"/>
              </a:ext>
            </a:extLst>
          </xdr:cNvPr>
          <xdr:cNvGrpSpPr/>
        </xdr:nvGrpSpPr>
        <xdr:grpSpPr>
          <a:xfrm flipH="1">
            <a:off x="10887991" y="2054645"/>
            <a:ext cx="350003" cy="284890"/>
            <a:chOff x="6316980" y="1920240"/>
            <a:chExt cx="381000" cy="312420"/>
          </a:xfrm>
        </xdr:grpSpPr>
        <xdr:sp macro="" textlink="">
          <xdr:nvSpPr>
            <xdr:cNvPr id="28" name="Rectangle: Rounded Corners 27">
              <a:extLst>
                <a:ext uri="{FF2B5EF4-FFF2-40B4-BE49-F238E27FC236}">
                  <a16:creationId xmlns:a16="http://schemas.microsoft.com/office/drawing/2014/main" id="{459DA05E-F869-BFD1-A69F-9233EF11A296}"/>
                </a:ext>
              </a:extLst>
            </xdr:cNvPr>
            <xdr:cNvSpPr/>
          </xdr:nvSpPr>
          <xdr:spPr>
            <a:xfrm>
              <a:off x="6316980" y="1920240"/>
              <a:ext cx="381000" cy="312420"/>
            </a:xfrm>
            <a:prstGeom prst="roundRect">
              <a:avLst/>
            </a:prstGeom>
            <a:solidFill>
              <a:srgbClr val="FFC00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29" name="Picture 28">
              <a:extLst>
                <a:ext uri="{FF2B5EF4-FFF2-40B4-BE49-F238E27FC236}">
                  <a16:creationId xmlns:a16="http://schemas.microsoft.com/office/drawing/2014/main" id="{A1752C53-45C1-3B7B-B83D-DF419702265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01220" y="1958760"/>
              <a:ext cx="252000" cy="252000"/>
            </a:xfrm>
            <a:prstGeom prst="rect">
              <a:avLst/>
            </a:prstGeom>
          </xdr:spPr>
        </xdr:pic>
      </xdr:grpSp>
      <xdr:grpSp>
        <xdr:nvGrpSpPr>
          <xdr:cNvPr id="30" name="Group 29">
            <a:extLst>
              <a:ext uri="{FF2B5EF4-FFF2-40B4-BE49-F238E27FC236}">
                <a16:creationId xmlns:a16="http://schemas.microsoft.com/office/drawing/2014/main" id="{8E201B55-2017-4F8F-BC3B-20D9CAE11343}"/>
              </a:ext>
            </a:extLst>
          </xdr:cNvPr>
          <xdr:cNvGrpSpPr/>
        </xdr:nvGrpSpPr>
        <xdr:grpSpPr>
          <a:xfrm flipH="1">
            <a:off x="10875126" y="1557500"/>
            <a:ext cx="350003" cy="280343"/>
            <a:chOff x="7544646" y="1242907"/>
            <a:chExt cx="381000" cy="319193"/>
          </a:xfrm>
          <a:solidFill>
            <a:srgbClr val="78374D"/>
          </a:solidFill>
        </xdr:grpSpPr>
        <xdr:sp macro="" textlink="">
          <xdr:nvSpPr>
            <xdr:cNvPr id="31" name="Rectangle: Rounded Corners 30">
              <a:extLst>
                <a:ext uri="{FF2B5EF4-FFF2-40B4-BE49-F238E27FC236}">
                  <a16:creationId xmlns:a16="http://schemas.microsoft.com/office/drawing/2014/main" id="{2E2AC89A-B1BD-5490-A361-FE523F70086D}"/>
                </a:ext>
              </a:extLst>
            </xdr:cNvPr>
            <xdr:cNvSpPr/>
          </xdr:nvSpPr>
          <xdr:spPr>
            <a:xfrm>
              <a:off x="7544646" y="1242907"/>
              <a:ext cx="381000" cy="319193"/>
            </a:xfrm>
            <a:prstGeom prst="roundRect">
              <a:avLst/>
            </a:prstGeom>
            <a:grp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32" name="Picture 31">
              <a:extLst>
                <a:ext uri="{FF2B5EF4-FFF2-40B4-BE49-F238E27FC236}">
                  <a16:creationId xmlns:a16="http://schemas.microsoft.com/office/drawing/2014/main" id="{5344AFBE-82CC-A3CA-C6C9-0A8929B73D1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588386" y="1264240"/>
              <a:ext cx="288000" cy="294244"/>
            </a:xfrm>
            <a:prstGeom prst="rect">
              <a:avLst/>
            </a:prstGeom>
            <a:grpFill/>
          </xdr:spPr>
        </xdr:pic>
      </xdr:grpSp>
      <xdr:sp macro="" textlink="">
        <xdr:nvSpPr>
          <xdr:cNvPr id="124" name="TextBox 123">
            <a:extLst>
              <a:ext uri="{FF2B5EF4-FFF2-40B4-BE49-F238E27FC236}">
                <a16:creationId xmlns:a16="http://schemas.microsoft.com/office/drawing/2014/main" id="{AF1EA9F4-24D8-F059-4197-97ACAD28A0CE}"/>
              </a:ext>
            </a:extLst>
          </xdr:cNvPr>
          <xdr:cNvSpPr txBox="1"/>
        </xdr:nvSpPr>
        <xdr:spPr>
          <a:xfrm>
            <a:off x="5794577" y="2952071"/>
            <a:ext cx="1083469" cy="2645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50" b="1">
                <a:solidFill>
                  <a:srgbClr val="D9D9D9"/>
                </a:solidFill>
              </a:rPr>
              <a:t>Income Source</a:t>
            </a:r>
            <a:endParaRPr lang="en-NG" sz="1050" b="1">
              <a:solidFill>
                <a:srgbClr val="D9D9D9"/>
              </a:solidFill>
            </a:endParaRPr>
          </a:p>
        </xdr:txBody>
      </xdr:sp>
      <xdr:pic>
        <xdr:nvPicPr>
          <xdr:cNvPr id="127" name="Picture 126">
            <a:extLst>
              <a:ext uri="{FF2B5EF4-FFF2-40B4-BE49-F238E27FC236}">
                <a16:creationId xmlns:a16="http://schemas.microsoft.com/office/drawing/2014/main" id="{85BC9A37-AF43-45D0-80A8-35A39CB940B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845256" y="3212629"/>
            <a:ext cx="216000" cy="203834"/>
          </a:xfrm>
          <a:prstGeom prst="rect">
            <a:avLst/>
          </a:prstGeom>
        </xdr:spPr>
      </xdr:pic>
      <xdr:pic>
        <xdr:nvPicPr>
          <xdr:cNvPr id="128" name="Picture 127">
            <a:extLst>
              <a:ext uri="{FF2B5EF4-FFF2-40B4-BE49-F238E27FC236}">
                <a16:creationId xmlns:a16="http://schemas.microsoft.com/office/drawing/2014/main" id="{5872B503-C3EB-42CF-8C71-75897CBD387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837235" y="3871105"/>
            <a:ext cx="216000" cy="203835"/>
          </a:xfrm>
          <a:prstGeom prst="rect">
            <a:avLst/>
          </a:prstGeom>
        </xdr:spPr>
      </xdr:pic>
      <xdr:pic>
        <xdr:nvPicPr>
          <xdr:cNvPr id="129" name="Picture 128">
            <a:extLst>
              <a:ext uri="{FF2B5EF4-FFF2-40B4-BE49-F238E27FC236}">
                <a16:creationId xmlns:a16="http://schemas.microsoft.com/office/drawing/2014/main" id="{B165F913-8311-4530-94CA-39E116515EC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845256" y="3543633"/>
            <a:ext cx="216000" cy="203832"/>
          </a:xfrm>
          <a:prstGeom prst="rect">
            <a:avLst/>
          </a:prstGeom>
        </xdr:spPr>
      </xdr:pic>
      <xdr:sp macro="" textlink="">
        <xdr:nvSpPr>
          <xdr:cNvPr id="133" name="TextBox 132">
            <a:extLst>
              <a:ext uri="{FF2B5EF4-FFF2-40B4-BE49-F238E27FC236}">
                <a16:creationId xmlns:a16="http://schemas.microsoft.com/office/drawing/2014/main" id="{8865EAFC-050E-40B2-9E82-D3E32481C948}"/>
              </a:ext>
            </a:extLst>
          </xdr:cNvPr>
          <xdr:cNvSpPr txBox="1"/>
        </xdr:nvSpPr>
        <xdr:spPr>
          <a:xfrm>
            <a:off x="6052250" y="3520769"/>
            <a:ext cx="1083469" cy="233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900" b="1">
                <a:solidFill>
                  <a:srgbClr val="D9D9D9"/>
                </a:solidFill>
              </a:rPr>
              <a:t>Youtube</a:t>
            </a:r>
            <a:endParaRPr lang="en-NG" sz="900" b="1">
              <a:solidFill>
                <a:srgbClr val="D9D9D9"/>
              </a:solidFill>
            </a:endParaRPr>
          </a:p>
        </xdr:txBody>
      </xdr:sp>
      <xdr:sp macro="" textlink="">
        <xdr:nvSpPr>
          <xdr:cNvPr id="134" name="TextBox 133">
            <a:extLst>
              <a:ext uri="{FF2B5EF4-FFF2-40B4-BE49-F238E27FC236}">
                <a16:creationId xmlns:a16="http://schemas.microsoft.com/office/drawing/2014/main" id="{B5764E67-6562-4962-853B-2F7EED6CAC56}"/>
              </a:ext>
            </a:extLst>
          </xdr:cNvPr>
          <xdr:cNvSpPr txBox="1"/>
        </xdr:nvSpPr>
        <xdr:spPr>
          <a:xfrm>
            <a:off x="6066594" y="3201624"/>
            <a:ext cx="1288688" cy="233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900" b="1">
                <a:solidFill>
                  <a:srgbClr val="D9D9D9"/>
                </a:solidFill>
              </a:rPr>
              <a:t>Data</a:t>
            </a:r>
            <a:r>
              <a:rPr lang="en-US" sz="900" b="1" baseline="0">
                <a:solidFill>
                  <a:srgbClr val="D9D9D9"/>
                </a:solidFill>
              </a:rPr>
              <a:t> with Decision</a:t>
            </a:r>
            <a:endParaRPr lang="en-NG" sz="900" b="1">
              <a:solidFill>
                <a:srgbClr val="D9D9D9"/>
              </a:solidFill>
            </a:endParaRPr>
          </a:p>
        </xdr:txBody>
      </xdr:sp>
      <xdr:sp macro="" textlink="">
        <xdr:nvSpPr>
          <xdr:cNvPr id="135" name="TextBox 134">
            <a:extLst>
              <a:ext uri="{FF2B5EF4-FFF2-40B4-BE49-F238E27FC236}">
                <a16:creationId xmlns:a16="http://schemas.microsoft.com/office/drawing/2014/main" id="{75930A67-BDE6-43E9-B943-2C7451661A15}"/>
              </a:ext>
            </a:extLst>
          </xdr:cNvPr>
          <xdr:cNvSpPr txBox="1"/>
        </xdr:nvSpPr>
        <xdr:spPr>
          <a:xfrm>
            <a:off x="6016703" y="3864224"/>
            <a:ext cx="1083469" cy="233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900" b="1">
                <a:solidFill>
                  <a:srgbClr val="D9D9D9"/>
                </a:solidFill>
              </a:rPr>
              <a:t>Teachable</a:t>
            </a:r>
            <a:endParaRPr lang="en-NG" sz="900" b="1">
              <a:solidFill>
                <a:srgbClr val="D9D9D9"/>
              </a:solidFill>
            </a:endParaRPr>
          </a:p>
        </xdr:txBody>
      </xdr:sp>
      <xdr:sp macro="" textlink="">
        <xdr:nvSpPr>
          <xdr:cNvPr id="136" name="Rectangle: Rounded Corners 135">
            <a:extLst>
              <a:ext uri="{FF2B5EF4-FFF2-40B4-BE49-F238E27FC236}">
                <a16:creationId xmlns:a16="http://schemas.microsoft.com/office/drawing/2014/main" id="{F9E4F04C-12D7-4FD4-81A9-4864780BBA27}"/>
              </a:ext>
            </a:extLst>
          </xdr:cNvPr>
          <xdr:cNvSpPr/>
        </xdr:nvSpPr>
        <xdr:spPr>
          <a:xfrm>
            <a:off x="8965856" y="835182"/>
            <a:ext cx="1766924" cy="231552"/>
          </a:xfrm>
          <a:prstGeom prst="roundRect">
            <a:avLst>
              <a:gd name="adj" fmla="val 12006"/>
            </a:avLst>
          </a:prstGeom>
          <a:solidFill>
            <a:srgbClr val="78374D"/>
          </a:solidFill>
          <a:ln>
            <a:noFill/>
          </a:ln>
          <a:effectLst>
            <a:outerShdw blurRad="50800" dist="38100" dir="2700000" algn="tl" rotWithShape="0">
              <a:prstClr val="black">
                <a:alpha val="8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endParaRPr lang="en-NG" sz="1100"/>
          </a:p>
        </xdr:txBody>
      </xdr:sp>
      <xdr:sp macro="" textlink="">
        <xdr:nvSpPr>
          <xdr:cNvPr id="137" name="Rectangle: Rounded Corners 136">
            <a:extLst>
              <a:ext uri="{FF2B5EF4-FFF2-40B4-BE49-F238E27FC236}">
                <a16:creationId xmlns:a16="http://schemas.microsoft.com/office/drawing/2014/main" id="{9FD174FB-D17C-4C05-B072-4245C5435B70}"/>
              </a:ext>
            </a:extLst>
          </xdr:cNvPr>
          <xdr:cNvSpPr/>
        </xdr:nvSpPr>
        <xdr:spPr>
          <a:xfrm>
            <a:off x="10786021" y="835182"/>
            <a:ext cx="1602951" cy="231671"/>
          </a:xfrm>
          <a:prstGeom prst="roundRect">
            <a:avLst>
              <a:gd name="adj" fmla="val 12006"/>
            </a:avLst>
          </a:prstGeom>
          <a:solidFill>
            <a:srgbClr val="262626"/>
          </a:solidFill>
          <a:ln>
            <a:noFill/>
          </a:ln>
          <a:effectLst>
            <a:outerShdw blurRad="50800" dist="38100" dir="2700000" algn="tl" rotWithShape="0">
              <a:prstClr val="black">
                <a:alpha val="8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endParaRPr lang="en-NG" sz="1100"/>
          </a:p>
        </xdr:txBody>
      </xdr:sp>
      <xdr:pic>
        <xdr:nvPicPr>
          <xdr:cNvPr id="142" name="Graphic 141" descr="Table with solid fill">
            <a:extLst>
              <a:ext uri="{FF2B5EF4-FFF2-40B4-BE49-F238E27FC236}">
                <a16:creationId xmlns:a16="http://schemas.microsoft.com/office/drawing/2014/main" id="{297F2975-3CFF-0F16-EB5A-4A0C82AA0369}"/>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0801976" y="820092"/>
            <a:ext cx="219781" cy="259895"/>
          </a:xfrm>
          <a:prstGeom prst="rect">
            <a:avLst/>
          </a:prstGeom>
        </xdr:spPr>
      </xdr:pic>
      <xdr:pic>
        <xdr:nvPicPr>
          <xdr:cNvPr id="144" name="Graphic 143" descr="Maze with solid fill">
            <a:extLst>
              <a:ext uri="{FF2B5EF4-FFF2-40B4-BE49-F238E27FC236}">
                <a16:creationId xmlns:a16="http://schemas.microsoft.com/office/drawing/2014/main" id="{8ED8BBB8-26DD-918A-5DAD-AA14959E00BA}"/>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8975693" y="828132"/>
            <a:ext cx="215692" cy="246602"/>
          </a:xfrm>
          <a:prstGeom prst="rect">
            <a:avLst/>
          </a:prstGeom>
        </xdr:spPr>
      </xdr:pic>
      <xdr:sp macro="" textlink="">
        <xdr:nvSpPr>
          <xdr:cNvPr id="14" name="TextBox 13">
            <a:hlinkClick xmlns:r="http://schemas.openxmlformats.org/officeDocument/2006/relationships" r:id="rId14"/>
            <a:extLst>
              <a:ext uri="{FF2B5EF4-FFF2-40B4-BE49-F238E27FC236}">
                <a16:creationId xmlns:a16="http://schemas.microsoft.com/office/drawing/2014/main" id="{DDC34A8E-DEE7-4BE1-9384-881BCA6289CB}"/>
              </a:ext>
            </a:extLst>
          </xdr:cNvPr>
          <xdr:cNvSpPr txBox="1"/>
        </xdr:nvSpPr>
        <xdr:spPr>
          <a:xfrm>
            <a:off x="9126583" y="813042"/>
            <a:ext cx="1041894" cy="254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n>
                  <a:noFill/>
                </a:ln>
                <a:solidFill>
                  <a:srgbClr val="9A697A"/>
                </a:solidFill>
              </a:rPr>
              <a:t>Dashboard</a:t>
            </a:r>
            <a:endParaRPr lang="en-NG" sz="1100" b="1">
              <a:ln>
                <a:noFill/>
              </a:ln>
              <a:solidFill>
                <a:srgbClr val="9A697A"/>
              </a:solidFill>
            </a:endParaRPr>
          </a:p>
        </xdr:txBody>
      </xdr:sp>
      <xdr:sp macro="" textlink="">
        <xdr:nvSpPr>
          <xdr:cNvPr id="33" name="TextBox 32">
            <a:hlinkClick xmlns:r="http://schemas.openxmlformats.org/officeDocument/2006/relationships" r:id="rId15"/>
            <a:extLst>
              <a:ext uri="{FF2B5EF4-FFF2-40B4-BE49-F238E27FC236}">
                <a16:creationId xmlns:a16="http://schemas.microsoft.com/office/drawing/2014/main" id="{A7FEE01D-89C5-4A09-99B4-444F9B523536}"/>
              </a:ext>
            </a:extLst>
          </xdr:cNvPr>
          <xdr:cNvSpPr txBox="1"/>
        </xdr:nvSpPr>
        <xdr:spPr>
          <a:xfrm>
            <a:off x="10968571" y="820585"/>
            <a:ext cx="1041894" cy="254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n>
                  <a:noFill/>
                </a:ln>
                <a:solidFill>
                  <a:srgbClr val="9A697A"/>
                </a:solidFill>
              </a:rPr>
              <a:t>Spreadsheet</a:t>
            </a:r>
            <a:endParaRPr lang="en-NG" sz="1100" b="1">
              <a:ln>
                <a:noFill/>
              </a:ln>
              <a:solidFill>
                <a:srgbClr val="9A697A"/>
              </a:solidFill>
            </a:endParaRPr>
          </a:p>
        </xdr:txBody>
      </xdr:sp>
      <xdr:sp macro="" textlink="">
        <xdr:nvSpPr>
          <xdr:cNvPr id="35" name="TextBox 34">
            <a:extLst>
              <a:ext uri="{FF2B5EF4-FFF2-40B4-BE49-F238E27FC236}">
                <a16:creationId xmlns:a16="http://schemas.microsoft.com/office/drawing/2014/main" id="{3115E9E4-3640-4CD4-88DD-D44861CB3FC1}"/>
              </a:ext>
            </a:extLst>
          </xdr:cNvPr>
          <xdr:cNvSpPr txBox="1"/>
        </xdr:nvSpPr>
        <xdr:spPr>
          <a:xfrm flipH="1">
            <a:off x="11217563" y="1567354"/>
            <a:ext cx="1172957" cy="345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baseline="0">
                <a:solidFill>
                  <a:srgbClr val="D9D9D9"/>
                </a:solidFill>
              </a:rPr>
              <a:t>Rent </a:t>
            </a:r>
            <a:endParaRPr lang="en-NG" sz="1050" b="1">
              <a:solidFill>
                <a:srgbClr val="D9D9D9"/>
              </a:solidFill>
            </a:endParaRPr>
          </a:p>
        </xdr:txBody>
      </xdr:sp>
      <xdr:sp macro="" textlink="">
        <xdr:nvSpPr>
          <xdr:cNvPr id="38" name="TextBox 37">
            <a:extLst>
              <a:ext uri="{FF2B5EF4-FFF2-40B4-BE49-F238E27FC236}">
                <a16:creationId xmlns:a16="http://schemas.microsoft.com/office/drawing/2014/main" id="{22BC2C89-9234-4BC4-9C5D-DFDAA0425FB8}"/>
              </a:ext>
            </a:extLst>
          </xdr:cNvPr>
          <xdr:cNvSpPr txBox="1"/>
        </xdr:nvSpPr>
        <xdr:spPr>
          <a:xfrm flipH="1">
            <a:off x="11225110" y="2065853"/>
            <a:ext cx="1172957" cy="345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rgbClr val="D9D9D9"/>
                </a:solidFill>
              </a:rPr>
              <a:t>Groceries</a:t>
            </a:r>
            <a:endParaRPr lang="en-NG" sz="1050" b="1">
              <a:solidFill>
                <a:srgbClr val="D9D9D9"/>
              </a:solidFill>
            </a:endParaRPr>
          </a:p>
        </xdr:txBody>
      </xdr:sp>
      <xdr:sp macro="" textlink="">
        <xdr:nvSpPr>
          <xdr:cNvPr id="40" name="TextBox 39">
            <a:extLst>
              <a:ext uri="{FF2B5EF4-FFF2-40B4-BE49-F238E27FC236}">
                <a16:creationId xmlns:a16="http://schemas.microsoft.com/office/drawing/2014/main" id="{FF8C0C7E-3CF0-43E1-AE00-0CDF514E056B}"/>
              </a:ext>
            </a:extLst>
          </xdr:cNvPr>
          <xdr:cNvSpPr txBox="1"/>
        </xdr:nvSpPr>
        <xdr:spPr>
          <a:xfrm flipH="1">
            <a:off x="11217563" y="2624709"/>
            <a:ext cx="1172957" cy="392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rgbClr val="D9D9D9"/>
                </a:solidFill>
              </a:rPr>
              <a:t>Clothes</a:t>
            </a:r>
            <a:endParaRPr lang="en-NG" sz="1050" b="1">
              <a:solidFill>
                <a:srgbClr val="D9D9D9"/>
              </a:solidFill>
            </a:endParaRPr>
          </a:p>
        </xdr:txBody>
      </xdr:sp>
      <xdr:sp macro="" textlink="">
        <xdr:nvSpPr>
          <xdr:cNvPr id="42" name="TextBox 41">
            <a:extLst>
              <a:ext uri="{FF2B5EF4-FFF2-40B4-BE49-F238E27FC236}">
                <a16:creationId xmlns:a16="http://schemas.microsoft.com/office/drawing/2014/main" id="{8218853C-58DC-489B-A033-D8B95953F9C9}"/>
              </a:ext>
            </a:extLst>
          </xdr:cNvPr>
          <xdr:cNvSpPr txBox="1"/>
        </xdr:nvSpPr>
        <xdr:spPr>
          <a:xfrm flipH="1">
            <a:off x="11245832" y="3187245"/>
            <a:ext cx="1172957" cy="345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rgbClr val="D9D9D9"/>
                </a:solidFill>
              </a:rPr>
              <a:t>Entertainment</a:t>
            </a:r>
            <a:endParaRPr lang="en-NG" sz="1050" b="1">
              <a:solidFill>
                <a:srgbClr val="D9D9D9"/>
              </a:solidFill>
            </a:endParaRPr>
          </a:p>
        </xdr:txBody>
      </xdr:sp>
      <xdr:sp macro="" textlink="">
        <xdr:nvSpPr>
          <xdr:cNvPr id="44" name="TextBox 43">
            <a:extLst>
              <a:ext uri="{FF2B5EF4-FFF2-40B4-BE49-F238E27FC236}">
                <a16:creationId xmlns:a16="http://schemas.microsoft.com/office/drawing/2014/main" id="{A23D8ADA-2C4C-499D-8CEC-847E77DBBF0A}"/>
              </a:ext>
            </a:extLst>
          </xdr:cNvPr>
          <xdr:cNvSpPr txBox="1"/>
        </xdr:nvSpPr>
        <xdr:spPr>
          <a:xfrm flipH="1">
            <a:off x="11230743" y="3715923"/>
            <a:ext cx="1172957" cy="345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rgbClr val="D9D9D9"/>
                </a:solidFill>
              </a:rPr>
              <a:t>Cash</a:t>
            </a:r>
            <a:r>
              <a:rPr lang="en-US" sz="1050" b="1" baseline="0">
                <a:solidFill>
                  <a:srgbClr val="D9D9D9"/>
                </a:solidFill>
              </a:rPr>
              <a:t> Loans</a:t>
            </a:r>
            <a:endParaRPr lang="en-NG" sz="1050" b="1">
              <a:solidFill>
                <a:srgbClr val="D9D9D9"/>
              </a:solidFill>
            </a:endParaRPr>
          </a:p>
        </xdr:txBody>
      </xdr:sp>
      <xdr:sp macro="" textlink="">
        <xdr:nvSpPr>
          <xdr:cNvPr id="48" name="TextBox 47">
            <a:extLst>
              <a:ext uri="{FF2B5EF4-FFF2-40B4-BE49-F238E27FC236}">
                <a16:creationId xmlns:a16="http://schemas.microsoft.com/office/drawing/2014/main" id="{1F2B85D4-DFEF-455D-9B4A-4B03AF878995}"/>
              </a:ext>
            </a:extLst>
          </xdr:cNvPr>
          <xdr:cNvSpPr txBox="1"/>
        </xdr:nvSpPr>
        <xdr:spPr>
          <a:xfrm>
            <a:off x="10023333" y="4320368"/>
            <a:ext cx="2565969" cy="244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90000"/>
                  </a:schemeClr>
                </a:solidFill>
              </a:rPr>
              <a:t>Weekly Trends </a:t>
            </a:r>
            <a:r>
              <a:rPr lang="en-GB" sz="1100" b="1">
                <a:solidFill>
                  <a:schemeClr val="bg2">
                    <a:lumMod val="90000"/>
                  </a:schemeClr>
                </a:solidFill>
                <a:effectLst/>
                <a:latin typeface="+mn-lt"/>
                <a:ea typeface="+mn-ea"/>
                <a:cs typeface="+mn-cs"/>
              </a:rPr>
              <a:t>Income</a:t>
            </a:r>
            <a:r>
              <a:rPr lang="en-GB" sz="1100" b="1" baseline="0">
                <a:solidFill>
                  <a:schemeClr val="bg2">
                    <a:lumMod val="90000"/>
                  </a:schemeClr>
                </a:solidFill>
                <a:effectLst/>
                <a:latin typeface="+mn-lt"/>
                <a:ea typeface="+mn-ea"/>
                <a:cs typeface="+mn-cs"/>
              </a:rPr>
              <a:t> &amp; Spendings</a:t>
            </a:r>
            <a:endParaRPr lang="en-GB">
              <a:solidFill>
                <a:schemeClr val="bg2">
                  <a:lumMod val="90000"/>
                </a:schemeClr>
              </a:solidFill>
              <a:effectLst/>
            </a:endParaRPr>
          </a:p>
          <a:p>
            <a:endParaRPr lang="en-GB" sz="1100" b="1">
              <a:solidFill>
                <a:schemeClr val="bg2">
                  <a:lumMod val="90000"/>
                </a:schemeClr>
              </a:solidFill>
            </a:endParaRPr>
          </a:p>
        </xdr:txBody>
      </xdr:sp>
      <xdr:sp macro="" textlink="">
        <xdr:nvSpPr>
          <xdr:cNvPr id="50" name="TextBox 49">
            <a:extLst>
              <a:ext uri="{FF2B5EF4-FFF2-40B4-BE49-F238E27FC236}">
                <a16:creationId xmlns:a16="http://schemas.microsoft.com/office/drawing/2014/main" id="{7242FBAA-0539-4099-9712-C525E6AB4180}"/>
              </a:ext>
            </a:extLst>
          </xdr:cNvPr>
          <xdr:cNvSpPr txBox="1"/>
        </xdr:nvSpPr>
        <xdr:spPr>
          <a:xfrm>
            <a:off x="5717380" y="4327388"/>
            <a:ext cx="2565968" cy="244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90000"/>
                  </a:schemeClr>
                </a:solidFill>
              </a:rPr>
              <a:t>Monthly Trends </a:t>
            </a:r>
            <a:r>
              <a:rPr lang="en-GB" sz="1100" b="1">
                <a:solidFill>
                  <a:schemeClr val="bg2">
                    <a:lumMod val="90000"/>
                  </a:schemeClr>
                </a:solidFill>
                <a:effectLst/>
                <a:latin typeface="+mn-lt"/>
                <a:ea typeface="+mn-ea"/>
                <a:cs typeface="+mn-cs"/>
              </a:rPr>
              <a:t>Income</a:t>
            </a:r>
            <a:r>
              <a:rPr lang="en-GB" sz="1100" b="1" baseline="0">
                <a:solidFill>
                  <a:schemeClr val="bg2">
                    <a:lumMod val="90000"/>
                  </a:schemeClr>
                </a:solidFill>
                <a:effectLst/>
                <a:latin typeface="+mn-lt"/>
                <a:ea typeface="+mn-ea"/>
                <a:cs typeface="+mn-cs"/>
              </a:rPr>
              <a:t> &amp; Spendings</a:t>
            </a:r>
            <a:endParaRPr lang="en-GB">
              <a:solidFill>
                <a:schemeClr val="bg2">
                  <a:lumMod val="90000"/>
                </a:schemeClr>
              </a:solidFill>
              <a:effectLst/>
            </a:endParaRPr>
          </a:p>
          <a:p>
            <a:endParaRPr lang="en-GB" sz="1100" b="1">
              <a:solidFill>
                <a:schemeClr val="bg2">
                  <a:lumMod val="90000"/>
                </a:schemeClr>
              </a:solidFill>
            </a:endParaRPr>
          </a:p>
        </xdr:txBody>
      </xdr:sp>
      <xdr:pic>
        <xdr:nvPicPr>
          <xdr:cNvPr id="51" name="Picture 50">
            <a:extLst>
              <a:ext uri="{FF2B5EF4-FFF2-40B4-BE49-F238E27FC236}">
                <a16:creationId xmlns:a16="http://schemas.microsoft.com/office/drawing/2014/main" id="{3966FD3C-08F6-466E-807B-F7B81AFA839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976519" y="1172071"/>
            <a:ext cx="422868" cy="417247"/>
          </a:xfrm>
          <a:prstGeom prst="rect">
            <a:avLst/>
          </a:prstGeom>
        </xdr:spPr>
      </xdr:pic>
      <xdr:sp macro="" textlink="">
        <xdr:nvSpPr>
          <xdr:cNvPr id="54" name="TextBox 53">
            <a:extLst>
              <a:ext uri="{FF2B5EF4-FFF2-40B4-BE49-F238E27FC236}">
                <a16:creationId xmlns:a16="http://schemas.microsoft.com/office/drawing/2014/main" id="{2B389873-68DB-4099-AFE7-0BBFE45F4076}"/>
              </a:ext>
            </a:extLst>
          </xdr:cNvPr>
          <xdr:cNvSpPr txBox="1"/>
        </xdr:nvSpPr>
        <xdr:spPr>
          <a:xfrm flipH="1">
            <a:off x="4858227" y="1554365"/>
            <a:ext cx="935897" cy="274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9A697A"/>
                </a:solidFill>
              </a:rPr>
              <a:t>Finance</a:t>
            </a:r>
            <a:endParaRPr lang="en-NG" sz="1100" b="1">
              <a:solidFill>
                <a:srgbClr val="9A697A"/>
              </a:solidFill>
            </a:endParaRPr>
          </a:p>
        </xdr:txBody>
      </xdr:sp>
      <xdr:sp macro="" textlink="">
        <xdr:nvSpPr>
          <xdr:cNvPr id="55" name="TextBox 54">
            <a:extLst>
              <a:ext uri="{FF2B5EF4-FFF2-40B4-BE49-F238E27FC236}">
                <a16:creationId xmlns:a16="http://schemas.microsoft.com/office/drawing/2014/main" id="{C5C314BD-8844-469F-90EF-C9BAD0A40A6A}"/>
              </a:ext>
            </a:extLst>
          </xdr:cNvPr>
          <xdr:cNvSpPr txBox="1"/>
        </xdr:nvSpPr>
        <xdr:spPr>
          <a:xfrm flipH="1">
            <a:off x="6080283" y="1537176"/>
            <a:ext cx="1136408" cy="274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0">
                <a:solidFill>
                  <a:srgbClr val="D9D9D9"/>
                </a:solidFill>
              </a:rPr>
              <a:t>Available Balance</a:t>
            </a:r>
            <a:endParaRPr lang="en-NG" sz="900" b="0">
              <a:solidFill>
                <a:srgbClr val="D9D9D9"/>
              </a:solidFill>
            </a:endParaRPr>
          </a:p>
        </xdr:txBody>
      </xdr:sp>
      <xdr:sp macro="" textlink="">
        <xdr:nvSpPr>
          <xdr:cNvPr id="58" name="TextBox 57">
            <a:extLst>
              <a:ext uri="{FF2B5EF4-FFF2-40B4-BE49-F238E27FC236}">
                <a16:creationId xmlns:a16="http://schemas.microsoft.com/office/drawing/2014/main" id="{9AA6DA21-32E4-4148-A977-239FFB37BF0A}"/>
              </a:ext>
            </a:extLst>
          </xdr:cNvPr>
          <xdr:cNvSpPr txBox="1"/>
        </xdr:nvSpPr>
        <xdr:spPr>
          <a:xfrm flipH="1">
            <a:off x="6096137" y="2379978"/>
            <a:ext cx="1513244" cy="276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G" sz="1200" b="0">
                <a:solidFill>
                  <a:srgbClr val="D9D9D9"/>
                </a:solidFill>
                <a:latin typeface="Bahnschrift" panose="020B0502040204020203" pitchFamily="34" charset="0"/>
              </a:rPr>
              <a:t>**** **** **** 0000</a:t>
            </a:r>
          </a:p>
        </xdr:txBody>
      </xdr:sp>
      <xdr:sp macro="" textlink="">
        <xdr:nvSpPr>
          <xdr:cNvPr id="61" name="TextBox 60">
            <a:extLst>
              <a:ext uri="{FF2B5EF4-FFF2-40B4-BE49-F238E27FC236}">
                <a16:creationId xmlns:a16="http://schemas.microsoft.com/office/drawing/2014/main" id="{C162DC71-0FEC-4303-8A4C-A386C8F32D93}"/>
              </a:ext>
            </a:extLst>
          </xdr:cNvPr>
          <xdr:cNvSpPr txBox="1"/>
        </xdr:nvSpPr>
        <xdr:spPr>
          <a:xfrm flipH="1">
            <a:off x="8225192" y="2364889"/>
            <a:ext cx="644875" cy="276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G" sz="1200" b="0">
                <a:solidFill>
                  <a:srgbClr val="D9D9D9"/>
                </a:solidFill>
                <a:latin typeface="Bahnschrift" panose="020B0502040204020203" pitchFamily="34" charset="0"/>
              </a:rPr>
              <a:t>10/26</a:t>
            </a:r>
          </a:p>
        </xdr:txBody>
      </xdr:sp>
      <xdr:sp macro="" textlink="balance">
        <xdr:nvSpPr>
          <xdr:cNvPr id="63" name="TextBox 62">
            <a:extLst>
              <a:ext uri="{FF2B5EF4-FFF2-40B4-BE49-F238E27FC236}">
                <a16:creationId xmlns:a16="http://schemas.microsoft.com/office/drawing/2014/main" id="{24A74FCA-C251-4691-A797-20DD42E0F5B2}"/>
              </a:ext>
            </a:extLst>
          </xdr:cNvPr>
          <xdr:cNvSpPr txBox="1"/>
        </xdr:nvSpPr>
        <xdr:spPr>
          <a:xfrm flipH="1">
            <a:off x="5987633" y="1661619"/>
            <a:ext cx="1513773" cy="342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C59E629-38DE-4545-8F40-680A4AA92287}" type="TxLink">
              <a:rPr lang="en-US" sz="2000" b="1" i="0" u="none" strike="noStrike">
                <a:solidFill>
                  <a:srgbClr val="D9D9D9"/>
                </a:solidFill>
                <a:effectLst/>
                <a:latin typeface="Calibri"/>
                <a:ea typeface="Calibri"/>
                <a:cs typeface="Calibri"/>
              </a:rPr>
              <a:pPr/>
              <a:t> $35,249 </a:t>
            </a:fld>
            <a:endParaRPr lang="en-NG" sz="4000" b="1">
              <a:solidFill>
                <a:srgbClr val="D9D9D9"/>
              </a:solidFill>
            </a:endParaRPr>
          </a:p>
        </xdr:txBody>
      </xdr:sp>
      <xdr:sp macro="" textlink="income">
        <xdr:nvSpPr>
          <xdr:cNvPr id="65" name="TextBox 64">
            <a:extLst>
              <a:ext uri="{FF2B5EF4-FFF2-40B4-BE49-F238E27FC236}">
                <a16:creationId xmlns:a16="http://schemas.microsoft.com/office/drawing/2014/main" id="{59D62DEA-7051-49CF-961A-8DA2EF3DC385}"/>
              </a:ext>
            </a:extLst>
          </xdr:cNvPr>
          <xdr:cNvSpPr txBox="1"/>
        </xdr:nvSpPr>
        <xdr:spPr>
          <a:xfrm flipH="1">
            <a:off x="8958743" y="2195782"/>
            <a:ext cx="885921" cy="337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E873D49-5269-40AB-A766-127C8FFA5CE3}" type="TxLink">
              <a:rPr lang="en-US" sz="1400" b="1" i="0" u="none" strike="noStrike">
                <a:solidFill>
                  <a:srgbClr val="D9D9D9"/>
                </a:solidFill>
                <a:effectLst/>
                <a:latin typeface="Calibri"/>
                <a:ea typeface="Calibri"/>
                <a:cs typeface="Calibri"/>
              </a:rPr>
              <a:pPr/>
              <a:t> $65,440 </a:t>
            </a:fld>
            <a:endParaRPr lang="en-NG" sz="2000" b="1">
              <a:solidFill>
                <a:srgbClr val="D9D9D9"/>
              </a:solidFill>
            </a:endParaRPr>
          </a:p>
        </xdr:txBody>
      </xdr:sp>
      <xdr:sp macro="" textlink="spending">
        <xdr:nvSpPr>
          <xdr:cNvPr id="66" name="TextBox 65">
            <a:extLst>
              <a:ext uri="{FF2B5EF4-FFF2-40B4-BE49-F238E27FC236}">
                <a16:creationId xmlns:a16="http://schemas.microsoft.com/office/drawing/2014/main" id="{6683807E-6CC3-42CE-AA8E-CE00D8D7EACB}"/>
              </a:ext>
            </a:extLst>
          </xdr:cNvPr>
          <xdr:cNvSpPr txBox="1"/>
        </xdr:nvSpPr>
        <xdr:spPr>
          <a:xfrm flipH="1">
            <a:off x="8918237" y="1395121"/>
            <a:ext cx="921615" cy="337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376972A-773D-40AF-AE44-4A034864B3B2}" type="TxLink">
              <a:rPr lang="en-US" sz="1600" b="1" i="0" u="none" strike="noStrike">
                <a:solidFill>
                  <a:srgbClr val="D9D9D9"/>
                </a:solidFill>
                <a:effectLst/>
                <a:latin typeface="Calibri"/>
                <a:ea typeface="Calibri"/>
                <a:cs typeface="Calibri"/>
              </a:rPr>
              <a:pPr/>
              <a:t> $30,191 </a:t>
            </a:fld>
            <a:endParaRPr lang="en-NG" sz="3200" b="1">
              <a:solidFill>
                <a:srgbClr val="D9D9D9"/>
              </a:solidFill>
            </a:endParaRPr>
          </a:p>
        </xdr:txBody>
      </xdr:sp>
      <xdr:graphicFrame macro="">
        <xdr:nvGraphicFramePr>
          <xdr:cNvPr id="67" name="Chart 66">
            <a:extLst>
              <a:ext uri="{FF2B5EF4-FFF2-40B4-BE49-F238E27FC236}">
                <a16:creationId xmlns:a16="http://schemas.microsoft.com/office/drawing/2014/main" id="{FA2E1110-13E8-4CDA-A183-302392594C33}"/>
              </a:ext>
            </a:extLst>
          </xdr:cNvPr>
          <xdr:cNvGraphicFramePr>
            <a:graphicFrameLocks/>
          </xdr:cNvGraphicFramePr>
        </xdr:nvGraphicFramePr>
        <xdr:xfrm>
          <a:off x="9720862" y="1125784"/>
          <a:ext cx="1276303" cy="821644"/>
        </xdr:xfrm>
        <a:graphic>
          <a:graphicData uri="http://schemas.openxmlformats.org/drawingml/2006/chart">
            <c:chart xmlns:c="http://schemas.openxmlformats.org/drawingml/2006/chart" xmlns:r="http://schemas.openxmlformats.org/officeDocument/2006/relationships" r:id="rId17"/>
          </a:graphicData>
        </a:graphic>
      </xdr:graphicFrame>
      <xdr:graphicFrame macro="">
        <xdr:nvGraphicFramePr>
          <xdr:cNvPr id="68" name="Chart 67">
            <a:extLst>
              <a:ext uri="{FF2B5EF4-FFF2-40B4-BE49-F238E27FC236}">
                <a16:creationId xmlns:a16="http://schemas.microsoft.com/office/drawing/2014/main" id="{D5A62981-D1C6-413A-8762-8C7D04D6DF3D}"/>
              </a:ext>
            </a:extLst>
          </xdr:cNvPr>
          <xdr:cNvGraphicFramePr>
            <a:graphicFrameLocks/>
          </xdr:cNvGraphicFramePr>
        </xdr:nvGraphicFramePr>
        <xdr:xfrm>
          <a:off x="9591322" y="2042348"/>
          <a:ext cx="1261063" cy="693420"/>
        </xdr:xfrm>
        <a:graphic>
          <a:graphicData uri="http://schemas.openxmlformats.org/drawingml/2006/chart">
            <c:chart xmlns:c="http://schemas.openxmlformats.org/drawingml/2006/chart" xmlns:r="http://schemas.openxmlformats.org/officeDocument/2006/relationships" r:id="rId18"/>
          </a:graphicData>
        </a:graphic>
      </xdr:graphicFrame>
      <xdr:sp macro="" textlink="">
        <xdr:nvSpPr>
          <xdr:cNvPr id="69" name="TextBox 68">
            <a:extLst>
              <a:ext uri="{FF2B5EF4-FFF2-40B4-BE49-F238E27FC236}">
                <a16:creationId xmlns:a16="http://schemas.microsoft.com/office/drawing/2014/main" id="{F8E7487E-4103-49B3-B958-7DDDED3F4DEE}"/>
              </a:ext>
            </a:extLst>
          </xdr:cNvPr>
          <xdr:cNvSpPr txBox="1"/>
        </xdr:nvSpPr>
        <xdr:spPr>
          <a:xfrm>
            <a:off x="8288248" y="4297796"/>
            <a:ext cx="595954" cy="244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bg2">
                    <a:lumMod val="90000"/>
                  </a:schemeClr>
                </a:solidFill>
                <a:effectLst/>
              </a:rPr>
              <a:t>$900</a:t>
            </a:r>
          </a:p>
          <a:p>
            <a:endParaRPr lang="en-GB" sz="1100" b="1">
              <a:solidFill>
                <a:schemeClr val="bg2">
                  <a:lumMod val="90000"/>
                </a:schemeClr>
              </a:solidFill>
            </a:endParaRPr>
          </a:p>
        </xdr:txBody>
      </xdr:sp>
      <xdr:sp macro="" textlink="">
        <xdr:nvSpPr>
          <xdr:cNvPr id="72" name="TextBox 71">
            <a:extLst>
              <a:ext uri="{FF2B5EF4-FFF2-40B4-BE49-F238E27FC236}">
                <a16:creationId xmlns:a16="http://schemas.microsoft.com/office/drawing/2014/main" id="{76E3F6B6-46BD-4556-840D-1D37EBE6C7E8}"/>
              </a:ext>
            </a:extLst>
          </xdr:cNvPr>
          <xdr:cNvSpPr txBox="1"/>
        </xdr:nvSpPr>
        <xdr:spPr>
          <a:xfrm>
            <a:off x="9318241" y="4289859"/>
            <a:ext cx="706990" cy="244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bg2">
                    <a:lumMod val="90000"/>
                  </a:schemeClr>
                </a:solidFill>
                <a:effectLst/>
              </a:rPr>
              <a:t>$5,000</a:t>
            </a:r>
          </a:p>
          <a:p>
            <a:endParaRPr lang="en-GB" sz="1100" b="1">
              <a:solidFill>
                <a:schemeClr val="bg2">
                  <a:lumMod val="90000"/>
                </a:schemeClr>
              </a:solidFill>
            </a:endParaRPr>
          </a:p>
        </xdr:txBody>
      </xdr:sp>
      <xdr:sp macro="" textlink="">
        <xdr:nvSpPr>
          <xdr:cNvPr id="73" name="TextBox 72">
            <a:extLst>
              <a:ext uri="{FF2B5EF4-FFF2-40B4-BE49-F238E27FC236}">
                <a16:creationId xmlns:a16="http://schemas.microsoft.com/office/drawing/2014/main" id="{2388762C-4588-4B9F-A1D5-4F22429FFD9F}"/>
              </a:ext>
            </a:extLst>
          </xdr:cNvPr>
          <xdr:cNvSpPr txBox="1"/>
        </xdr:nvSpPr>
        <xdr:spPr>
          <a:xfrm>
            <a:off x="8082954" y="4451783"/>
            <a:ext cx="1000256" cy="204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050" b="1">
                <a:solidFill>
                  <a:srgbClr val="9A697A"/>
                </a:solidFill>
                <a:effectLst/>
              </a:rPr>
              <a:t>Max spending</a:t>
            </a:r>
          </a:p>
          <a:p>
            <a:endParaRPr lang="en-GB" sz="1100" b="1">
              <a:solidFill>
                <a:schemeClr val="bg2">
                  <a:lumMod val="90000"/>
                </a:schemeClr>
              </a:solidFill>
            </a:endParaRPr>
          </a:p>
        </xdr:txBody>
      </xdr:sp>
      <xdr:sp macro="" textlink="">
        <xdr:nvSpPr>
          <xdr:cNvPr id="75" name="TextBox 74">
            <a:extLst>
              <a:ext uri="{FF2B5EF4-FFF2-40B4-BE49-F238E27FC236}">
                <a16:creationId xmlns:a16="http://schemas.microsoft.com/office/drawing/2014/main" id="{B142B3A9-D1D5-46FB-904E-73A1D6C632BF}"/>
              </a:ext>
            </a:extLst>
          </xdr:cNvPr>
          <xdr:cNvSpPr txBox="1"/>
        </xdr:nvSpPr>
        <xdr:spPr>
          <a:xfrm>
            <a:off x="9246437" y="4463487"/>
            <a:ext cx="1004954" cy="2481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050" b="1">
                <a:solidFill>
                  <a:srgbClr val="78374D"/>
                </a:solidFill>
                <a:effectLst/>
              </a:rPr>
              <a:t>Max Income</a:t>
            </a:r>
          </a:p>
          <a:p>
            <a:endParaRPr lang="en-GB" sz="1100" b="1">
              <a:solidFill>
                <a:schemeClr val="bg2">
                  <a:lumMod val="90000"/>
                </a:schemeClr>
              </a:solidFill>
            </a:endParaRPr>
          </a:p>
        </xdr:txBody>
      </xdr:sp>
      <xdr:sp macro="" textlink="dwd">
        <xdr:nvSpPr>
          <xdr:cNvPr id="78" name="TextBox 77">
            <a:extLst>
              <a:ext uri="{FF2B5EF4-FFF2-40B4-BE49-F238E27FC236}">
                <a16:creationId xmlns:a16="http://schemas.microsoft.com/office/drawing/2014/main" id="{3F3342B5-A68C-44E8-A5A2-504AF10D07CF}"/>
              </a:ext>
            </a:extLst>
          </xdr:cNvPr>
          <xdr:cNvSpPr txBox="1"/>
        </xdr:nvSpPr>
        <xdr:spPr>
          <a:xfrm>
            <a:off x="7029869" y="3167806"/>
            <a:ext cx="1304401" cy="2249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fld id="{D980E787-1F36-4CB6-98EB-0ECE3DCEDE5A}" type="TxLink">
              <a:rPr lang="en-US" sz="1400" b="1" i="0" u="none" strike="noStrike">
                <a:solidFill>
                  <a:srgbClr val="D9D9D9"/>
                </a:solidFill>
                <a:effectLst/>
                <a:latin typeface="Calibri"/>
                <a:ea typeface="Calibri"/>
                <a:cs typeface="Calibri"/>
              </a:rPr>
              <a:pPr marL="0" marR="0" lvl="0" indent="0" defTabSz="914400" eaLnBrk="1" fontAlgn="auto" latinLnBrk="0" hangingPunct="1">
                <a:lnSpc>
                  <a:spcPct val="100000"/>
                </a:lnSpc>
                <a:spcBef>
                  <a:spcPts val="0"/>
                </a:spcBef>
                <a:spcAft>
                  <a:spcPts val="0"/>
                </a:spcAft>
                <a:buClrTx/>
                <a:buSzTx/>
                <a:buFontTx/>
                <a:buNone/>
                <a:tabLst/>
                <a:defRPr/>
              </a:pPr>
              <a:t> $50,000 </a:t>
            </a:fld>
            <a:endParaRPr lang="en-GB" sz="1400" b="1">
              <a:solidFill>
                <a:srgbClr val="D9D9D9"/>
              </a:solidFill>
            </a:endParaRPr>
          </a:p>
        </xdr:txBody>
      </xdr:sp>
      <xdr:sp macro="" textlink="youtube">
        <xdr:nvSpPr>
          <xdr:cNvPr id="79" name="TextBox 78">
            <a:extLst>
              <a:ext uri="{FF2B5EF4-FFF2-40B4-BE49-F238E27FC236}">
                <a16:creationId xmlns:a16="http://schemas.microsoft.com/office/drawing/2014/main" id="{9D497E84-05D0-4E2A-BACA-36D751A27015}"/>
              </a:ext>
            </a:extLst>
          </xdr:cNvPr>
          <xdr:cNvSpPr txBox="1"/>
        </xdr:nvSpPr>
        <xdr:spPr>
          <a:xfrm>
            <a:off x="7008506" y="3499259"/>
            <a:ext cx="874703" cy="278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fld id="{3FB50AB4-C316-4397-BBB4-0EEEA3B3D87D}" type="TxLink">
              <a:rPr lang="en-US" sz="1400" b="1" i="0" u="none" strike="noStrike">
                <a:solidFill>
                  <a:srgbClr val="D9D9D9"/>
                </a:solidFill>
                <a:effectLst/>
                <a:latin typeface="Calibri"/>
                <a:ea typeface="Calibri"/>
                <a:cs typeface="Calibri"/>
              </a:rPr>
              <a:pPr marL="0" marR="0" lvl="0" indent="0" defTabSz="914400" eaLnBrk="1" fontAlgn="auto" latinLnBrk="0" hangingPunct="1">
                <a:lnSpc>
                  <a:spcPct val="100000"/>
                </a:lnSpc>
                <a:spcBef>
                  <a:spcPts val="0"/>
                </a:spcBef>
                <a:spcAft>
                  <a:spcPts val="0"/>
                </a:spcAft>
                <a:buClrTx/>
                <a:buSzTx/>
                <a:buFontTx/>
                <a:buNone/>
                <a:tabLst/>
                <a:defRPr/>
              </a:pPr>
              <a:t> $10,940 </a:t>
            </a:fld>
            <a:endParaRPr lang="en-GB" sz="1400" b="1">
              <a:solidFill>
                <a:srgbClr val="D9D9D9"/>
              </a:solidFill>
            </a:endParaRPr>
          </a:p>
        </xdr:txBody>
      </xdr:sp>
      <xdr:sp macro="" textlink="teachable">
        <xdr:nvSpPr>
          <xdr:cNvPr id="80" name="TextBox 79">
            <a:extLst>
              <a:ext uri="{FF2B5EF4-FFF2-40B4-BE49-F238E27FC236}">
                <a16:creationId xmlns:a16="http://schemas.microsoft.com/office/drawing/2014/main" id="{692D3D6C-5BED-4234-AC13-0A3C86CC04C9}"/>
              </a:ext>
            </a:extLst>
          </xdr:cNvPr>
          <xdr:cNvSpPr txBox="1"/>
        </xdr:nvSpPr>
        <xdr:spPr>
          <a:xfrm>
            <a:off x="7007033" y="3824657"/>
            <a:ext cx="874703" cy="278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fld id="{9F283C45-A8BD-4772-8CC9-4B9B1C2A29AC}" type="TxLink">
              <a:rPr lang="en-US" sz="1400" b="0" i="0" u="none" strike="noStrike">
                <a:solidFill>
                  <a:srgbClr val="D9D9D9"/>
                </a:solidFill>
                <a:effectLst/>
                <a:latin typeface="Calibri"/>
                <a:ea typeface="Calibri"/>
                <a:cs typeface="Calibri"/>
              </a:rPr>
              <a:pPr marL="0" marR="0" lvl="0" indent="0" defTabSz="914400" eaLnBrk="1" fontAlgn="auto" latinLnBrk="0" hangingPunct="1">
                <a:lnSpc>
                  <a:spcPct val="100000"/>
                </a:lnSpc>
                <a:spcBef>
                  <a:spcPts val="0"/>
                </a:spcBef>
                <a:spcAft>
                  <a:spcPts val="0"/>
                </a:spcAft>
                <a:buClrTx/>
                <a:buSzTx/>
                <a:buFontTx/>
                <a:buNone/>
                <a:tabLst/>
                <a:defRPr/>
              </a:pPr>
              <a:t> $4,500 </a:t>
            </a:fld>
            <a:endParaRPr lang="en-GB" sz="1800" b="1">
              <a:solidFill>
                <a:srgbClr val="D9D9D9"/>
              </a:solidFill>
            </a:endParaRPr>
          </a:p>
        </xdr:txBody>
      </xdr:sp>
      <xdr:pic>
        <xdr:nvPicPr>
          <xdr:cNvPr id="82" name="Picture 81">
            <a:extLst>
              <a:ext uri="{FF2B5EF4-FFF2-40B4-BE49-F238E27FC236}">
                <a16:creationId xmlns:a16="http://schemas.microsoft.com/office/drawing/2014/main" id="{47795112-0CA9-4586-86E6-C545EEA36624}"/>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flipH="1">
            <a:off x="6691123" y="2996304"/>
            <a:ext cx="221787" cy="151530"/>
          </a:xfrm>
          <a:prstGeom prst="rect">
            <a:avLst/>
          </a:prstGeom>
        </xdr:spPr>
      </xdr:pic>
      <xdr:sp macro="" textlink="ren">
        <xdr:nvSpPr>
          <xdr:cNvPr id="98" name="TextBox 97">
            <a:extLst>
              <a:ext uri="{FF2B5EF4-FFF2-40B4-BE49-F238E27FC236}">
                <a16:creationId xmlns:a16="http://schemas.microsoft.com/office/drawing/2014/main" id="{D84E453A-4229-4C9C-9257-92334A486BA8}"/>
              </a:ext>
            </a:extLst>
          </xdr:cNvPr>
          <xdr:cNvSpPr txBox="1"/>
        </xdr:nvSpPr>
        <xdr:spPr>
          <a:xfrm>
            <a:off x="11161359" y="1708358"/>
            <a:ext cx="874702" cy="27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fld id="{56250E14-8D0D-4CB2-80E0-2D354EF36499}" type="TxLink">
              <a:rPr lang="en-US" sz="1400" b="1" i="0" u="none" strike="noStrike">
                <a:solidFill>
                  <a:srgbClr val="D9D9D9"/>
                </a:solidFill>
                <a:effectLst/>
                <a:latin typeface="Calibri"/>
                <a:ea typeface="Calibri"/>
                <a:cs typeface="Calibri"/>
              </a:rPr>
              <a:pPr marL="0" marR="0" lvl="0" indent="0" defTabSz="914400" eaLnBrk="1" fontAlgn="auto" latinLnBrk="0" hangingPunct="1">
                <a:lnSpc>
                  <a:spcPct val="100000"/>
                </a:lnSpc>
                <a:spcBef>
                  <a:spcPts val="0"/>
                </a:spcBef>
                <a:spcAft>
                  <a:spcPts val="0"/>
                </a:spcAft>
                <a:buClrTx/>
                <a:buSzTx/>
                <a:buFontTx/>
                <a:buNone/>
                <a:tabLst/>
                <a:defRPr/>
              </a:pPr>
              <a:t> $9,000 </a:t>
            </a:fld>
            <a:endParaRPr lang="en-GB" sz="1800" b="1">
              <a:solidFill>
                <a:srgbClr val="D9D9D9"/>
              </a:solidFill>
            </a:endParaRPr>
          </a:p>
        </xdr:txBody>
      </xdr:sp>
      <xdr:sp macro="" textlink="gro">
        <xdr:nvSpPr>
          <xdr:cNvPr id="100" name="TextBox 99">
            <a:extLst>
              <a:ext uri="{FF2B5EF4-FFF2-40B4-BE49-F238E27FC236}">
                <a16:creationId xmlns:a16="http://schemas.microsoft.com/office/drawing/2014/main" id="{5AEF3C56-4353-4B9A-92EF-589D65BDF90A}"/>
              </a:ext>
            </a:extLst>
          </xdr:cNvPr>
          <xdr:cNvSpPr txBox="1"/>
        </xdr:nvSpPr>
        <xdr:spPr>
          <a:xfrm>
            <a:off x="11173800" y="2210368"/>
            <a:ext cx="874702" cy="278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fld id="{49C367A6-18A8-403E-9B1C-5F4E6CBAB3EB}" type="TxLink">
              <a:rPr lang="en-US" sz="1400" b="1" i="0" u="none" strike="noStrike">
                <a:solidFill>
                  <a:srgbClr val="D9D9D9"/>
                </a:solidFill>
                <a:effectLst/>
                <a:latin typeface="Calibri"/>
                <a:ea typeface="Calibri"/>
                <a:cs typeface="Calibri"/>
              </a:rPr>
              <a:pPr marL="0" marR="0" lvl="0" indent="0" defTabSz="914400" eaLnBrk="1" fontAlgn="auto" latinLnBrk="0" hangingPunct="1">
                <a:lnSpc>
                  <a:spcPct val="100000"/>
                </a:lnSpc>
                <a:spcBef>
                  <a:spcPts val="0"/>
                </a:spcBef>
                <a:spcAft>
                  <a:spcPts val="0"/>
                </a:spcAft>
                <a:buClrTx/>
                <a:buSzTx/>
                <a:buFontTx/>
                <a:buNone/>
                <a:tabLst/>
                <a:defRPr/>
              </a:pPr>
              <a:t> $6,454 </a:t>
            </a:fld>
            <a:endParaRPr lang="en-GB" sz="1800" b="1">
              <a:solidFill>
                <a:srgbClr val="D9D9D9"/>
              </a:solidFill>
            </a:endParaRPr>
          </a:p>
        </xdr:txBody>
      </xdr:sp>
      <xdr:sp macro="" textlink="clo">
        <xdr:nvSpPr>
          <xdr:cNvPr id="102" name="TextBox 101">
            <a:extLst>
              <a:ext uri="{FF2B5EF4-FFF2-40B4-BE49-F238E27FC236}">
                <a16:creationId xmlns:a16="http://schemas.microsoft.com/office/drawing/2014/main" id="{ECC63839-12BD-4A8B-AE20-8812DF9ADA79}"/>
              </a:ext>
            </a:extLst>
          </xdr:cNvPr>
          <xdr:cNvSpPr txBox="1"/>
        </xdr:nvSpPr>
        <xdr:spPr>
          <a:xfrm>
            <a:off x="11176299" y="2780661"/>
            <a:ext cx="874702" cy="278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fld id="{AE8E3494-C47F-43D8-8B4E-201CF13D96D3}" type="TxLink">
              <a:rPr lang="en-US" sz="1400" b="1" i="0" u="none" strike="noStrike">
                <a:solidFill>
                  <a:srgbClr val="D9D9D9"/>
                </a:solidFill>
                <a:effectLst/>
                <a:latin typeface="Calibri"/>
                <a:ea typeface="Calibri"/>
                <a:cs typeface="Calibri"/>
              </a:rPr>
              <a:pPr marL="0" marR="0" lvl="0" indent="0" defTabSz="914400" eaLnBrk="1" fontAlgn="auto" latinLnBrk="0" hangingPunct="1">
                <a:lnSpc>
                  <a:spcPct val="100000"/>
                </a:lnSpc>
                <a:spcBef>
                  <a:spcPts val="0"/>
                </a:spcBef>
                <a:spcAft>
                  <a:spcPts val="0"/>
                </a:spcAft>
                <a:buClrTx/>
                <a:buSzTx/>
                <a:buFontTx/>
                <a:buNone/>
                <a:tabLst/>
                <a:defRPr/>
              </a:pPr>
              <a:t> $4,304 </a:t>
            </a:fld>
            <a:endParaRPr lang="en-GB" sz="1800" b="1">
              <a:solidFill>
                <a:srgbClr val="D9D9D9"/>
              </a:solidFill>
            </a:endParaRPr>
          </a:p>
        </xdr:txBody>
      </xdr:sp>
      <xdr:sp macro="" textlink="ent">
        <xdr:nvSpPr>
          <xdr:cNvPr id="104" name="TextBox 103">
            <a:extLst>
              <a:ext uri="{FF2B5EF4-FFF2-40B4-BE49-F238E27FC236}">
                <a16:creationId xmlns:a16="http://schemas.microsoft.com/office/drawing/2014/main" id="{10F245E2-54FF-485F-B44B-EBAC193DA0A0}"/>
              </a:ext>
            </a:extLst>
          </xdr:cNvPr>
          <xdr:cNvSpPr txBox="1"/>
        </xdr:nvSpPr>
        <xdr:spPr>
          <a:xfrm>
            <a:off x="11196793" y="3326183"/>
            <a:ext cx="874702" cy="278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fld id="{6DEC2197-EE2F-48A0-A5AE-6C0758FA5D64}" type="TxLink">
              <a:rPr lang="en-US" sz="1400" b="1" i="0" u="none" strike="noStrike">
                <a:solidFill>
                  <a:srgbClr val="D9D9D9"/>
                </a:solidFill>
                <a:effectLst/>
                <a:latin typeface="Calibri"/>
                <a:ea typeface="Calibri"/>
                <a:cs typeface="Calibri"/>
              </a:rPr>
              <a:pPr marL="0" marR="0" lvl="0" indent="0" defTabSz="914400" eaLnBrk="1" fontAlgn="auto" latinLnBrk="0" hangingPunct="1">
                <a:lnSpc>
                  <a:spcPct val="100000"/>
                </a:lnSpc>
                <a:spcBef>
                  <a:spcPts val="0"/>
                </a:spcBef>
                <a:spcAft>
                  <a:spcPts val="0"/>
                </a:spcAft>
                <a:buClrTx/>
                <a:buSzTx/>
                <a:buFontTx/>
                <a:buNone/>
                <a:tabLst/>
                <a:defRPr/>
              </a:pPr>
              <a:t> $1,813 </a:t>
            </a:fld>
            <a:endParaRPr lang="en-GB" sz="1800" b="1">
              <a:solidFill>
                <a:srgbClr val="D9D9D9"/>
              </a:solidFill>
            </a:endParaRPr>
          </a:p>
        </xdr:txBody>
      </xdr:sp>
      <xdr:sp macro="" textlink="cas">
        <xdr:nvSpPr>
          <xdr:cNvPr id="106" name="TextBox 105">
            <a:extLst>
              <a:ext uri="{FF2B5EF4-FFF2-40B4-BE49-F238E27FC236}">
                <a16:creationId xmlns:a16="http://schemas.microsoft.com/office/drawing/2014/main" id="{1855627D-FEB8-4B0B-B10E-AAA778BFD305}"/>
              </a:ext>
            </a:extLst>
          </xdr:cNvPr>
          <xdr:cNvSpPr txBox="1"/>
        </xdr:nvSpPr>
        <xdr:spPr>
          <a:xfrm>
            <a:off x="11171012" y="3852165"/>
            <a:ext cx="874702" cy="274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fld id="{9C143242-9600-4DDC-80A8-CE6A0D2D6368}" type="TxLink">
              <a:rPr lang="en-US" sz="1400" b="1" i="0" u="none" strike="noStrike">
                <a:solidFill>
                  <a:srgbClr val="D9D9D9"/>
                </a:solidFill>
                <a:effectLst/>
                <a:latin typeface="Calibri"/>
                <a:ea typeface="Calibri"/>
                <a:cs typeface="Calibri"/>
              </a:rPr>
              <a:pPr marL="0" marR="0" lvl="0" indent="0" defTabSz="914400" eaLnBrk="1" fontAlgn="auto" latinLnBrk="0" hangingPunct="1">
                <a:lnSpc>
                  <a:spcPct val="100000"/>
                </a:lnSpc>
                <a:spcBef>
                  <a:spcPts val="0"/>
                </a:spcBef>
                <a:spcAft>
                  <a:spcPts val="0"/>
                </a:spcAft>
                <a:buClrTx/>
                <a:buSzTx/>
                <a:buFontTx/>
                <a:buNone/>
                <a:tabLst/>
                <a:defRPr/>
              </a:pPr>
              <a:t> $1,500 </a:t>
            </a:fld>
            <a:endParaRPr lang="en-GB" sz="1800" b="1">
              <a:solidFill>
                <a:srgbClr val="D9D9D9"/>
              </a:solidFill>
            </a:endParaRPr>
          </a:p>
        </xdr:txBody>
      </xdr:sp>
      <xdr:graphicFrame macro="">
        <xdr:nvGraphicFramePr>
          <xdr:cNvPr id="110" name="Chart 109">
            <a:extLst>
              <a:ext uri="{FF2B5EF4-FFF2-40B4-BE49-F238E27FC236}">
                <a16:creationId xmlns:a16="http://schemas.microsoft.com/office/drawing/2014/main" id="{A99AE22A-2F48-47D2-AD61-9516FF8B448B}"/>
              </a:ext>
            </a:extLst>
          </xdr:cNvPr>
          <xdr:cNvGraphicFramePr>
            <a:graphicFrameLocks/>
          </xdr:cNvGraphicFramePr>
        </xdr:nvGraphicFramePr>
        <xdr:xfrm>
          <a:off x="5666090" y="4593850"/>
          <a:ext cx="3082529" cy="1648740"/>
        </xdr:xfrm>
        <a:graphic>
          <a:graphicData uri="http://schemas.openxmlformats.org/drawingml/2006/chart">
            <c:chart xmlns:c="http://schemas.openxmlformats.org/drawingml/2006/chart" xmlns:r="http://schemas.openxmlformats.org/officeDocument/2006/relationships" r:id="rId20"/>
          </a:graphicData>
        </a:graphic>
      </xdr:graphicFrame>
      <xdr:graphicFrame macro="">
        <xdr:nvGraphicFramePr>
          <xdr:cNvPr id="113" name="Chart 112">
            <a:extLst>
              <a:ext uri="{FF2B5EF4-FFF2-40B4-BE49-F238E27FC236}">
                <a16:creationId xmlns:a16="http://schemas.microsoft.com/office/drawing/2014/main" id="{901087DE-C66A-495E-A9FC-9E543E165A69}"/>
              </a:ext>
            </a:extLst>
          </xdr:cNvPr>
          <xdr:cNvGraphicFramePr>
            <a:graphicFrameLocks/>
          </xdr:cNvGraphicFramePr>
        </xdr:nvGraphicFramePr>
        <xdr:xfrm>
          <a:off x="9201814" y="4716490"/>
          <a:ext cx="3271951" cy="1351016"/>
        </xdr:xfrm>
        <a:graphic>
          <a:graphicData uri="http://schemas.openxmlformats.org/drawingml/2006/chart">
            <c:chart xmlns:c="http://schemas.openxmlformats.org/drawingml/2006/chart" xmlns:r="http://schemas.openxmlformats.org/officeDocument/2006/relationships" r:id="rId21"/>
          </a:graphicData>
        </a:graphic>
      </xdr:graphicFrame>
      <xdr:sp macro="" textlink="">
        <xdr:nvSpPr>
          <xdr:cNvPr id="119" name="TextBox 118">
            <a:extLst>
              <a:ext uri="{FF2B5EF4-FFF2-40B4-BE49-F238E27FC236}">
                <a16:creationId xmlns:a16="http://schemas.microsoft.com/office/drawing/2014/main" id="{002DFB9F-6F31-96E8-0FFA-3C933D9D8794}"/>
              </a:ext>
            </a:extLst>
          </xdr:cNvPr>
          <xdr:cNvSpPr txBox="1"/>
        </xdr:nvSpPr>
        <xdr:spPr>
          <a:xfrm>
            <a:off x="4825999" y="667927"/>
            <a:ext cx="3631260" cy="376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D9D9D9"/>
                </a:solidFill>
                <a:latin typeface="Arial Black" panose="020B0A04020102020204" pitchFamily="34" charset="0"/>
              </a:rPr>
              <a:t>Sophy's</a:t>
            </a:r>
            <a:r>
              <a:rPr lang="en-US" sz="1800" b="1" baseline="0">
                <a:solidFill>
                  <a:srgbClr val="D9D9D9"/>
                </a:solidFill>
                <a:latin typeface="Arial Black" panose="020B0A04020102020204" pitchFamily="34" charset="0"/>
              </a:rPr>
              <a:t> </a:t>
            </a:r>
            <a:r>
              <a:rPr lang="en-US" sz="1800" b="1">
                <a:solidFill>
                  <a:srgbClr val="D9D9D9"/>
                </a:solidFill>
                <a:latin typeface="Arial Black" panose="020B0A04020102020204" pitchFamily="34" charset="0"/>
              </a:rPr>
              <a:t>Finance </a:t>
            </a:r>
            <a:r>
              <a:rPr lang="en-US" sz="1800" b="1">
                <a:solidFill>
                  <a:srgbClr val="9A697A"/>
                </a:solidFill>
                <a:latin typeface="Arial Black" panose="020B0A04020102020204" pitchFamily="34" charset="0"/>
              </a:rPr>
              <a:t>Tracker</a:t>
            </a:r>
            <a:endParaRPr lang="en-NG" sz="1800" b="1">
              <a:solidFill>
                <a:srgbClr val="9A697A"/>
              </a:solidFill>
              <a:latin typeface="Arial Black" panose="020B0A04020102020204" pitchFamily="34" charset="0"/>
            </a:endParaRPr>
          </a:p>
        </xdr:txBody>
      </xdr:sp>
      <mc:AlternateContent xmlns:mc="http://schemas.openxmlformats.org/markup-compatibility/2006">
        <mc:Choice xmlns:a14="http://schemas.microsoft.com/office/drawing/2010/main" Requires="a14">
          <xdr:graphicFrame macro="">
            <xdr:nvGraphicFramePr>
              <xdr:cNvPr id="10" name="Month Name 1">
                <a:extLst>
                  <a:ext uri="{FF2B5EF4-FFF2-40B4-BE49-F238E27FC236}">
                    <a16:creationId xmlns:a16="http://schemas.microsoft.com/office/drawing/2014/main" id="{4F9B918C-8D1E-41A4-A35A-721432504965}"/>
                  </a:ext>
                </a:extLst>
              </xdr:cNvPr>
              <xdr:cNvGraphicFramePr/>
            </xdr:nvGraphicFramePr>
            <xdr:xfrm>
              <a:off x="4901259" y="2248370"/>
              <a:ext cx="621868" cy="2869258"/>
            </xdr:xfrm>
            <a:graphic>
              <a:graphicData uri="http://schemas.microsoft.com/office/drawing/2010/slicer">
                <sle:slicer xmlns:sle="http://schemas.microsoft.com/office/drawing/2010/slicer" name="Month Name 1"/>
              </a:graphicData>
            </a:graphic>
          </xdr:graphicFrame>
        </mc:Choice>
        <mc:Fallback>
          <xdr:sp macro="" textlink="">
            <xdr:nvSpPr>
              <xdr:cNvPr id="0" name=""/>
              <xdr:cNvSpPr>
                <a:spLocks noTextEdit="1"/>
              </xdr:cNvSpPr>
            </xdr:nvSpPr>
            <xdr:spPr>
              <a:xfrm>
                <a:off x="3639618" y="2448123"/>
                <a:ext cx="625477" cy="2999991"/>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pic>
        <xdr:nvPicPr>
          <xdr:cNvPr id="11" name="Picture 10">
            <a:hlinkClick xmlns:r="http://schemas.openxmlformats.org/officeDocument/2006/relationships" r:id="rId22"/>
            <a:extLst>
              <a:ext uri="{FF2B5EF4-FFF2-40B4-BE49-F238E27FC236}">
                <a16:creationId xmlns:a16="http://schemas.microsoft.com/office/drawing/2014/main" id="{784CC39C-8A82-0806-7F84-A2D866C893DE}"/>
              </a:ext>
            </a:extLst>
          </xdr:cNvPr>
          <xdr:cNvPicPr>
            <a:picLocks noChangeAspect="1"/>
          </xdr:cNvPicPr>
        </xdr:nvPicPr>
        <xdr:blipFill>
          <a:blip xmlns:r="http://schemas.openxmlformats.org/officeDocument/2006/relationships" r:embed="rId23"/>
          <a:stretch>
            <a:fillRect/>
          </a:stretch>
        </xdr:blipFill>
        <xdr:spPr>
          <a:xfrm>
            <a:off x="5061187" y="5089408"/>
            <a:ext cx="263408" cy="263408"/>
          </a:xfrm>
          <a:prstGeom prst="rect">
            <a:avLst/>
          </a:prstGeom>
        </xdr:spPr>
      </xdr:pic>
      <xdr:graphicFrame macro="">
        <xdr:nvGraphicFramePr>
          <xdr:cNvPr id="34" name="Chart 33">
            <a:extLst>
              <a:ext uri="{FF2B5EF4-FFF2-40B4-BE49-F238E27FC236}">
                <a16:creationId xmlns:a16="http://schemas.microsoft.com/office/drawing/2014/main" id="{D3C973E2-1023-4613-9310-3C153D414C4D}"/>
              </a:ext>
            </a:extLst>
          </xdr:cNvPr>
          <xdr:cNvGraphicFramePr>
            <a:graphicFrameLocks/>
          </xdr:cNvGraphicFramePr>
        </xdr:nvGraphicFramePr>
        <xdr:xfrm>
          <a:off x="8146814" y="2803407"/>
          <a:ext cx="2304816" cy="1580445"/>
        </xdr:xfrm>
        <a:graphic>
          <a:graphicData uri="http://schemas.openxmlformats.org/drawingml/2006/chart">
            <c:chart xmlns:c="http://schemas.openxmlformats.org/drawingml/2006/chart" xmlns:r="http://schemas.openxmlformats.org/officeDocument/2006/relationships" r:id="rId24"/>
          </a:graphicData>
        </a:graphic>
      </xdr:graphicFrame>
      <xdr:sp macro="" textlink="income">
        <xdr:nvSpPr>
          <xdr:cNvPr id="39" name="TextBox 38">
            <a:extLst>
              <a:ext uri="{FF2B5EF4-FFF2-40B4-BE49-F238E27FC236}">
                <a16:creationId xmlns:a16="http://schemas.microsoft.com/office/drawing/2014/main" id="{92468E73-B11A-4ED5-90BA-6ACC6E1FDC05}"/>
              </a:ext>
            </a:extLst>
          </xdr:cNvPr>
          <xdr:cNvSpPr txBox="1"/>
        </xdr:nvSpPr>
        <xdr:spPr>
          <a:xfrm flipH="1">
            <a:off x="8842962" y="3424297"/>
            <a:ext cx="885921" cy="337069"/>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fld id="{3E873D49-5269-40AB-A766-127C8FFA5CE3}" type="TxLink">
              <a:rPr kumimoji="0" lang="en-US" sz="1400" b="1" i="0" u="none" strike="noStrike" kern="0" cap="none" spc="0" normalizeH="0" baseline="0" noProof="0">
                <a:ln>
                  <a:noFill/>
                </a:ln>
                <a:solidFill>
                  <a:srgbClr val="D9D9D9"/>
                </a:solidFill>
                <a:effectLst/>
                <a:uLnTx/>
                <a:uFillTx/>
                <a:latin typeface="Calibri"/>
                <a:ea typeface="Calibri"/>
                <a:cs typeface="Calibri"/>
              </a:rPr>
              <a:pPr marL="0" marR="0" lvl="0" indent="0" defTabSz="914400" eaLnBrk="1" fontAlgn="auto" latinLnBrk="0" hangingPunct="1">
                <a:lnSpc>
                  <a:spcPct val="100000"/>
                </a:lnSpc>
                <a:spcBef>
                  <a:spcPts val="0"/>
                </a:spcBef>
                <a:spcAft>
                  <a:spcPts val="0"/>
                </a:spcAft>
                <a:buClrTx/>
                <a:buSzTx/>
                <a:buFontTx/>
                <a:buNone/>
                <a:tabLst/>
                <a:defRPr/>
              </a:pPr>
              <a:t> $65,440 </a:t>
            </a:fld>
            <a:endParaRPr kumimoji="0" lang="en-NG" sz="2000" b="1" i="0" u="none" strike="noStrike" kern="0" cap="none" spc="0" normalizeH="0" baseline="0" noProof="0">
              <a:ln>
                <a:noFill/>
              </a:ln>
              <a:solidFill>
                <a:srgbClr val="D9D9D9"/>
              </a:solidFill>
              <a:effectLst/>
              <a:uLnTx/>
              <a:uFillTx/>
              <a:latin typeface="Calibri" panose="020F0502020204030204"/>
              <a:ea typeface="+mn-ea"/>
              <a:cs typeface="+mn-cs"/>
            </a:endParaRPr>
          </a:p>
        </xdr:txBody>
      </xdr:sp>
      <xdr:pic>
        <xdr:nvPicPr>
          <xdr:cNvPr id="45" name="Picture 44">
            <a:hlinkClick xmlns:r="http://schemas.openxmlformats.org/officeDocument/2006/relationships" r:id="rId25"/>
            <a:extLst>
              <a:ext uri="{FF2B5EF4-FFF2-40B4-BE49-F238E27FC236}">
                <a16:creationId xmlns:a16="http://schemas.microsoft.com/office/drawing/2014/main" id="{53C6027F-2703-F4ED-1FA1-2CA524721916}"/>
              </a:ext>
            </a:extLst>
          </xdr:cNvPr>
          <xdr:cNvPicPr>
            <a:picLocks noChangeAspect="1"/>
          </xdr:cNvPicPr>
        </xdr:nvPicPr>
        <xdr:blipFill>
          <a:blip xmlns:r="http://schemas.openxmlformats.org/officeDocument/2006/relationships" r:embed="rId26"/>
          <a:stretch>
            <a:fillRect/>
          </a:stretch>
        </xdr:blipFill>
        <xdr:spPr>
          <a:xfrm>
            <a:off x="4995333" y="5493926"/>
            <a:ext cx="376296" cy="376296"/>
          </a:xfrm>
          <a:prstGeom prst="rect">
            <a:avLst/>
          </a:prstGeom>
          <a:solidFill>
            <a:srgbClr val="272627"/>
          </a:solidFill>
        </xdr:spPr>
      </xdr:pic>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SSANAH" refreshedDate="45888.554114351849" createdVersion="8" refreshedVersion="8" minRefreshableVersion="3" recordCount="486" xr:uid="{DB10838A-A253-4A2D-A136-3933721B3084}">
  <cacheSource type="worksheet">
    <worksheetSource name="Table1"/>
  </cacheSource>
  <cacheFields count="11">
    <cacheField name="Date" numFmtId="14">
      <sharedItems containsSemiMixedTypes="0" containsNonDate="0" containsDate="1" containsString="0" minDate="2021-01-04T00:00:00" maxDate="2021-11-01T00:00:00"/>
    </cacheField>
    <cacheField name="Description" numFmtId="0">
      <sharedItems/>
    </cacheField>
    <cacheField name="Debit" numFmtId="164">
      <sharedItems containsString="0" containsBlank="1" containsNumber="1" minValue="5" maxValue="900"/>
    </cacheField>
    <cacheField name="Credit" numFmtId="164">
      <sharedItems containsString="0" containsBlank="1" containsNumber="1" containsInteger="1" minValue="100" maxValue="5000"/>
    </cacheField>
    <cacheField name="Sub-category" numFmtId="0">
      <sharedItems count="18">
        <s v="Data with Decision"/>
        <s v="Coffee"/>
        <s v="Rent"/>
        <s v="Cash loan"/>
        <s v="Groceries"/>
        <s v="Gas/Electrics"/>
        <s v="Entertainment"/>
        <s v="Clothes"/>
        <s v="Restaurant"/>
        <s v="Taxi"/>
        <s v="YouTube"/>
        <s v="Teachable"/>
        <s v="Phone"/>
        <s v="Gifts"/>
        <s v="Donation"/>
        <s v="Fueling"/>
        <s v="Doctor"/>
        <s v="Furnishings"/>
      </sharedItems>
    </cacheField>
    <cacheField name="Category" numFmtId="0">
      <sharedItems/>
    </cacheField>
    <cacheField name="Category Type" numFmtId="0">
      <sharedItems count="2">
        <s v="Income"/>
        <s v="Expense"/>
      </sharedItems>
    </cacheField>
    <cacheField name="Month Name" numFmtId="0">
      <sharedItems count="10">
        <s v="Jan"/>
        <s v="Feb"/>
        <s v="Mar"/>
        <s v="Apr"/>
        <s v="May"/>
        <s v="Jun"/>
        <s v="Jul"/>
        <s v="Aug"/>
        <s v="Sep"/>
        <s v="Oct"/>
      </sharedItems>
    </cacheField>
    <cacheField name="Month Number" numFmtId="0">
      <sharedItems containsSemiMixedTypes="0" containsString="0" containsNumber="1" containsInteger="1" minValue="1" maxValue="10" count="10">
        <n v="1"/>
        <n v="2"/>
        <n v="3"/>
        <n v="4"/>
        <n v="5"/>
        <n v="6"/>
        <n v="7"/>
        <n v="8"/>
        <n v="9"/>
        <n v="10"/>
      </sharedItems>
    </cacheField>
    <cacheField name="Week Day" numFmtId="0">
      <sharedItems count="7">
        <s v="Mon"/>
        <s v="Tue"/>
        <s v="Wed"/>
        <s v="Thu"/>
        <s v="Fri"/>
        <s v="Sat"/>
        <s v="Sun"/>
      </sharedItems>
    </cacheField>
    <cacheField name="Net Amount" numFmtId="164">
      <sharedItems containsSemiMixedTypes="0" containsString="0" containsNumber="1" minValue="-900" maxValue="5000"/>
    </cacheField>
  </cacheFields>
  <extLst>
    <ext xmlns:x14="http://schemas.microsoft.com/office/spreadsheetml/2009/9/main" uri="{725AE2AE-9491-48be-B2B4-4EB974FC3084}">
      <x14:pivotCacheDefinition pivotCacheId="2718208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SSANAH" refreshedDate="45891.722335879633" backgroundQuery="1" createdVersion="8" refreshedVersion="8" minRefreshableVersion="3" recordCount="0" supportSubquery="1" supportAdvancedDrill="1" xr:uid="{CB236AEC-A07F-4663-9EEF-5B3D1BD119D9}">
  <cacheSource type="external" connectionId="2"/>
  <cacheFields count="3">
    <cacheField name="[Measures].[Sum of Credit 2]" caption="Sum of Credit 2" numFmtId="0" hierarchy="13" level="32767"/>
    <cacheField name="[Table1 1].[Sub-category].[Sub-category]" caption="Sub-category" numFmtId="0" hierarchy="4" level="1">
      <sharedItems count="3">
        <s v="Data with Decision"/>
        <s v="Teachable"/>
        <s v="YouTube"/>
      </sharedItems>
    </cacheField>
    <cacheField name="[Table1 1].[Category Type].[Category Type]" caption="Category Type" numFmtId="0" hierarchy="6" level="1">
      <sharedItems containsSemiMixedTypes="0" containsNonDate="0" containsString="0"/>
    </cacheField>
  </cacheFields>
  <cacheHierarchies count="14">
    <cacheHierarchy uniqueName="[Table1 1].[Date]" caption="Date" attribute="1" time="1" defaultMemberUniqueName="[Table1 1].[Date].[All]" allUniqueName="[Table1 1].[Date].[All]" dimensionUniqueName="[Table1 1]" displayFolder="" count="0" memberValueDatatype="7" unbalanced="0"/>
    <cacheHierarchy uniqueName="[Table1 1].[Description]" caption="Description" attribute="1" defaultMemberUniqueName="[Table1 1].[Description].[All]" allUniqueName="[Table1 1].[Description].[All]" dimensionUniqueName="[Table1 1]" displayFolder="" count="0" memberValueDatatype="130" unbalanced="0"/>
    <cacheHierarchy uniqueName="[Table1 1].[Debit]" caption="Debit" attribute="1" defaultMemberUniqueName="[Table1 1].[Debit].[All]" allUniqueName="[Table1 1].[Debit].[All]" dimensionUniqueName="[Table1 1]" displayFolder="" count="0" memberValueDatatype="5" unbalanced="0"/>
    <cacheHierarchy uniqueName="[Table1 1].[Credit]" caption="Credit" attribute="1" defaultMemberUniqueName="[Table1 1].[Credit].[All]" allUniqueName="[Table1 1].[Credit].[All]" dimensionUniqueName="[Table1 1]" displayFolder="" count="0" memberValueDatatype="20" unbalanced="0"/>
    <cacheHierarchy uniqueName="[Table1 1].[Sub-category]" caption="Sub-category" attribute="1" defaultMemberUniqueName="[Table1 1].[Sub-category].[All]" allUniqueName="[Table1 1].[Sub-category].[All]" dimensionUniqueName="[Table1 1]" displayFolder="" count="2" memberValueDatatype="130" unbalanced="0">
      <fieldsUsage count="2">
        <fieldUsage x="-1"/>
        <fieldUsage x="1"/>
      </fieldsUsage>
    </cacheHierarchy>
    <cacheHierarchy uniqueName="[Table1 1].[Category]" caption="Category" attribute="1" defaultMemberUniqueName="[Table1 1].[Category].[All]" allUniqueName="[Table1 1].[Category].[All]" dimensionUniqueName="[Table1 1]" displayFolder="" count="0" memberValueDatatype="130" unbalanced="0"/>
    <cacheHierarchy uniqueName="[Table1 1].[Category Type]" caption="Category Type" attribute="1" defaultMemberUniqueName="[Table1 1].[Category Type].[All]" allUniqueName="[Table1 1].[Category Type].[All]" dimensionUniqueName="[Table1 1]" displayFolder="" count="2" memberValueDatatype="130" unbalanced="0">
      <fieldsUsage count="2">
        <fieldUsage x="-1"/>
        <fieldUsage x="2"/>
      </fieldsUsage>
    </cacheHierarchy>
    <cacheHierarchy uniqueName="[Table1 1].[Month Name]" caption="Month Name" attribute="1" defaultMemberUniqueName="[Table1 1].[Month Name].[All]" allUniqueName="[Table1 1].[Month Name].[All]" dimensionUniqueName="[Table1 1]" displayFolder="" count="0" memberValueDatatype="130" unbalanced="0"/>
    <cacheHierarchy uniqueName="[Table1 1].[Month Number]" caption="Month Number" attribute="1" defaultMemberUniqueName="[Table1 1].[Month Number].[All]" allUniqueName="[Table1 1].[Month Number].[All]" dimensionUniqueName="[Table1 1]" displayFolder="" count="0" memberValueDatatype="20" unbalanced="0"/>
    <cacheHierarchy uniqueName="[Table1 1].[Week Day]" caption="Week Day" attribute="1" defaultMemberUniqueName="[Table1 1].[Week Day].[All]" allUniqueName="[Table1 1].[Week Day].[All]" dimensionUniqueName="[Table1 1]" displayFolder="" count="0" memberValueDatatype="130" unbalanced="0"/>
    <cacheHierarchy uniqueName="[Table1 1].[Net Amount]" caption="Net Amount" attribute="1" defaultMemberUniqueName="[Table1 1].[Net Amount].[All]" allUniqueName="[Table1 1].[Net Amount].[All]" dimensionUniqueName="[Table1 1]" displayFolder="" count="0" memberValueDatatype="5" unbalanced="0"/>
    <cacheHierarchy uniqueName="[Measures].[__XL_Count Table1 1]" caption="__XL_Count Table1 1" measure="1" displayFolder="" measureGroup="Table1 1" count="0" hidden="1"/>
    <cacheHierarchy uniqueName="[Measures].[__No measures defined]" caption="__No measures defined" measure="1" displayFolder="" count="0" hidden="1"/>
    <cacheHierarchy uniqueName="[Measures].[Sum of Credit 2]" caption="Sum of Credit 2" measure="1" displayFolder="" measureGroup="Table1 1" count="0" oneField="1" hidden="1">
      <fieldsUsage count="1">
        <fieldUsage x="0"/>
      </fieldsUsage>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1 1" uniqueName="[Table1 1]" caption="Table1 1"/>
  </dimensions>
  <measureGroups count="1">
    <measureGroup name="Table1 1" caption="Table1 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d v="2021-01-04T00:00:00"/>
    <s v="Data With Decision"/>
    <m/>
    <n v="5000"/>
    <x v="0"/>
    <s v="Salary"/>
    <x v="0"/>
    <x v="0"/>
    <x v="0"/>
    <x v="0"/>
    <n v="5000"/>
  </r>
  <r>
    <d v="2021-01-04T00:00:00"/>
    <s v="Drink"/>
    <n v="5"/>
    <m/>
    <x v="1"/>
    <s v="Dining Out"/>
    <x v="1"/>
    <x v="0"/>
    <x v="0"/>
    <x v="0"/>
    <n v="-5"/>
  </r>
  <r>
    <d v="2021-01-05T00:00:00"/>
    <s v="Estate Mangement"/>
    <n v="900"/>
    <m/>
    <x v="2"/>
    <s v="Living Expenses"/>
    <x v="1"/>
    <x v="0"/>
    <x v="0"/>
    <x v="1"/>
    <n v="-900"/>
  </r>
  <r>
    <d v="2021-01-05T00:00:00"/>
    <s v="Financail upgrade"/>
    <n v="150"/>
    <m/>
    <x v="3"/>
    <s v="Transport"/>
    <x v="1"/>
    <x v="0"/>
    <x v="0"/>
    <x v="1"/>
    <n v="-150"/>
  </r>
  <r>
    <d v="2021-01-05T00:00:00"/>
    <s v="Drink"/>
    <n v="5"/>
    <m/>
    <x v="1"/>
    <s v="Dining Out"/>
    <x v="1"/>
    <x v="0"/>
    <x v="0"/>
    <x v="1"/>
    <n v="-5"/>
  </r>
  <r>
    <d v="2021-01-06T00:00:00"/>
    <s v="Drink"/>
    <n v="5"/>
    <m/>
    <x v="1"/>
    <s v="Dining Out"/>
    <x v="1"/>
    <x v="0"/>
    <x v="0"/>
    <x v="2"/>
    <n v="-5"/>
  </r>
  <r>
    <d v="2021-01-07T00:00:00"/>
    <s v="Drink"/>
    <n v="5"/>
    <m/>
    <x v="1"/>
    <s v="Dining Out"/>
    <x v="1"/>
    <x v="0"/>
    <x v="0"/>
    <x v="3"/>
    <n v="-5"/>
  </r>
  <r>
    <d v="2021-01-08T00:00:00"/>
    <s v="Drink"/>
    <n v="5"/>
    <m/>
    <x v="1"/>
    <s v="Dining Out"/>
    <x v="1"/>
    <x v="0"/>
    <x v="0"/>
    <x v="4"/>
    <n v="-5"/>
  </r>
  <r>
    <d v="2021-01-08T00:00:00"/>
    <s v="Green's"/>
    <n v="155"/>
    <m/>
    <x v="4"/>
    <s v="Living Expenses"/>
    <x v="1"/>
    <x v="0"/>
    <x v="0"/>
    <x v="4"/>
    <n v="-155"/>
  </r>
  <r>
    <d v="2021-01-11T00:00:00"/>
    <s v="Power source"/>
    <n v="50"/>
    <m/>
    <x v="5"/>
    <s v="Living Expenses"/>
    <x v="1"/>
    <x v="0"/>
    <x v="0"/>
    <x v="0"/>
    <n v="-50"/>
  </r>
  <r>
    <d v="2021-01-11T00:00:00"/>
    <s v="Drink"/>
    <n v="5"/>
    <m/>
    <x v="1"/>
    <s v="Dining Out"/>
    <x v="1"/>
    <x v="0"/>
    <x v="0"/>
    <x v="0"/>
    <n v="-5"/>
  </r>
  <r>
    <d v="2021-01-12T00:00:00"/>
    <s v="Drink"/>
    <n v="5"/>
    <m/>
    <x v="1"/>
    <s v="Dining Out"/>
    <x v="1"/>
    <x v="0"/>
    <x v="0"/>
    <x v="1"/>
    <n v="-5"/>
  </r>
  <r>
    <d v="2021-01-13T00:00:00"/>
    <s v="Fuel"/>
    <n v="77"/>
    <m/>
    <x v="1"/>
    <s v="Dining Out"/>
    <x v="1"/>
    <x v="0"/>
    <x v="0"/>
    <x v="2"/>
    <n v="-77"/>
  </r>
  <r>
    <d v="2021-01-13T00:00:00"/>
    <s v="Drink"/>
    <n v="5"/>
    <m/>
    <x v="1"/>
    <s v="Dining Out"/>
    <x v="1"/>
    <x v="0"/>
    <x v="0"/>
    <x v="2"/>
    <n v="-5"/>
  </r>
  <r>
    <d v="2021-01-14T00:00:00"/>
    <s v="Drink"/>
    <n v="5"/>
    <m/>
    <x v="1"/>
    <s v="Dining Out"/>
    <x v="1"/>
    <x v="0"/>
    <x v="0"/>
    <x v="3"/>
    <n v="-5"/>
  </r>
  <r>
    <d v="2021-01-15T00:00:00"/>
    <s v="Green's"/>
    <n v="135"/>
    <m/>
    <x v="4"/>
    <s v="Living Expenses"/>
    <x v="1"/>
    <x v="0"/>
    <x v="0"/>
    <x v="4"/>
    <n v="-135"/>
  </r>
  <r>
    <d v="2021-01-15T00:00:00"/>
    <s v="Drink"/>
    <n v="5"/>
    <m/>
    <x v="1"/>
    <s v="Dining Out"/>
    <x v="1"/>
    <x v="0"/>
    <x v="0"/>
    <x v="4"/>
    <n v="-5"/>
  </r>
  <r>
    <d v="2021-01-16T00:00:00"/>
    <s v="Drink"/>
    <n v="5"/>
    <m/>
    <x v="1"/>
    <s v="Dining Out"/>
    <x v="1"/>
    <x v="0"/>
    <x v="0"/>
    <x v="5"/>
    <n v="-5"/>
  </r>
  <r>
    <d v="2021-01-16T00:00:00"/>
    <s v="Cinemas"/>
    <n v="40"/>
    <m/>
    <x v="6"/>
    <s v="Discretionary"/>
    <x v="1"/>
    <x v="0"/>
    <x v="0"/>
    <x v="5"/>
    <n v="-40"/>
  </r>
  <r>
    <d v="2021-01-16T00:00:00"/>
    <s v="Fashionistas"/>
    <n v="98"/>
    <m/>
    <x v="7"/>
    <s v="Discretionary"/>
    <x v="1"/>
    <x v="0"/>
    <x v="0"/>
    <x v="5"/>
    <n v="-98"/>
  </r>
  <r>
    <d v="2021-01-16T00:00:00"/>
    <s v="Burger"/>
    <n v="52"/>
    <m/>
    <x v="8"/>
    <s v="Dining Out"/>
    <x v="1"/>
    <x v="0"/>
    <x v="0"/>
    <x v="5"/>
    <n v="-52"/>
  </r>
  <r>
    <d v="2021-01-17T00:00:00"/>
    <s v="Uba"/>
    <n v="28"/>
    <m/>
    <x v="9"/>
    <s v="Transport"/>
    <x v="1"/>
    <x v="0"/>
    <x v="0"/>
    <x v="6"/>
    <n v="-28"/>
  </r>
  <r>
    <d v="2021-01-18T00:00:00"/>
    <s v="Onlne earning"/>
    <m/>
    <n v="4500"/>
    <x v="10"/>
    <s v="Passive"/>
    <x v="0"/>
    <x v="0"/>
    <x v="0"/>
    <x v="0"/>
    <n v="4500"/>
  </r>
  <r>
    <d v="2021-01-18T00:00:00"/>
    <s v="Drink"/>
    <n v="5"/>
    <m/>
    <x v="1"/>
    <s v="Dining Out"/>
    <x v="1"/>
    <x v="0"/>
    <x v="0"/>
    <x v="0"/>
    <n v="-5"/>
  </r>
  <r>
    <d v="2021-01-19T00:00:00"/>
    <s v="Drink"/>
    <n v="5"/>
    <m/>
    <x v="1"/>
    <s v="Dining Out"/>
    <x v="1"/>
    <x v="0"/>
    <x v="0"/>
    <x v="1"/>
    <n v="-5"/>
  </r>
  <r>
    <d v="2021-01-19T00:00:00"/>
    <s v="Onlne earning"/>
    <m/>
    <n v="4500"/>
    <x v="11"/>
    <s v="Passive"/>
    <x v="0"/>
    <x v="0"/>
    <x v="0"/>
    <x v="1"/>
    <n v="4500"/>
  </r>
  <r>
    <d v="2021-01-19T00:00:00"/>
    <s v="Phone"/>
    <n v="40"/>
    <m/>
    <x v="12"/>
    <s v="Living Expenses"/>
    <x v="1"/>
    <x v="0"/>
    <x v="0"/>
    <x v="1"/>
    <n v="-40"/>
  </r>
  <r>
    <d v="2021-01-20T00:00:00"/>
    <s v="Sallah give away"/>
    <n v="45"/>
    <m/>
    <x v="13"/>
    <s v="Discretionary"/>
    <x v="1"/>
    <x v="0"/>
    <x v="0"/>
    <x v="2"/>
    <n v="-45"/>
  </r>
  <r>
    <d v="2021-01-20T00:00:00"/>
    <s v="Online streaming"/>
    <n v="32"/>
    <m/>
    <x v="6"/>
    <s v="Discretionary"/>
    <x v="1"/>
    <x v="0"/>
    <x v="0"/>
    <x v="2"/>
    <n v="-32"/>
  </r>
  <r>
    <d v="2021-01-20T00:00:00"/>
    <s v="Drink"/>
    <n v="5"/>
    <m/>
    <x v="1"/>
    <s v="Dining Out"/>
    <x v="1"/>
    <x v="0"/>
    <x v="0"/>
    <x v="2"/>
    <n v="-5"/>
  </r>
  <r>
    <d v="2021-01-21T00:00:00"/>
    <s v="Drink"/>
    <n v="5"/>
    <m/>
    <x v="1"/>
    <s v="Dining Out"/>
    <x v="1"/>
    <x v="0"/>
    <x v="0"/>
    <x v="3"/>
    <n v="-5"/>
  </r>
  <r>
    <d v="2021-01-22T00:00:00"/>
    <s v="Drink"/>
    <n v="5"/>
    <m/>
    <x v="1"/>
    <s v="Dining Out"/>
    <x v="1"/>
    <x v="0"/>
    <x v="0"/>
    <x v="4"/>
    <n v="-5"/>
  </r>
  <r>
    <d v="2021-01-22T00:00:00"/>
    <s v="Green's"/>
    <n v="170"/>
    <m/>
    <x v="4"/>
    <s v="Living Expenses"/>
    <x v="1"/>
    <x v="0"/>
    <x v="0"/>
    <x v="4"/>
    <n v="-170"/>
  </r>
  <r>
    <d v="2021-01-23T00:00:00"/>
    <s v="Suya"/>
    <n v="37"/>
    <m/>
    <x v="8"/>
    <s v="Dining Out"/>
    <x v="1"/>
    <x v="0"/>
    <x v="0"/>
    <x v="5"/>
    <n v="-37"/>
  </r>
  <r>
    <d v="2021-01-24T00:00:00"/>
    <s v="Oha soup/White soup"/>
    <n v="12"/>
    <m/>
    <x v="8"/>
    <s v="Dining Out"/>
    <x v="1"/>
    <x v="0"/>
    <x v="0"/>
    <x v="6"/>
    <n v="-12"/>
  </r>
  <r>
    <d v="2021-01-25T00:00:00"/>
    <s v="Orphanage"/>
    <n v="55"/>
    <m/>
    <x v="14"/>
    <s v="Charity"/>
    <x v="1"/>
    <x v="0"/>
    <x v="0"/>
    <x v="0"/>
    <n v="-55"/>
  </r>
  <r>
    <d v="2021-01-25T00:00:00"/>
    <s v="Fuel"/>
    <n v="63"/>
    <m/>
    <x v="15"/>
    <s v="Transport"/>
    <x v="1"/>
    <x v="0"/>
    <x v="0"/>
    <x v="0"/>
    <n v="-63"/>
  </r>
  <r>
    <d v="2021-01-25T00:00:00"/>
    <s v="Drink"/>
    <n v="5"/>
    <m/>
    <x v="1"/>
    <s v="Dining Out"/>
    <x v="1"/>
    <x v="0"/>
    <x v="0"/>
    <x v="0"/>
    <n v="-5"/>
  </r>
  <r>
    <d v="2021-01-26T00:00:00"/>
    <s v="Drink"/>
    <n v="5"/>
    <m/>
    <x v="1"/>
    <s v="Dining Out"/>
    <x v="1"/>
    <x v="0"/>
    <x v="0"/>
    <x v="1"/>
    <n v="-5"/>
  </r>
  <r>
    <d v="2021-01-27T00:00:00"/>
    <s v="Drink"/>
    <n v="5"/>
    <m/>
    <x v="1"/>
    <s v="Dining Out"/>
    <x v="1"/>
    <x v="0"/>
    <x v="0"/>
    <x v="2"/>
    <n v="-5"/>
  </r>
  <r>
    <d v="2021-01-28T00:00:00"/>
    <s v="Drink"/>
    <n v="5"/>
    <m/>
    <x v="1"/>
    <s v="Dining Out"/>
    <x v="1"/>
    <x v="0"/>
    <x v="0"/>
    <x v="3"/>
    <n v="-5"/>
  </r>
  <r>
    <d v="2021-01-29T00:00:00"/>
    <s v="Drink"/>
    <n v="5"/>
    <m/>
    <x v="1"/>
    <s v="Dining Out"/>
    <x v="1"/>
    <x v="0"/>
    <x v="0"/>
    <x v="4"/>
    <n v="-5"/>
  </r>
  <r>
    <d v="2021-01-29T00:00:00"/>
    <s v="Green's"/>
    <n v="162"/>
    <m/>
    <x v="4"/>
    <s v="Living Expenses"/>
    <x v="1"/>
    <x v="0"/>
    <x v="0"/>
    <x v="4"/>
    <n v="-162"/>
  </r>
  <r>
    <d v="2021-01-30T00:00:00"/>
    <s v="Trainers"/>
    <n v="125"/>
    <m/>
    <x v="7"/>
    <s v="Discretionary"/>
    <x v="1"/>
    <x v="0"/>
    <x v="0"/>
    <x v="5"/>
    <n v="-125"/>
  </r>
  <r>
    <d v="2021-01-30T00:00:00"/>
    <s v="Hangingout/Ticket"/>
    <n v="175"/>
    <m/>
    <x v="6"/>
    <s v="Discretionary"/>
    <x v="1"/>
    <x v="0"/>
    <x v="0"/>
    <x v="5"/>
    <n v="-175"/>
  </r>
  <r>
    <d v="2021-01-31T00:00:00"/>
    <s v="Fashionistas"/>
    <n v="145"/>
    <m/>
    <x v="7"/>
    <s v="Discretionary"/>
    <x v="1"/>
    <x v="0"/>
    <x v="0"/>
    <x v="6"/>
    <n v="-145"/>
  </r>
  <r>
    <d v="2021-01-31T00:00:00"/>
    <s v="Uba"/>
    <n v="23"/>
    <m/>
    <x v="9"/>
    <s v="Transport"/>
    <x v="1"/>
    <x v="0"/>
    <x v="0"/>
    <x v="6"/>
    <n v="-23"/>
  </r>
  <r>
    <d v="2021-02-01T00:00:00"/>
    <s v="Data With Decision"/>
    <m/>
    <n v="5000"/>
    <x v="0"/>
    <s v="Salary"/>
    <x v="0"/>
    <x v="1"/>
    <x v="1"/>
    <x v="0"/>
    <n v="5000"/>
  </r>
  <r>
    <d v="2021-02-01T00:00:00"/>
    <s v="Drink"/>
    <n v="5"/>
    <m/>
    <x v="1"/>
    <s v="Dining Out"/>
    <x v="1"/>
    <x v="1"/>
    <x v="1"/>
    <x v="0"/>
    <n v="-5"/>
  </r>
  <r>
    <d v="2021-02-02T00:00:00"/>
    <s v="Estate Mangement"/>
    <n v="900"/>
    <m/>
    <x v="2"/>
    <s v="Living Expenses"/>
    <x v="1"/>
    <x v="1"/>
    <x v="1"/>
    <x v="1"/>
    <n v="-900"/>
  </r>
  <r>
    <d v="2021-02-02T00:00:00"/>
    <s v="Financail upgrade"/>
    <n v="150"/>
    <m/>
    <x v="3"/>
    <s v="Transport"/>
    <x v="1"/>
    <x v="1"/>
    <x v="1"/>
    <x v="1"/>
    <n v="-150"/>
  </r>
  <r>
    <d v="2021-02-02T00:00:00"/>
    <s v="Drink"/>
    <n v="5"/>
    <m/>
    <x v="1"/>
    <s v="Dining Out"/>
    <x v="1"/>
    <x v="1"/>
    <x v="1"/>
    <x v="1"/>
    <n v="-5"/>
  </r>
  <r>
    <d v="2021-02-03T00:00:00"/>
    <s v="Drink"/>
    <n v="5"/>
    <m/>
    <x v="1"/>
    <s v="Dining Out"/>
    <x v="1"/>
    <x v="1"/>
    <x v="1"/>
    <x v="2"/>
    <n v="-5"/>
  </r>
  <r>
    <d v="2021-02-04T00:00:00"/>
    <s v="Drink"/>
    <n v="5"/>
    <m/>
    <x v="1"/>
    <s v="Dining Out"/>
    <x v="1"/>
    <x v="1"/>
    <x v="1"/>
    <x v="3"/>
    <n v="-5"/>
  </r>
  <r>
    <d v="2021-02-05T00:00:00"/>
    <s v="Drink"/>
    <n v="5"/>
    <m/>
    <x v="1"/>
    <s v="Dining Out"/>
    <x v="1"/>
    <x v="1"/>
    <x v="1"/>
    <x v="4"/>
    <n v="-5"/>
  </r>
  <r>
    <d v="2021-02-05T00:00:00"/>
    <s v="Green's"/>
    <n v="205"/>
    <m/>
    <x v="4"/>
    <s v="Living Expenses"/>
    <x v="1"/>
    <x v="1"/>
    <x v="1"/>
    <x v="4"/>
    <n v="-205"/>
  </r>
  <r>
    <d v="2021-02-08T00:00:00"/>
    <s v="Power source"/>
    <n v="51.1"/>
    <m/>
    <x v="5"/>
    <s v="Living Expenses"/>
    <x v="1"/>
    <x v="1"/>
    <x v="1"/>
    <x v="0"/>
    <n v="-51.1"/>
  </r>
  <r>
    <d v="2021-02-08T00:00:00"/>
    <s v="Drink"/>
    <n v="5"/>
    <m/>
    <x v="1"/>
    <s v="Dining Out"/>
    <x v="1"/>
    <x v="1"/>
    <x v="1"/>
    <x v="0"/>
    <n v="-5"/>
  </r>
  <r>
    <d v="2021-02-09T00:00:00"/>
    <s v="Drink"/>
    <n v="5"/>
    <m/>
    <x v="1"/>
    <s v="Dining Out"/>
    <x v="1"/>
    <x v="1"/>
    <x v="1"/>
    <x v="1"/>
    <n v="-5"/>
  </r>
  <r>
    <d v="2021-02-10T00:00:00"/>
    <s v="Fuel"/>
    <n v="78"/>
    <m/>
    <x v="15"/>
    <s v="Transport"/>
    <x v="1"/>
    <x v="1"/>
    <x v="1"/>
    <x v="2"/>
    <n v="-78"/>
  </r>
  <r>
    <d v="2021-02-10T00:00:00"/>
    <s v="Drink"/>
    <n v="5"/>
    <m/>
    <x v="1"/>
    <s v="Dining Out"/>
    <x v="1"/>
    <x v="1"/>
    <x v="1"/>
    <x v="2"/>
    <n v="-5"/>
  </r>
  <r>
    <d v="2021-02-11T00:00:00"/>
    <s v="Drink"/>
    <n v="5"/>
    <m/>
    <x v="1"/>
    <s v="Dining Out"/>
    <x v="1"/>
    <x v="1"/>
    <x v="1"/>
    <x v="3"/>
    <n v="-5"/>
  </r>
  <r>
    <d v="2021-02-12T00:00:00"/>
    <s v="Green's"/>
    <n v="135.9"/>
    <m/>
    <x v="4"/>
    <s v="Living Expenses"/>
    <x v="1"/>
    <x v="1"/>
    <x v="1"/>
    <x v="4"/>
    <n v="-135.9"/>
  </r>
  <r>
    <d v="2021-02-12T00:00:00"/>
    <s v="Drink"/>
    <n v="5"/>
    <m/>
    <x v="1"/>
    <s v="Dining Out"/>
    <x v="1"/>
    <x v="1"/>
    <x v="1"/>
    <x v="4"/>
    <n v="-5"/>
  </r>
  <r>
    <d v="2021-02-13T00:00:00"/>
    <s v="Drink"/>
    <n v="5"/>
    <m/>
    <x v="1"/>
    <s v="Dining Out"/>
    <x v="1"/>
    <x v="1"/>
    <x v="1"/>
    <x v="5"/>
    <n v="-5"/>
  </r>
  <r>
    <d v="2021-02-13T00:00:00"/>
    <s v="Cinemas"/>
    <n v="40.9"/>
    <m/>
    <x v="6"/>
    <s v="Discretionary"/>
    <x v="1"/>
    <x v="1"/>
    <x v="1"/>
    <x v="5"/>
    <n v="-40.9"/>
  </r>
  <r>
    <d v="2021-02-13T00:00:00"/>
    <s v="Fashionistas"/>
    <n v="99"/>
    <m/>
    <x v="7"/>
    <s v="Discretionary"/>
    <x v="1"/>
    <x v="1"/>
    <x v="1"/>
    <x v="5"/>
    <n v="-99"/>
  </r>
  <r>
    <d v="2021-02-13T00:00:00"/>
    <s v="Burger"/>
    <n v="53"/>
    <m/>
    <x v="8"/>
    <s v="Dining Out"/>
    <x v="1"/>
    <x v="1"/>
    <x v="1"/>
    <x v="5"/>
    <n v="-53"/>
  </r>
  <r>
    <d v="2021-02-14T00:00:00"/>
    <s v="Uba"/>
    <n v="28.9"/>
    <m/>
    <x v="9"/>
    <s v="Transport"/>
    <x v="1"/>
    <x v="1"/>
    <x v="1"/>
    <x v="6"/>
    <n v="-28.9"/>
  </r>
  <r>
    <d v="2021-02-15T00:00:00"/>
    <s v="Onlne earning"/>
    <m/>
    <n v="800"/>
    <x v="10"/>
    <s v="Passive"/>
    <x v="0"/>
    <x v="1"/>
    <x v="1"/>
    <x v="0"/>
    <n v="800"/>
  </r>
  <r>
    <d v="2021-02-15T00:00:00"/>
    <s v="Drink"/>
    <n v="5"/>
    <m/>
    <x v="1"/>
    <s v="Dining Out"/>
    <x v="1"/>
    <x v="1"/>
    <x v="1"/>
    <x v="0"/>
    <n v="-5"/>
  </r>
  <r>
    <d v="2021-02-16T00:00:00"/>
    <s v="Drink"/>
    <n v="5"/>
    <m/>
    <x v="1"/>
    <s v="Dining Out"/>
    <x v="1"/>
    <x v="1"/>
    <x v="1"/>
    <x v="1"/>
    <n v="-5"/>
  </r>
  <r>
    <d v="2021-02-16T00:00:00"/>
    <s v="Phone"/>
    <n v="40"/>
    <m/>
    <x v="12"/>
    <s v="Living Expenses"/>
    <x v="1"/>
    <x v="1"/>
    <x v="1"/>
    <x v="1"/>
    <n v="-40"/>
  </r>
  <r>
    <d v="2021-02-17T00:00:00"/>
    <s v="Sallah give away"/>
    <n v="45.9"/>
    <m/>
    <x v="13"/>
    <s v="Discretionary"/>
    <x v="1"/>
    <x v="1"/>
    <x v="1"/>
    <x v="2"/>
    <n v="-45.9"/>
  </r>
  <r>
    <d v="2021-02-17T00:00:00"/>
    <s v="Online streaming"/>
    <n v="35"/>
    <m/>
    <x v="6"/>
    <s v="Discretionary"/>
    <x v="1"/>
    <x v="1"/>
    <x v="1"/>
    <x v="2"/>
    <n v="-35"/>
  </r>
  <r>
    <d v="2021-02-17T00:00:00"/>
    <s v="Drink"/>
    <n v="5"/>
    <m/>
    <x v="1"/>
    <s v="Dining Out"/>
    <x v="1"/>
    <x v="1"/>
    <x v="1"/>
    <x v="2"/>
    <n v="-5"/>
  </r>
  <r>
    <d v="2021-02-18T00:00:00"/>
    <s v="Drink"/>
    <n v="5"/>
    <m/>
    <x v="1"/>
    <s v="Dining Out"/>
    <x v="1"/>
    <x v="1"/>
    <x v="1"/>
    <x v="3"/>
    <n v="-5"/>
  </r>
  <r>
    <d v="2021-02-19T00:00:00"/>
    <s v="Drink"/>
    <n v="5"/>
    <m/>
    <x v="1"/>
    <s v="Dining Out"/>
    <x v="1"/>
    <x v="1"/>
    <x v="1"/>
    <x v="4"/>
    <n v="-5"/>
  </r>
  <r>
    <d v="2021-02-19T00:00:00"/>
    <s v="Green's"/>
    <n v="171"/>
    <m/>
    <x v="4"/>
    <s v="Living Expenses"/>
    <x v="1"/>
    <x v="1"/>
    <x v="1"/>
    <x v="4"/>
    <n v="-171"/>
  </r>
  <r>
    <d v="2021-02-20T00:00:00"/>
    <s v="Suya"/>
    <n v="37.9"/>
    <m/>
    <x v="8"/>
    <s v="Dining Out"/>
    <x v="1"/>
    <x v="1"/>
    <x v="1"/>
    <x v="5"/>
    <n v="-37.9"/>
  </r>
  <r>
    <d v="2021-02-21T00:00:00"/>
    <s v="Oha soup/White soup"/>
    <n v="12.9"/>
    <m/>
    <x v="8"/>
    <s v="Dining Out"/>
    <x v="1"/>
    <x v="1"/>
    <x v="1"/>
    <x v="6"/>
    <n v="-12.9"/>
  </r>
  <r>
    <d v="2021-02-22T00:00:00"/>
    <s v="Orphanage"/>
    <n v="55"/>
    <m/>
    <x v="14"/>
    <s v="Charity"/>
    <x v="1"/>
    <x v="1"/>
    <x v="1"/>
    <x v="0"/>
    <n v="-55"/>
  </r>
  <r>
    <d v="2021-02-22T00:00:00"/>
    <s v="Fuel"/>
    <n v="64.099999999999994"/>
    <m/>
    <x v="15"/>
    <s v="Transport"/>
    <x v="1"/>
    <x v="1"/>
    <x v="1"/>
    <x v="0"/>
    <n v="-64.099999999999994"/>
  </r>
  <r>
    <d v="2021-02-22T00:00:00"/>
    <s v="Drink"/>
    <n v="5"/>
    <m/>
    <x v="1"/>
    <s v="Dining Out"/>
    <x v="1"/>
    <x v="1"/>
    <x v="1"/>
    <x v="0"/>
    <n v="-5"/>
  </r>
  <r>
    <d v="2021-02-23T00:00:00"/>
    <s v="Drink"/>
    <n v="5"/>
    <m/>
    <x v="1"/>
    <s v="Dining Out"/>
    <x v="1"/>
    <x v="1"/>
    <x v="1"/>
    <x v="1"/>
    <n v="-5"/>
  </r>
  <r>
    <d v="2021-02-24T00:00:00"/>
    <s v="Drink"/>
    <n v="5"/>
    <m/>
    <x v="1"/>
    <s v="Dining Out"/>
    <x v="1"/>
    <x v="1"/>
    <x v="1"/>
    <x v="2"/>
    <n v="-5"/>
  </r>
  <r>
    <d v="2021-02-25T00:00:00"/>
    <s v="Drink"/>
    <n v="5"/>
    <m/>
    <x v="1"/>
    <s v="Dining Out"/>
    <x v="1"/>
    <x v="1"/>
    <x v="1"/>
    <x v="3"/>
    <n v="-5"/>
  </r>
  <r>
    <d v="2021-02-26T00:00:00"/>
    <s v="Drink"/>
    <n v="5"/>
    <m/>
    <x v="1"/>
    <s v="Dining Out"/>
    <x v="1"/>
    <x v="1"/>
    <x v="1"/>
    <x v="4"/>
    <n v="-5"/>
  </r>
  <r>
    <d v="2021-02-26T00:00:00"/>
    <s v="Green's"/>
    <n v="162.9"/>
    <m/>
    <x v="4"/>
    <s v="Living Expenses"/>
    <x v="1"/>
    <x v="1"/>
    <x v="1"/>
    <x v="4"/>
    <n v="-162.9"/>
  </r>
  <r>
    <d v="2021-02-27T00:00:00"/>
    <s v="Trainers"/>
    <n v="125.9"/>
    <m/>
    <x v="7"/>
    <s v="Discretionary"/>
    <x v="1"/>
    <x v="1"/>
    <x v="1"/>
    <x v="5"/>
    <n v="-125.9"/>
  </r>
  <r>
    <d v="2021-02-27T00:00:00"/>
    <s v="Global Fashion"/>
    <n v="137"/>
    <m/>
    <x v="7"/>
    <s v="Discretionary"/>
    <x v="1"/>
    <x v="1"/>
    <x v="1"/>
    <x v="5"/>
    <n v="-137"/>
  </r>
  <r>
    <d v="2021-02-28T00:00:00"/>
    <s v="Fashionistas"/>
    <n v="146.1"/>
    <m/>
    <x v="7"/>
    <s v="Discretionary"/>
    <x v="1"/>
    <x v="1"/>
    <x v="1"/>
    <x v="6"/>
    <n v="-146.1"/>
  </r>
  <r>
    <d v="2021-02-28T00:00:00"/>
    <s v="Uba"/>
    <n v="24.1"/>
    <m/>
    <x v="9"/>
    <s v="Transport"/>
    <x v="1"/>
    <x v="1"/>
    <x v="1"/>
    <x v="6"/>
    <n v="-24.1"/>
  </r>
  <r>
    <d v="2021-03-01T00:00:00"/>
    <s v="Data With Decision"/>
    <m/>
    <n v="5000"/>
    <x v="0"/>
    <s v="Salary"/>
    <x v="0"/>
    <x v="2"/>
    <x v="2"/>
    <x v="0"/>
    <n v="5000"/>
  </r>
  <r>
    <d v="2021-03-01T00:00:00"/>
    <s v="Drink"/>
    <n v="5"/>
    <m/>
    <x v="1"/>
    <s v="Dining Out"/>
    <x v="1"/>
    <x v="2"/>
    <x v="2"/>
    <x v="0"/>
    <n v="-5"/>
  </r>
  <r>
    <d v="2021-03-02T00:00:00"/>
    <s v="Estate Mangement"/>
    <n v="900"/>
    <m/>
    <x v="2"/>
    <s v="Living Expenses"/>
    <x v="1"/>
    <x v="2"/>
    <x v="2"/>
    <x v="1"/>
    <n v="-900"/>
  </r>
  <r>
    <d v="2021-03-02T00:00:00"/>
    <s v="Financail upgrade"/>
    <n v="150"/>
    <m/>
    <x v="3"/>
    <s v="Transport"/>
    <x v="1"/>
    <x v="2"/>
    <x v="2"/>
    <x v="1"/>
    <n v="-150"/>
  </r>
  <r>
    <d v="2021-03-02T00:00:00"/>
    <s v="Drink"/>
    <n v="5"/>
    <m/>
    <x v="1"/>
    <s v="Dining Out"/>
    <x v="1"/>
    <x v="2"/>
    <x v="2"/>
    <x v="1"/>
    <n v="-5"/>
  </r>
  <r>
    <d v="2021-03-03T00:00:00"/>
    <s v="Drink"/>
    <n v="5"/>
    <m/>
    <x v="1"/>
    <s v="Dining Out"/>
    <x v="1"/>
    <x v="2"/>
    <x v="2"/>
    <x v="2"/>
    <n v="-5"/>
  </r>
  <r>
    <d v="2021-03-04T00:00:00"/>
    <s v="Drink"/>
    <n v="5"/>
    <m/>
    <x v="1"/>
    <s v="Dining Out"/>
    <x v="1"/>
    <x v="2"/>
    <x v="2"/>
    <x v="3"/>
    <n v="-5"/>
  </r>
  <r>
    <d v="2021-03-05T00:00:00"/>
    <s v="Drink"/>
    <n v="5"/>
    <m/>
    <x v="1"/>
    <s v="Dining Out"/>
    <x v="1"/>
    <x v="2"/>
    <x v="2"/>
    <x v="4"/>
    <n v="-5"/>
  </r>
  <r>
    <d v="2021-03-05T00:00:00"/>
    <s v="Green's"/>
    <n v="149"/>
    <m/>
    <x v="4"/>
    <s v="Living Expenses"/>
    <x v="1"/>
    <x v="2"/>
    <x v="2"/>
    <x v="4"/>
    <n v="-149"/>
  </r>
  <r>
    <d v="2021-03-08T00:00:00"/>
    <s v="Power source"/>
    <n v="52.1"/>
    <m/>
    <x v="5"/>
    <s v="Living Expenses"/>
    <x v="1"/>
    <x v="2"/>
    <x v="2"/>
    <x v="0"/>
    <n v="-52.1"/>
  </r>
  <r>
    <d v="2021-03-08T00:00:00"/>
    <s v="Drink"/>
    <n v="5"/>
    <m/>
    <x v="1"/>
    <s v="Dining Out"/>
    <x v="1"/>
    <x v="2"/>
    <x v="2"/>
    <x v="0"/>
    <n v="-5"/>
  </r>
  <r>
    <d v="2021-03-09T00:00:00"/>
    <s v="Drink"/>
    <n v="5"/>
    <m/>
    <x v="1"/>
    <s v="Dining Out"/>
    <x v="1"/>
    <x v="2"/>
    <x v="2"/>
    <x v="1"/>
    <n v="-5"/>
  </r>
  <r>
    <d v="2021-03-10T00:00:00"/>
    <s v="Fuel"/>
    <n v="78.900000000000006"/>
    <m/>
    <x v="15"/>
    <s v="Transport"/>
    <x v="1"/>
    <x v="2"/>
    <x v="2"/>
    <x v="2"/>
    <n v="-78.900000000000006"/>
  </r>
  <r>
    <d v="2021-03-10T00:00:00"/>
    <s v="Drink"/>
    <n v="5"/>
    <m/>
    <x v="1"/>
    <s v="Dining Out"/>
    <x v="1"/>
    <x v="2"/>
    <x v="2"/>
    <x v="2"/>
    <n v="-5"/>
  </r>
  <r>
    <d v="2021-03-11T00:00:00"/>
    <s v="Drink"/>
    <n v="5"/>
    <m/>
    <x v="1"/>
    <s v="Dining Out"/>
    <x v="1"/>
    <x v="2"/>
    <x v="2"/>
    <x v="3"/>
    <n v="-5"/>
  </r>
  <r>
    <d v="2021-03-12T00:00:00"/>
    <s v="Green's"/>
    <n v="137"/>
    <m/>
    <x v="4"/>
    <s v="Living Expenses"/>
    <x v="1"/>
    <x v="2"/>
    <x v="2"/>
    <x v="4"/>
    <n v="-137"/>
  </r>
  <r>
    <d v="2021-03-12T00:00:00"/>
    <s v="Drink"/>
    <n v="5"/>
    <m/>
    <x v="1"/>
    <s v="Dining Out"/>
    <x v="1"/>
    <x v="2"/>
    <x v="2"/>
    <x v="4"/>
    <n v="-5"/>
  </r>
  <r>
    <d v="2021-03-13T00:00:00"/>
    <s v="Drink"/>
    <n v="5"/>
    <m/>
    <x v="1"/>
    <s v="Dining Out"/>
    <x v="1"/>
    <x v="2"/>
    <x v="2"/>
    <x v="5"/>
    <n v="-5"/>
  </r>
  <r>
    <d v="2021-03-13T00:00:00"/>
    <s v="Cinemas"/>
    <n v="41.8"/>
    <m/>
    <x v="6"/>
    <s v="Discretionary"/>
    <x v="1"/>
    <x v="2"/>
    <x v="2"/>
    <x v="5"/>
    <n v="-41.8"/>
  </r>
  <r>
    <d v="2021-03-13T00:00:00"/>
    <s v="Fashionistas"/>
    <n v="99.9"/>
    <m/>
    <x v="7"/>
    <s v="Discretionary"/>
    <x v="1"/>
    <x v="2"/>
    <x v="2"/>
    <x v="5"/>
    <n v="-99.9"/>
  </r>
  <r>
    <d v="2021-03-13T00:00:00"/>
    <s v="Burger"/>
    <n v="54"/>
    <m/>
    <x v="8"/>
    <s v="Dining Out"/>
    <x v="1"/>
    <x v="2"/>
    <x v="2"/>
    <x v="5"/>
    <n v="-54"/>
  </r>
  <r>
    <d v="2021-03-14T00:00:00"/>
    <s v="Uba"/>
    <n v="30"/>
    <m/>
    <x v="9"/>
    <s v="Transport"/>
    <x v="1"/>
    <x v="2"/>
    <x v="2"/>
    <x v="6"/>
    <n v="-30"/>
  </r>
  <r>
    <d v="2021-03-15T00:00:00"/>
    <s v="Onlne earning"/>
    <m/>
    <n v="1000"/>
    <x v="10"/>
    <s v="Passive"/>
    <x v="0"/>
    <x v="2"/>
    <x v="2"/>
    <x v="0"/>
    <n v="1000"/>
  </r>
  <r>
    <d v="2021-03-15T00:00:00"/>
    <s v="Drink"/>
    <n v="5"/>
    <m/>
    <x v="1"/>
    <s v="Dining Out"/>
    <x v="1"/>
    <x v="2"/>
    <x v="2"/>
    <x v="0"/>
    <n v="-5"/>
  </r>
  <r>
    <d v="2021-03-16T00:00:00"/>
    <s v="Drink"/>
    <n v="5"/>
    <m/>
    <x v="1"/>
    <s v="Dining Out"/>
    <x v="1"/>
    <x v="2"/>
    <x v="2"/>
    <x v="1"/>
    <n v="-5"/>
  </r>
  <r>
    <d v="2021-03-16T00:00:00"/>
    <s v="Taken medication"/>
    <n v="75"/>
    <m/>
    <x v="16"/>
    <s v="Medical"/>
    <x v="1"/>
    <x v="2"/>
    <x v="2"/>
    <x v="1"/>
    <n v="-75"/>
  </r>
  <r>
    <d v="2021-03-16T00:00:00"/>
    <s v="Phone"/>
    <n v="40"/>
    <m/>
    <x v="12"/>
    <s v="Living Expenses"/>
    <x v="1"/>
    <x v="2"/>
    <x v="2"/>
    <x v="1"/>
    <n v="-40"/>
  </r>
  <r>
    <d v="2021-03-17T00:00:00"/>
    <s v="Sallah give away"/>
    <n v="46.8"/>
    <m/>
    <x v="13"/>
    <s v="Discretionary"/>
    <x v="1"/>
    <x v="2"/>
    <x v="2"/>
    <x v="2"/>
    <n v="-46.8"/>
  </r>
  <r>
    <d v="2021-03-17T00:00:00"/>
    <s v="Online streaming"/>
    <n v="35"/>
    <m/>
    <x v="6"/>
    <s v="Discretionary"/>
    <x v="1"/>
    <x v="2"/>
    <x v="2"/>
    <x v="2"/>
    <n v="-35"/>
  </r>
  <r>
    <d v="2021-03-17T00:00:00"/>
    <s v="Drink"/>
    <n v="5"/>
    <m/>
    <x v="1"/>
    <s v="Dining Out"/>
    <x v="1"/>
    <x v="2"/>
    <x v="2"/>
    <x v="2"/>
    <n v="-5"/>
  </r>
  <r>
    <d v="2021-03-18T00:00:00"/>
    <s v="Drink"/>
    <n v="5"/>
    <m/>
    <x v="1"/>
    <s v="Dining Out"/>
    <x v="1"/>
    <x v="2"/>
    <x v="2"/>
    <x v="3"/>
    <n v="-5"/>
  </r>
  <r>
    <d v="2021-03-19T00:00:00"/>
    <s v="Drink"/>
    <n v="5"/>
    <m/>
    <x v="1"/>
    <s v="Dining Out"/>
    <x v="1"/>
    <x v="2"/>
    <x v="2"/>
    <x v="4"/>
    <n v="-5"/>
  </r>
  <r>
    <d v="2021-03-19T00:00:00"/>
    <s v="Green's"/>
    <n v="171.9"/>
    <m/>
    <x v="4"/>
    <s v="Living Expenses"/>
    <x v="1"/>
    <x v="2"/>
    <x v="2"/>
    <x v="4"/>
    <n v="-171.9"/>
  </r>
  <r>
    <d v="2021-03-20T00:00:00"/>
    <s v="Suya"/>
    <n v="39"/>
    <m/>
    <x v="8"/>
    <s v="Dining Out"/>
    <x v="1"/>
    <x v="2"/>
    <x v="2"/>
    <x v="5"/>
    <n v="-39"/>
  </r>
  <r>
    <d v="2021-03-21T00:00:00"/>
    <s v="Oha soup/White soup"/>
    <n v="14"/>
    <m/>
    <x v="8"/>
    <s v="Dining Out"/>
    <x v="1"/>
    <x v="2"/>
    <x v="2"/>
    <x v="6"/>
    <n v="-14"/>
  </r>
  <r>
    <d v="2021-03-22T00:00:00"/>
    <s v="Orphanage"/>
    <n v="55"/>
    <m/>
    <x v="14"/>
    <s v="Charity"/>
    <x v="1"/>
    <x v="2"/>
    <x v="2"/>
    <x v="0"/>
    <n v="-55"/>
  </r>
  <r>
    <d v="2021-03-22T00:00:00"/>
    <s v="Fuel"/>
    <n v="65"/>
    <m/>
    <x v="15"/>
    <s v="Transport"/>
    <x v="1"/>
    <x v="2"/>
    <x v="2"/>
    <x v="0"/>
    <n v="-65"/>
  </r>
  <r>
    <d v="2021-03-22T00:00:00"/>
    <s v="Drink"/>
    <n v="5"/>
    <m/>
    <x v="1"/>
    <s v="Dining Out"/>
    <x v="1"/>
    <x v="2"/>
    <x v="2"/>
    <x v="0"/>
    <n v="-5"/>
  </r>
  <r>
    <d v="2021-03-23T00:00:00"/>
    <s v="Drink"/>
    <n v="5"/>
    <m/>
    <x v="1"/>
    <s v="Dining Out"/>
    <x v="1"/>
    <x v="2"/>
    <x v="2"/>
    <x v="1"/>
    <n v="-5"/>
  </r>
  <r>
    <d v="2021-03-24T00:00:00"/>
    <s v="Drink"/>
    <n v="5"/>
    <m/>
    <x v="1"/>
    <s v="Dining Out"/>
    <x v="1"/>
    <x v="2"/>
    <x v="2"/>
    <x v="2"/>
    <n v="-5"/>
  </r>
  <r>
    <d v="2021-03-25T00:00:00"/>
    <s v="Drink"/>
    <n v="5"/>
    <m/>
    <x v="1"/>
    <s v="Dining Out"/>
    <x v="1"/>
    <x v="2"/>
    <x v="2"/>
    <x v="3"/>
    <n v="-5"/>
  </r>
  <r>
    <d v="2021-03-26T00:00:00"/>
    <s v="Drink"/>
    <n v="5"/>
    <m/>
    <x v="1"/>
    <s v="Dining Out"/>
    <x v="1"/>
    <x v="2"/>
    <x v="2"/>
    <x v="4"/>
    <n v="-5"/>
  </r>
  <r>
    <d v="2021-03-26T00:00:00"/>
    <s v="Green's"/>
    <n v="209"/>
    <m/>
    <x v="4"/>
    <s v="Living Expenses"/>
    <x v="1"/>
    <x v="2"/>
    <x v="2"/>
    <x v="4"/>
    <n v="-209"/>
  </r>
  <r>
    <d v="2021-03-27T00:00:00"/>
    <s v="Trainers"/>
    <n v="127"/>
    <m/>
    <x v="7"/>
    <s v="Discretionary"/>
    <x v="1"/>
    <x v="2"/>
    <x v="2"/>
    <x v="5"/>
    <n v="-127"/>
  </r>
  <r>
    <d v="2021-03-27T00:00:00"/>
    <s v="Sport ware"/>
    <n v="177.2"/>
    <m/>
    <x v="7"/>
    <s v="Discretionary"/>
    <x v="1"/>
    <x v="2"/>
    <x v="2"/>
    <x v="5"/>
    <n v="-177.2"/>
  </r>
  <r>
    <d v="2021-03-28T00:00:00"/>
    <s v="Fashionistas"/>
    <n v="147.1"/>
    <m/>
    <x v="7"/>
    <s v="Discretionary"/>
    <x v="1"/>
    <x v="2"/>
    <x v="2"/>
    <x v="6"/>
    <n v="-147.1"/>
  </r>
  <r>
    <d v="2021-03-28T00:00:00"/>
    <s v="Uba"/>
    <n v="25"/>
    <m/>
    <x v="9"/>
    <s v="Transport"/>
    <x v="1"/>
    <x v="2"/>
    <x v="2"/>
    <x v="6"/>
    <n v="-25"/>
  </r>
  <r>
    <d v="2021-03-29T00:00:00"/>
    <s v="Foodary"/>
    <n v="15"/>
    <m/>
    <x v="8"/>
    <s v="Dining Out"/>
    <x v="1"/>
    <x v="2"/>
    <x v="2"/>
    <x v="0"/>
    <n v="-15"/>
  </r>
  <r>
    <d v="2021-03-30T00:00:00"/>
    <s v="Drink"/>
    <n v="5"/>
    <m/>
    <x v="1"/>
    <s v="Dining Out"/>
    <x v="1"/>
    <x v="2"/>
    <x v="2"/>
    <x v="1"/>
    <n v="-5"/>
  </r>
  <r>
    <d v="2021-03-31T00:00:00"/>
    <s v="Drink"/>
    <n v="5"/>
    <m/>
    <x v="1"/>
    <s v="Dining Out"/>
    <x v="1"/>
    <x v="2"/>
    <x v="2"/>
    <x v="2"/>
    <n v="-5"/>
  </r>
  <r>
    <d v="2021-04-01T00:00:00"/>
    <s v="Data With Decision"/>
    <m/>
    <n v="5000"/>
    <x v="0"/>
    <s v="Salary"/>
    <x v="0"/>
    <x v="3"/>
    <x v="3"/>
    <x v="3"/>
    <n v="5000"/>
  </r>
  <r>
    <d v="2021-04-01T00:00:00"/>
    <s v="Drink"/>
    <n v="5"/>
    <m/>
    <x v="1"/>
    <s v="Dining Out"/>
    <x v="1"/>
    <x v="3"/>
    <x v="3"/>
    <x v="3"/>
    <n v="-5"/>
  </r>
  <r>
    <d v="2021-04-02T00:00:00"/>
    <s v="Estate Mangement"/>
    <n v="900"/>
    <m/>
    <x v="2"/>
    <s v="Living Expenses"/>
    <x v="1"/>
    <x v="3"/>
    <x v="3"/>
    <x v="4"/>
    <n v="-900"/>
  </r>
  <r>
    <d v="2021-04-02T00:00:00"/>
    <s v="Financail upgrade"/>
    <n v="150"/>
    <m/>
    <x v="3"/>
    <s v="Transport"/>
    <x v="1"/>
    <x v="3"/>
    <x v="3"/>
    <x v="4"/>
    <n v="-150"/>
  </r>
  <r>
    <d v="2021-04-02T00:00:00"/>
    <s v="Drink"/>
    <n v="5"/>
    <m/>
    <x v="1"/>
    <s v="Dining Out"/>
    <x v="1"/>
    <x v="3"/>
    <x v="3"/>
    <x v="4"/>
    <n v="-5"/>
  </r>
  <r>
    <d v="2021-04-03T00:00:00"/>
    <s v="Drink"/>
    <n v="5"/>
    <m/>
    <x v="1"/>
    <s v="Dining Out"/>
    <x v="1"/>
    <x v="3"/>
    <x v="3"/>
    <x v="5"/>
    <n v="-5"/>
  </r>
  <r>
    <d v="2021-04-04T00:00:00"/>
    <s v="Drink"/>
    <n v="5"/>
    <m/>
    <x v="1"/>
    <s v="Dining Out"/>
    <x v="1"/>
    <x v="3"/>
    <x v="3"/>
    <x v="6"/>
    <n v="-5"/>
  </r>
  <r>
    <d v="2021-04-05T00:00:00"/>
    <s v="Drink"/>
    <n v="5"/>
    <m/>
    <x v="1"/>
    <s v="Dining Out"/>
    <x v="1"/>
    <x v="3"/>
    <x v="3"/>
    <x v="0"/>
    <n v="-5"/>
  </r>
  <r>
    <d v="2021-04-05T00:00:00"/>
    <s v="Green's"/>
    <n v="158.19999999999999"/>
    <m/>
    <x v="4"/>
    <s v="Living Expenses"/>
    <x v="1"/>
    <x v="3"/>
    <x v="3"/>
    <x v="0"/>
    <n v="-158.19999999999999"/>
  </r>
  <r>
    <d v="2021-04-08T00:00:00"/>
    <s v="Power source"/>
    <n v="53.2"/>
    <m/>
    <x v="5"/>
    <s v="Living Expenses"/>
    <x v="1"/>
    <x v="3"/>
    <x v="3"/>
    <x v="3"/>
    <n v="-53.2"/>
  </r>
  <r>
    <d v="2021-04-08T00:00:00"/>
    <s v="Drink"/>
    <n v="5"/>
    <m/>
    <x v="1"/>
    <s v="Dining Out"/>
    <x v="1"/>
    <x v="3"/>
    <x v="3"/>
    <x v="3"/>
    <n v="-5"/>
  </r>
  <r>
    <d v="2021-04-09T00:00:00"/>
    <s v="Drink"/>
    <n v="5"/>
    <m/>
    <x v="1"/>
    <s v="Dining Out"/>
    <x v="1"/>
    <x v="3"/>
    <x v="3"/>
    <x v="4"/>
    <n v="-5"/>
  </r>
  <r>
    <d v="2021-04-10T00:00:00"/>
    <s v="Fuel"/>
    <n v="79.900000000000006"/>
    <m/>
    <x v="15"/>
    <s v="Transport"/>
    <x v="1"/>
    <x v="3"/>
    <x v="3"/>
    <x v="5"/>
    <n v="-79.900000000000006"/>
  </r>
  <r>
    <d v="2021-04-10T00:00:00"/>
    <s v="Drink"/>
    <n v="5"/>
    <m/>
    <x v="1"/>
    <s v="Dining Out"/>
    <x v="1"/>
    <x v="3"/>
    <x v="3"/>
    <x v="5"/>
    <n v="-5"/>
  </r>
  <r>
    <d v="2021-04-11T00:00:00"/>
    <s v="Drink"/>
    <n v="5"/>
    <m/>
    <x v="1"/>
    <s v="Dining Out"/>
    <x v="1"/>
    <x v="3"/>
    <x v="3"/>
    <x v="6"/>
    <n v="-5"/>
  </r>
  <r>
    <d v="2021-04-12T00:00:00"/>
    <s v="Green's"/>
    <n v="98"/>
    <m/>
    <x v="4"/>
    <s v="Living Expenses"/>
    <x v="1"/>
    <x v="3"/>
    <x v="3"/>
    <x v="0"/>
    <n v="-98"/>
  </r>
  <r>
    <d v="2021-04-12T00:00:00"/>
    <s v="Drink"/>
    <n v="5"/>
    <m/>
    <x v="1"/>
    <s v="Dining Out"/>
    <x v="1"/>
    <x v="3"/>
    <x v="3"/>
    <x v="0"/>
    <n v="-5"/>
  </r>
  <r>
    <d v="2021-04-13T00:00:00"/>
    <s v="Drink"/>
    <n v="5"/>
    <m/>
    <x v="1"/>
    <s v="Dining Out"/>
    <x v="1"/>
    <x v="3"/>
    <x v="3"/>
    <x v="1"/>
    <n v="-5"/>
  </r>
  <r>
    <d v="2021-04-13T00:00:00"/>
    <s v="Cinemas"/>
    <n v="42.8"/>
    <m/>
    <x v="6"/>
    <s v="Discretionary"/>
    <x v="1"/>
    <x v="3"/>
    <x v="3"/>
    <x v="1"/>
    <n v="-42.8"/>
  </r>
  <r>
    <d v="2021-04-13T00:00:00"/>
    <s v="Fashionistas"/>
    <n v="100.9"/>
    <m/>
    <x v="7"/>
    <s v="Discretionary"/>
    <x v="1"/>
    <x v="3"/>
    <x v="3"/>
    <x v="1"/>
    <n v="-100.9"/>
  </r>
  <r>
    <d v="2021-04-13T00:00:00"/>
    <s v="Burger"/>
    <n v="54.9"/>
    <m/>
    <x v="8"/>
    <s v="Dining Out"/>
    <x v="1"/>
    <x v="3"/>
    <x v="3"/>
    <x v="1"/>
    <n v="-54.9"/>
  </r>
  <r>
    <d v="2021-04-14T00:00:00"/>
    <s v="Uba"/>
    <n v="31"/>
    <m/>
    <x v="9"/>
    <s v="Transport"/>
    <x v="1"/>
    <x v="3"/>
    <x v="3"/>
    <x v="2"/>
    <n v="-31"/>
  </r>
  <r>
    <d v="2021-04-15T00:00:00"/>
    <s v="Onlne earning"/>
    <m/>
    <n v="2340"/>
    <x v="10"/>
    <s v="Passive"/>
    <x v="0"/>
    <x v="3"/>
    <x v="3"/>
    <x v="3"/>
    <n v="2340"/>
  </r>
  <r>
    <d v="2021-04-15T00:00:00"/>
    <s v="Drink"/>
    <n v="5"/>
    <m/>
    <x v="1"/>
    <s v="Dining Out"/>
    <x v="1"/>
    <x v="3"/>
    <x v="3"/>
    <x v="3"/>
    <n v="-5"/>
  </r>
  <r>
    <d v="2021-04-16T00:00:00"/>
    <s v="Drink"/>
    <n v="5"/>
    <m/>
    <x v="1"/>
    <s v="Dining Out"/>
    <x v="1"/>
    <x v="3"/>
    <x v="3"/>
    <x v="4"/>
    <n v="-5"/>
  </r>
  <r>
    <d v="2021-04-16T00:00:00"/>
    <s v="Phone"/>
    <n v="40"/>
    <m/>
    <x v="12"/>
    <s v="Living Expenses"/>
    <x v="1"/>
    <x v="3"/>
    <x v="3"/>
    <x v="4"/>
    <n v="-40"/>
  </r>
  <r>
    <d v="2021-04-17T00:00:00"/>
    <s v="Sallah give away"/>
    <n v="47.9"/>
    <m/>
    <x v="13"/>
    <s v="Discretionary"/>
    <x v="1"/>
    <x v="3"/>
    <x v="3"/>
    <x v="5"/>
    <n v="-47.9"/>
  </r>
  <r>
    <d v="2021-04-17T00:00:00"/>
    <s v="Online streaming"/>
    <n v="35"/>
    <m/>
    <x v="6"/>
    <s v="Discretionary"/>
    <x v="1"/>
    <x v="3"/>
    <x v="3"/>
    <x v="5"/>
    <n v="-35"/>
  </r>
  <r>
    <d v="2021-04-17T00:00:00"/>
    <s v="Drink"/>
    <n v="5"/>
    <m/>
    <x v="1"/>
    <s v="Dining Out"/>
    <x v="1"/>
    <x v="3"/>
    <x v="3"/>
    <x v="5"/>
    <n v="-5"/>
  </r>
  <r>
    <d v="2021-04-18T00:00:00"/>
    <s v="Drink"/>
    <n v="5"/>
    <m/>
    <x v="1"/>
    <s v="Dining Out"/>
    <x v="1"/>
    <x v="3"/>
    <x v="3"/>
    <x v="6"/>
    <n v="-5"/>
  </r>
  <r>
    <d v="2021-04-19T00:00:00"/>
    <s v="Drink"/>
    <n v="5"/>
    <m/>
    <x v="1"/>
    <s v="Dining Out"/>
    <x v="1"/>
    <x v="3"/>
    <x v="3"/>
    <x v="0"/>
    <n v="-5"/>
  </r>
  <r>
    <d v="2021-04-19T00:00:00"/>
    <s v="Green's"/>
    <n v="173"/>
    <m/>
    <x v="4"/>
    <s v="Living Expenses"/>
    <x v="1"/>
    <x v="3"/>
    <x v="3"/>
    <x v="0"/>
    <n v="-173"/>
  </r>
  <r>
    <d v="2021-04-20T00:00:00"/>
    <s v="Suya"/>
    <n v="40.1"/>
    <m/>
    <x v="8"/>
    <s v="Dining Out"/>
    <x v="1"/>
    <x v="3"/>
    <x v="3"/>
    <x v="1"/>
    <n v="-40.1"/>
  </r>
  <r>
    <d v="2021-04-21T00:00:00"/>
    <s v="Oha soup/White soup"/>
    <n v="15.1"/>
    <m/>
    <x v="8"/>
    <s v="Dining Out"/>
    <x v="1"/>
    <x v="3"/>
    <x v="3"/>
    <x v="2"/>
    <n v="-15.1"/>
  </r>
  <r>
    <d v="2021-04-22T00:00:00"/>
    <s v="Orphanage"/>
    <n v="55"/>
    <m/>
    <x v="14"/>
    <s v="Charity"/>
    <x v="1"/>
    <x v="3"/>
    <x v="3"/>
    <x v="3"/>
    <n v="-55"/>
  </r>
  <r>
    <d v="2021-04-22T00:00:00"/>
    <s v="Fuel"/>
    <n v="66"/>
    <m/>
    <x v="15"/>
    <s v="Transport"/>
    <x v="1"/>
    <x v="3"/>
    <x v="3"/>
    <x v="3"/>
    <n v="-66"/>
  </r>
  <r>
    <d v="2021-04-22T00:00:00"/>
    <s v="Drink"/>
    <n v="5"/>
    <m/>
    <x v="1"/>
    <s v="Dining Out"/>
    <x v="1"/>
    <x v="3"/>
    <x v="3"/>
    <x v="3"/>
    <n v="-5"/>
  </r>
  <r>
    <d v="2021-04-23T00:00:00"/>
    <s v="Drink"/>
    <n v="5"/>
    <m/>
    <x v="1"/>
    <s v="Dining Out"/>
    <x v="1"/>
    <x v="3"/>
    <x v="3"/>
    <x v="4"/>
    <n v="-5"/>
  </r>
  <r>
    <d v="2021-04-24T00:00:00"/>
    <s v="Drink"/>
    <n v="5"/>
    <m/>
    <x v="1"/>
    <s v="Dining Out"/>
    <x v="1"/>
    <x v="3"/>
    <x v="3"/>
    <x v="5"/>
    <n v="-5"/>
  </r>
  <r>
    <d v="2021-04-25T00:00:00"/>
    <s v="Drink"/>
    <n v="5"/>
    <m/>
    <x v="1"/>
    <s v="Dining Out"/>
    <x v="1"/>
    <x v="3"/>
    <x v="3"/>
    <x v="6"/>
    <n v="-5"/>
  </r>
  <r>
    <d v="2021-04-26T00:00:00"/>
    <s v="Drink"/>
    <n v="5"/>
    <m/>
    <x v="1"/>
    <s v="Dining Out"/>
    <x v="1"/>
    <x v="3"/>
    <x v="3"/>
    <x v="0"/>
    <n v="-5"/>
  </r>
  <r>
    <d v="2021-04-26T00:00:00"/>
    <s v="Green's"/>
    <n v="164.9"/>
    <m/>
    <x v="4"/>
    <s v="Living Expenses"/>
    <x v="1"/>
    <x v="3"/>
    <x v="3"/>
    <x v="0"/>
    <n v="-164.9"/>
  </r>
  <r>
    <d v="2021-04-27T00:00:00"/>
    <s v="Trainers"/>
    <n v="127.9"/>
    <m/>
    <x v="7"/>
    <s v="Discretionary"/>
    <x v="1"/>
    <x v="3"/>
    <x v="3"/>
    <x v="1"/>
    <n v="-127.9"/>
  </r>
  <r>
    <d v="2021-04-27T00:00:00"/>
    <s v="Clubing"/>
    <n v="300"/>
    <m/>
    <x v="6"/>
    <s v="Discretionary"/>
    <x v="1"/>
    <x v="3"/>
    <x v="3"/>
    <x v="1"/>
    <n v="-300"/>
  </r>
  <r>
    <d v="2021-04-28T00:00:00"/>
    <s v="Fashionistas"/>
    <n v="148.1"/>
    <m/>
    <x v="7"/>
    <s v="Discretionary"/>
    <x v="1"/>
    <x v="3"/>
    <x v="3"/>
    <x v="2"/>
    <n v="-148.1"/>
  </r>
  <r>
    <d v="2021-04-28T00:00:00"/>
    <s v="Uba"/>
    <n v="26.1"/>
    <m/>
    <x v="9"/>
    <s v="Transport"/>
    <x v="1"/>
    <x v="3"/>
    <x v="3"/>
    <x v="2"/>
    <n v="-26.1"/>
  </r>
  <r>
    <d v="2021-04-29T00:00:00"/>
    <s v="Foodary"/>
    <n v="15"/>
    <m/>
    <x v="8"/>
    <s v="Dining Out"/>
    <x v="1"/>
    <x v="3"/>
    <x v="3"/>
    <x v="3"/>
    <n v="-15"/>
  </r>
  <r>
    <d v="2021-04-29T00:00:00"/>
    <s v="Drink"/>
    <n v="5"/>
    <m/>
    <x v="1"/>
    <s v="Dining Out"/>
    <x v="1"/>
    <x v="3"/>
    <x v="3"/>
    <x v="3"/>
    <n v="-5"/>
  </r>
  <r>
    <d v="2021-04-30T00:00:00"/>
    <s v="Drink"/>
    <n v="5"/>
    <m/>
    <x v="1"/>
    <s v="Dining Out"/>
    <x v="1"/>
    <x v="3"/>
    <x v="3"/>
    <x v="4"/>
    <n v="-5"/>
  </r>
  <r>
    <d v="2021-05-02T00:00:00"/>
    <s v="Drink"/>
    <n v="5"/>
    <m/>
    <x v="1"/>
    <s v="Dining Out"/>
    <x v="1"/>
    <x v="4"/>
    <x v="4"/>
    <x v="6"/>
    <n v="-5"/>
  </r>
  <r>
    <d v="2021-05-03T00:00:00"/>
    <s v="Data With Decision"/>
    <m/>
    <n v="5000"/>
    <x v="0"/>
    <s v="Salary"/>
    <x v="0"/>
    <x v="4"/>
    <x v="4"/>
    <x v="0"/>
    <n v="5000"/>
  </r>
  <r>
    <d v="2021-05-03T00:00:00"/>
    <s v="Estate Mangement"/>
    <n v="900"/>
    <m/>
    <x v="2"/>
    <s v="Living Expenses"/>
    <x v="1"/>
    <x v="4"/>
    <x v="4"/>
    <x v="0"/>
    <n v="-900"/>
  </r>
  <r>
    <d v="2021-05-03T00:00:00"/>
    <s v="Financail upgrade"/>
    <n v="150"/>
    <m/>
    <x v="3"/>
    <s v="Transport"/>
    <x v="1"/>
    <x v="4"/>
    <x v="4"/>
    <x v="0"/>
    <n v="-150"/>
  </r>
  <r>
    <d v="2021-05-03T00:00:00"/>
    <s v="Drink"/>
    <n v="5"/>
    <m/>
    <x v="1"/>
    <s v="Dining Out"/>
    <x v="1"/>
    <x v="4"/>
    <x v="4"/>
    <x v="0"/>
    <n v="-5"/>
  </r>
  <r>
    <d v="2021-05-04T00:00:00"/>
    <s v="Drink"/>
    <n v="5"/>
    <m/>
    <x v="1"/>
    <s v="Dining Out"/>
    <x v="1"/>
    <x v="4"/>
    <x v="4"/>
    <x v="1"/>
    <n v="-5"/>
  </r>
  <r>
    <d v="2021-05-05T00:00:00"/>
    <s v="Drink"/>
    <n v="5"/>
    <m/>
    <x v="1"/>
    <s v="Dining Out"/>
    <x v="1"/>
    <x v="4"/>
    <x v="4"/>
    <x v="2"/>
    <n v="-5"/>
  </r>
  <r>
    <d v="2021-05-06T00:00:00"/>
    <s v="Drink"/>
    <n v="5"/>
    <m/>
    <x v="1"/>
    <s v="Dining Out"/>
    <x v="1"/>
    <x v="4"/>
    <x v="4"/>
    <x v="3"/>
    <n v="-5"/>
  </r>
  <r>
    <d v="2021-05-06T00:00:00"/>
    <s v="Green's"/>
    <n v="170"/>
    <m/>
    <x v="4"/>
    <s v="Living Expenses"/>
    <x v="1"/>
    <x v="4"/>
    <x v="4"/>
    <x v="3"/>
    <n v="-170"/>
  </r>
  <r>
    <d v="2021-05-09T00:00:00"/>
    <s v="Power source"/>
    <n v="54.1"/>
    <m/>
    <x v="5"/>
    <s v="Living Expenses"/>
    <x v="1"/>
    <x v="4"/>
    <x v="4"/>
    <x v="6"/>
    <n v="-54.1"/>
  </r>
  <r>
    <d v="2021-05-09T00:00:00"/>
    <s v="Drink"/>
    <n v="5"/>
    <m/>
    <x v="1"/>
    <s v="Dining Out"/>
    <x v="1"/>
    <x v="4"/>
    <x v="4"/>
    <x v="6"/>
    <n v="-5"/>
  </r>
  <r>
    <d v="2021-05-10T00:00:00"/>
    <s v="Drink"/>
    <n v="5"/>
    <m/>
    <x v="1"/>
    <s v="Dining Out"/>
    <x v="1"/>
    <x v="4"/>
    <x v="4"/>
    <x v="0"/>
    <n v="-5"/>
  </r>
  <r>
    <d v="2021-05-11T00:00:00"/>
    <s v="Fuel"/>
    <n v="81"/>
    <m/>
    <x v="15"/>
    <s v="Transport"/>
    <x v="1"/>
    <x v="4"/>
    <x v="4"/>
    <x v="1"/>
    <n v="-81"/>
  </r>
  <r>
    <d v="2021-05-11T00:00:00"/>
    <s v="Drink"/>
    <n v="5"/>
    <m/>
    <x v="1"/>
    <s v="Dining Out"/>
    <x v="1"/>
    <x v="4"/>
    <x v="4"/>
    <x v="1"/>
    <n v="-5"/>
  </r>
  <r>
    <d v="2021-05-12T00:00:00"/>
    <s v="Drink"/>
    <n v="5"/>
    <m/>
    <x v="1"/>
    <s v="Dining Out"/>
    <x v="1"/>
    <x v="4"/>
    <x v="4"/>
    <x v="2"/>
    <n v="-5"/>
  </r>
  <r>
    <d v="2021-05-13T00:00:00"/>
    <s v="Green's"/>
    <n v="139.1"/>
    <m/>
    <x v="4"/>
    <s v="Living Expenses"/>
    <x v="1"/>
    <x v="4"/>
    <x v="4"/>
    <x v="3"/>
    <n v="-139.1"/>
  </r>
  <r>
    <d v="2021-05-13T00:00:00"/>
    <s v="Drink"/>
    <n v="5"/>
    <m/>
    <x v="1"/>
    <s v="Dining Out"/>
    <x v="1"/>
    <x v="4"/>
    <x v="4"/>
    <x v="3"/>
    <n v="-5"/>
  </r>
  <r>
    <d v="2021-05-14T00:00:00"/>
    <s v="Drink"/>
    <n v="5"/>
    <m/>
    <x v="1"/>
    <s v="Dining Out"/>
    <x v="1"/>
    <x v="4"/>
    <x v="4"/>
    <x v="4"/>
    <n v="-5"/>
  </r>
  <r>
    <d v="2021-05-14T00:00:00"/>
    <s v="Cinemas"/>
    <n v="43.9"/>
    <m/>
    <x v="6"/>
    <s v="Discretionary"/>
    <x v="1"/>
    <x v="4"/>
    <x v="4"/>
    <x v="4"/>
    <n v="-43.9"/>
  </r>
  <r>
    <d v="2021-05-14T00:00:00"/>
    <s v="Fashionistas"/>
    <n v="101.80000000000001"/>
    <m/>
    <x v="7"/>
    <s v="Discretionary"/>
    <x v="1"/>
    <x v="4"/>
    <x v="4"/>
    <x v="4"/>
    <n v="-101.80000000000001"/>
  </r>
  <r>
    <d v="2021-05-14T00:00:00"/>
    <s v="Burger"/>
    <n v="55.9"/>
    <m/>
    <x v="8"/>
    <s v="Dining Out"/>
    <x v="1"/>
    <x v="4"/>
    <x v="4"/>
    <x v="4"/>
    <n v="-55.9"/>
  </r>
  <r>
    <d v="2021-05-15T00:00:00"/>
    <s v="Uba"/>
    <n v="32"/>
    <m/>
    <x v="9"/>
    <s v="Transport"/>
    <x v="1"/>
    <x v="4"/>
    <x v="4"/>
    <x v="5"/>
    <n v="-32"/>
  </r>
  <r>
    <d v="2021-05-16T00:00:00"/>
    <s v="Onlne earning"/>
    <m/>
    <n v="1000"/>
    <x v="10"/>
    <s v="Passive"/>
    <x v="0"/>
    <x v="4"/>
    <x v="4"/>
    <x v="6"/>
    <n v="1000"/>
  </r>
  <r>
    <d v="2021-05-16T00:00:00"/>
    <s v="Drink"/>
    <n v="5"/>
    <m/>
    <x v="1"/>
    <s v="Dining Out"/>
    <x v="1"/>
    <x v="4"/>
    <x v="4"/>
    <x v="6"/>
    <n v="-5"/>
  </r>
  <r>
    <d v="2021-05-17T00:00:00"/>
    <s v="Drink"/>
    <n v="5"/>
    <m/>
    <x v="1"/>
    <s v="Dining Out"/>
    <x v="1"/>
    <x v="4"/>
    <x v="4"/>
    <x v="0"/>
    <n v="-5"/>
  </r>
  <r>
    <d v="2021-05-17T00:00:00"/>
    <s v="Taken medication"/>
    <n v="75"/>
    <m/>
    <x v="16"/>
    <s v="Medical"/>
    <x v="1"/>
    <x v="4"/>
    <x v="4"/>
    <x v="0"/>
    <n v="-75"/>
  </r>
  <r>
    <d v="2021-05-17T00:00:00"/>
    <s v="Phone"/>
    <n v="40"/>
    <m/>
    <x v="12"/>
    <s v="Living Expenses"/>
    <x v="1"/>
    <x v="4"/>
    <x v="4"/>
    <x v="0"/>
    <n v="-40"/>
  </r>
  <r>
    <d v="2021-05-18T00:00:00"/>
    <s v="Sallah give away"/>
    <n v="49"/>
    <m/>
    <x v="13"/>
    <s v="Discretionary"/>
    <x v="1"/>
    <x v="4"/>
    <x v="4"/>
    <x v="1"/>
    <n v="-49"/>
  </r>
  <r>
    <d v="2021-05-18T00:00:00"/>
    <s v="Online streaming"/>
    <n v="35"/>
    <m/>
    <x v="6"/>
    <s v="Discretionary"/>
    <x v="1"/>
    <x v="4"/>
    <x v="4"/>
    <x v="1"/>
    <n v="-35"/>
  </r>
  <r>
    <d v="2021-05-18T00:00:00"/>
    <s v="Drink"/>
    <n v="5"/>
    <m/>
    <x v="1"/>
    <s v="Dining Out"/>
    <x v="1"/>
    <x v="4"/>
    <x v="4"/>
    <x v="1"/>
    <n v="-5"/>
  </r>
  <r>
    <d v="2021-05-19T00:00:00"/>
    <s v="Drink"/>
    <n v="5"/>
    <m/>
    <x v="1"/>
    <s v="Dining Out"/>
    <x v="1"/>
    <x v="4"/>
    <x v="4"/>
    <x v="2"/>
    <n v="-5"/>
  </r>
  <r>
    <d v="2021-05-20T00:00:00"/>
    <s v="Drink"/>
    <n v="5"/>
    <m/>
    <x v="1"/>
    <s v="Dining Out"/>
    <x v="1"/>
    <x v="4"/>
    <x v="4"/>
    <x v="3"/>
    <n v="-5"/>
  </r>
  <r>
    <d v="2021-05-20T00:00:00"/>
    <s v="Green's"/>
    <n v="174"/>
    <m/>
    <x v="4"/>
    <s v="Living Expenses"/>
    <x v="1"/>
    <x v="4"/>
    <x v="4"/>
    <x v="3"/>
    <n v="-174"/>
  </r>
  <r>
    <d v="2021-05-21T00:00:00"/>
    <s v="Suya"/>
    <n v="41.1"/>
    <m/>
    <x v="8"/>
    <s v="Dining Out"/>
    <x v="1"/>
    <x v="4"/>
    <x v="4"/>
    <x v="4"/>
    <n v="-41.1"/>
  </r>
  <r>
    <d v="2021-05-22T00:00:00"/>
    <s v="Oha soup/White soup"/>
    <n v="16.2"/>
    <m/>
    <x v="8"/>
    <s v="Dining Out"/>
    <x v="1"/>
    <x v="4"/>
    <x v="4"/>
    <x v="5"/>
    <n v="-16.2"/>
  </r>
  <r>
    <d v="2021-05-23T00:00:00"/>
    <s v="Orphanage"/>
    <n v="55"/>
    <m/>
    <x v="14"/>
    <s v="Charity"/>
    <x v="1"/>
    <x v="4"/>
    <x v="4"/>
    <x v="6"/>
    <n v="-55"/>
  </r>
  <r>
    <d v="2021-05-23T00:00:00"/>
    <s v="Fuel"/>
    <n v="67"/>
    <m/>
    <x v="15"/>
    <s v="Transport"/>
    <x v="1"/>
    <x v="4"/>
    <x v="4"/>
    <x v="6"/>
    <n v="-67"/>
  </r>
  <r>
    <d v="2021-05-23T00:00:00"/>
    <s v="Drink"/>
    <n v="5"/>
    <m/>
    <x v="1"/>
    <s v="Dining Out"/>
    <x v="1"/>
    <x v="4"/>
    <x v="4"/>
    <x v="6"/>
    <n v="-5"/>
  </r>
  <r>
    <d v="2021-05-24T00:00:00"/>
    <s v="Drink"/>
    <n v="5"/>
    <m/>
    <x v="1"/>
    <s v="Dining Out"/>
    <x v="1"/>
    <x v="4"/>
    <x v="4"/>
    <x v="0"/>
    <n v="-5"/>
  </r>
  <r>
    <d v="2021-05-25T00:00:00"/>
    <s v="Drink"/>
    <n v="5"/>
    <m/>
    <x v="1"/>
    <s v="Dining Out"/>
    <x v="1"/>
    <x v="4"/>
    <x v="4"/>
    <x v="1"/>
    <n v="-5"/>
  </r>
  <r>
    <d v="2021-05-26T00:00:00"/>
    <s v="Drink"/>
    <n v="5"/>
    <m/>
    <x v="1"/>
    <s v="Dining Out"/>
    <x v="1"/>
    <x v="4"/>
    <x v="4"/>
    <x v="2"/>
    <n v="-5"/>
  </r>
  <r>
    <d v="2021-05-27T00:00:00"/>
    <s v="Drink"/>
    <n v="5"/>
    <m/>
    <x v="1"/>
    <s v="Dining Out"/>
    <x v="1"/>
    <x v="4"/>
    <x v="4"/>
    <x v="3"/>
    <n v="-5"/>
  </r>
  <r>
    <d v="2021-05-27T00:00:00"/>
    <s v="Green's"/>
    <n v="165.8"/>
    <m/>
    <x v="4"/>
    <s v="Living Expenses"/>
    <x v="1"/>
    <x v="4"/>
    <x v="4"/>
    <x v="3"/>
    <n v="-165.8"/>
  </r>
  <r>
    <d v="2021-05-28T00:00:00"/>
    <s v="Trainers"/>
    <n v="128.80000000000001"/>
    <m/>
    <x v="7"/>
    <s v="Discretionary"/>
    <x v="1"/>
    <x v="4"/>
    <x v="4"/>
    <x v="4"/>
    <n v="-128.80000000000001"/>
  </r>
  <r>
    <d v="2021-05-28T00:00:00"/>
    <s v="Home décor"/>
    <n v="235"/>
    <m/>
    <x v="17"/>
    <s v="Discretionary"/>
    <x v="1"/>
    <x v="4"/>
    <x v="4"/>
    <x v="4"/>
    <n v="-235"/>
  </r>
  <r>
    <d v="2021-05-29T00:00:00"/>
    <s v="Fashionistas"/>
    <n v="149.19999999999999"/>
    <m/>
    <x v="7"/>
    <s v="Discretionary"/>
    <x v="1"/>
    <x v="4"/>
    <x v="4"/>
    <x v="5"/>
    <n v="-149.19999999999999"/>
  </r>
  <r>
    <d v="2021-05-29T00:00:00"/>
    <s v="Uba"/>
    <n v="27.200000000000003"/>
    <m/>
    <x v="9"/>
    <s v="Transport"/>
    <x v="1"/>
    <x v="4"/>
    <x v="4"/>
    <x v="5"/>
    <n v="-27.200000000000003"/>
  </r>
  <r>
    <d v="2021-05-31T00:00:00"/>
    <s v="Foodary"/>
    <n v="15"/>
    <m/>
    <x v="8"/>
    <s v="Dining Out"/>
    <x v="1"/>
    <x v="4"/>
    <x v="4"/>
    <x v="0"/>
    <n v="-15"/>
  </r>
  <r>
    <d v="2021-05-30T00:00:00"/>
    <s v="Drink"/>
    <n v="5"/>
    <m/>
    <x v="1"/>
    <s v="Dining Out"/>
    <x v="1"/>
    <x v="4"/>
    <x v="4"/>
    <x v="6"/>
    <n v="-5"/>
  </r>
  <r>
    <d v="2021-05-31T00:00:00"/>
    <s v="Drink"/>
    <n v="5"/>
    <m/>
    <x v="1"/>
    <s v="Dining Out"/>
    <x v="1"/>
    <x v="4"/>
    <x v="4"/>
    <x v="0"/>
    <n v="-5"/>
  </r>
  <r>
    <d v="2021-06-01T00:00:00"/>
    <s v="Data With Decision"/>
    <m/>
    <n v="5000"/>
    <x v="0"/>
    <s v="Salary"/>
    <x v="0"/>
    <x v="5"/>
    <x v="5"/>
    <x v="1"/>
    <n v="5000"/>
  </r>
  <r>
    <d v="2021-06-03T00:00:00"/>
    <s v="Drink"/>
    <n v="5"/>
    <m/>
    <x v="1"/>
    <s v="Dining Out"/>
    <x v="1"/>
    <x v="5"/>
    <x v="5"/>
    <x v="3"/>
    <n v="-5"/>
  </r>
  <r>
    <d v="2021-06-03T00:00:00"/>
    <s v="Estate Mangement"/>
    <n v="900"/>
    <m/>
    <x v="2"/>
    <s v="Living Expenses"/>
    <x v="1"/>
    <x v="5"/>
    <x v="5"/>
    <x v="3"/>
    <n v="-900"/>
  </r>
  <r>
    <d v="2021-06-03T00:00:00"/>
    <s v="Financail upgrade"/>
    <n v="150"/>
    <m/>
    <x v="3"/>
    <s v="Transport"/>
    <x v="1"/>
    <x v="5"/>
    <x v="5"/>
    <x v="3"/>
    <n v="-150"/>
  </r>
  <r>
    <d v="2021-06-03T00:00:00"/>
    <s v="Drink"/>
    <n v="5"/>
    <m/>
    <x v="1"/>
    <s v="Dining Out"/>
    <x v="1"/>
    <x v="5"/>
    <x v="5"/>
    <x v="3"/>
    <n v="-5"/>
  </r>
  <r>
    <d v="2021-06-04T00:00:00"/>
    <s v="Drink"/>
    <n v="5"/>
    <m/>
    <x v="1"/>
    <s v="Dining Out"/>
    <x v="1"/>
    <x v="5"/>
    <x v="5"/>
    <x v="4"/>
    <n v="-5"/>
  </r>
  <r>
    <d v="2021-06-05T00:00:00"/>
    <s v="Drink"/>
    <n v="5"/>
    <m/>
    <x v="1"/>
    <s v="Dining Out"/>
    <x v="1"/>
    <x v="5"/>
    <x v="5"/>
    <x v="5"/>
    <n v="-5"/>
  </r>
  <r>
    <d v="2021-06-06T00:00:00"/>
    <s v="Drink"/>
    <n v="5"/>
    <m/>
    <x v="1"/>
    <s v="Dining Out"/>
    <x v="1"/>
    <x v="5"/>
    <x v="5"/>
    <x v="6"/>
    <n v="-5"/>
  </r>
  <r>
    <d v="2021-06-06T00:00:00"/>
    <s v="Green's"/>
    <n v="119"/>
    <m/>
    <x v="4"/>
    <s v="Living Expenses"/>
    <x v="1"/>
    <x v="5"/>
    <x v="5"/>
    <x v="6"/>
    <n v="-119"/>
  </r>
  <r>
    <d v="2021-06-09T00:00:00"/>
    <s v="Power source"/>
    <n v="55"/>
    <m/>
    <x v="5"/>
    <s v="Living Expenses"/>
    <x v="1"/>
    <x v="5"/>
    <x v="5"/>
    <x v="2"/>
    <n v="-55"/>
  </r>
  <r>
    <d v="2021-06-09T00:00:00"/>
    <s v="Drink"/>
    <n v="5"/>
    <m/>
    <x v="1"/>
    <s v="Dining Out"/>
    <x v="1"/>
    <x v="5"/>
    <x v="5"/>
    <x v="2"/>
    <n v="-5"/>
  </r>
  <r>
    <d v="2021-06-10T00:00:00"/>
    <s v="Drink"/>
    <n v="5"/>
    <m/>
    <x v="1"/>
    <s v="Dining Out"/>
    <x v="1"/>
    <x v="5"/>
    <x v="5"/>
    <x v="3"/>
    <n v="-5"/>
  </r>
  <r>
    <d v="2021-06-11T00:00:00"/>
    <s v="Fuel"/>
    <n v="82.1"/>
    <m/>
    <x v="15"/>
    <s v="Transport"/>
    <x v="1"/>
    <x v="5"/>
    <x v="5"/>
    <x v="4"/>
    <n v="-82.1"/>
  </r>
  <r>
    <d v="2021-06-11T00:00:00"/>
    <s v="Drink"/>
    <n v="5"/>
    <m/>
    <x v="1"/>
    <s v="Dining Out"/>
    <x v="1"/>
    <x v="5"/>
    <x v="5"/>
    <x v="4"/>
    <n v="-5"/>
  </r>
  <r>
    <d v="2021-06-12T00:00:00"/>
    <s v="Drink"/>
    <n v="5"/>
    <m/>
    <x v="1"/>
    <s v="Dining Out"/>
    <x v="1"/>
    <x v="5"/>
    <x v="5"/>
    <x v="5"/>
    <n v="-5"/>
  </r>
  <r>
    <d v="2021-06-13T00:00:00"/>
    <s v="Green's"/>
    <n v="140.19999999999999"/>
    <m/>
    <x v="4"/>
    <s v="Living Expenses"/>
    <x v="1"/>
    <x v="5"/>
    <x v="5"/>
    <x v="6"/>
    <n v="-140.19999999999999"/>
  </r>
  <r>
    <d v="2021-06-13T00:00:00"/>
    <s v="Drink"/>
    <n v="5"/>
    <m/>
    <x v="1"/>
    <s v="Dining Out"/>
    <x v="1"/>
    <x v="5"/>
    <x v="5"/>
    <x v="6"/>
    <n v="-5"/>
  </r>
  <r>
    <d v="2021-06-14T00:00:00"/>
    <s v="Drink"/>
    <n v="5"/>
    <m/>
    <x v="1"/>
    <s v="Dining Out"/>
    <x v="1"/>
    <x v="5"/>
    <x v="5"/>
    <x v="0"/>
    <n v="-5"/>
  </r>
  <r>
    <d v="2021-06-14T00:00:00"/>
    <s v="Cinemas"/>
    <n v="44.9"/>
    <m/>
    <x v="6"/>
    <s v="Discretionary"/>
    <x v="1"/>
    <x v="5"/>
    <x v="5"/>
    <x v="0"/>
    <n v="-44.9"/>
  </r>
  <r>
    <d v="2021-06-14T00:00:00"/>
    <s v="Fashionistas"/>
    <n v="102.9"/>
    <m/>
    <x v="7"/>
    <s v="Discretionary"/>
    <x v="1"/>
    <x v="5"/>
    <x v="5"/>
    <x v="0"/>
    <n v="-102.9"/>
  </r>
  <r>
    <d v="2021-06-14T00:00:00"/>
    <s v="Burger"/>
    <n v="56.9"/>
    <m/>
    <x v="8"/>
    <s v="Dining Out"/>
    <x v="1"/>
    <x v="5"/>
    <x v="5"/>
    <x v="0"/>
    <n v="-56.9"/>
  </r>
  <r>
    <d v="2021-06-15T00:00:00"/>
    <s v="Uba"/>
    <n v="33.1"/>
    <m/>
    <x v="9"/>
    <s v="Transport"/>
    <x v="1"/>
    <x v="5"/>
    <x v="5"/>
    <x v="1"/>
    <n v="-33.1"/>
  </r>
  <r>
    <d v="2021-06-16T00:00:00"/>
    <s v="Onlne earning"/>
    <m/>
    <n v="100"/>
    <x v="10"/>
    <s v="Passive"/>
    <x v="0"/>
    <x v="5"/>
    <x v="5"/>
    <x v="2"/>
    <n v="100"/>
  </r>
  <r>
    <d v="2021-06-16T00:00:00"/>
    <s v="Drink"/>
    <n v="5"/>
    <m/>
    <x v="1"/>
    <s v="Dining Out"/>
    <x v="1"/>
    <x v="5"/>
    <x v="5"/>
    <x v="2"/>
    <n v="-5"/>
  </r>
  <r>
    <d v="2021-06-17T00:00:00"/>
    <s v="Drink"/>
    <n v="5"/>
    <m/>
    <x v="1"/>
    <s v="Dining Out"/>
    <x v="1"/>
    <x v="5"/>
    <x v="5"/>
    <x v="3"/>
    <n v="-5"/>
  </r>
  <r>
    <d v="2021-06-17T00:00:00"/>
    <s v="Phone"/>
    <n v="40"/>
    <m/>
    <x v="12"/>
    <s v="Living Expenses"/>
    <x v="1"/>
    <x v="5"/>
    <x v="5"/>
    <x v="3"/>
    <n v="-40"/>
  </r>
  <r>
    <d v="2021-06-18T00:00:00"/>
    <s v="Sallah give away"/>
    <n v="50.1"/>
    <m/>
    <x v="13"/>
    <s v="Discretionary"/>
    <x v="1"/>
    <x v="5"/>
    <x v="5"/>
    <x v="4"/>
    <n v="-50.1"/>
  </r>
  <r>
    <d v="2021-06-18T00:00:00"/>
    <s v="Online streaming"/>
    <n v="35"/>
    <m/>
    <x v="6"/>
    <s v="Discretionary"/>
    <x v="1"/>
    <x v="5"/>
    <x v="5"/>
    <x v="4"/>
    <n v="-35"/>
  </r>
  <r>
    <d v="2021-06-18T00:00:00"/>
    <s v="Drink"/>
    <n v="5"/>
    <m/>
    <x v="1"/>
    <s v="Dining Out"/>
    <x v="1"/>
    <x v="5"/>
    <x v="5"/>
    <x v="4"/>
    <n v="-5"/>
  </r>
  <r>
    <d v="2021-06-19T00:00:00"/>
    <s v="Drink"/>
    <n v="5"/>
    <m/>
    <x v="1"/>
    <s v="Dining Out"/>
    <x v="1"/>
    <x v="5"/>
    <x v="5"/>
    <x v="5"/>
    <n v="-5"/>
  </r>
  <r>
    <d v="2021-06-20T00:00:00"/>
    <s v="Drink"/>
    <n v="5"/>
    <m/>
    <x v="1"/>
    <s v="Dining Out"/>
    <x v="1"/>
    <x v="5"/>
    <x v="5"/>
    <x v="6"/>
    <n v="-5"/>
  </r>
  <r>
    <d v="2021-06-20T00:00:00"/>
    <s v="Green's"/>
    <n v="234"/>
    <m/>
    <x v="4"/>
    <s v="Living Expenses"/>
    <x v="1"/>
    <x v="5"/>
    <x v="5"/>
    <x v="6"/>
    <n v="-234"/>
  </r>
  <r>
    <d v="2021-06-21T00:00:00"/>
    <s v="Suya"/>
    <n v="42.1"/>
    <m/>
    <x v="8"/>
    <s v="Dining Out"/>
    <x v="1"/>
    <x v="5"/>
    <x v="5"/>
    <x v="0"/>
    <n v="-42.1"/>
  </r>
  <r>
    <d v="2021-06-22T00:00:00"/>
    <s v="Oha soup/White soup"/>
    <n v="17.099999999999998"/>
    <m/>
    <x v="8"/>
    <s v="Dining Out"/>
    <x v="1"/>
    <x v="5"/>
    <x v="5"/>
    <x v="1"/>
    <n v="-17.099999999999998"/>
  </r>
  <r>
    <d v="2021-06-23T00:00:00"/>
    <s v="Orphanage"/>
    <n v="55"/>
    <m/>
    <x v="14"/>
    <s v="Charity"/>
    <x v="1"/>
    <x v="5"/>
    <x v="5"/>
    <x v="2"/>
    <n v="-55"/>
  </r>
  <r>
    <d v="2021-06-23T00:00:00"/>
    <s v="Fuel"/>
    <n v="67.900000000000006"/>
    <m/>
    <x v="15"/>
    <s v="Transport"/>
    <x v="1"/>
    <x v="5"/>
    <x v="5"/>
    <x v="2"/>
    <n v="-67.900000000000006"/>
  </r>
  <r>
    <d v="2021-06-23T00:00:00"/>
    <s v="Drink"/>
    <n v="5"/>
    <m/>
    <x v="1"/>
    <s v="Dining Out"/>
    <x v="1"/>
    <x v="5"/>
    <x v="5"/>
    <x v="2"/>
    <n v="-5"/>
  </r>
  <r>
    <d v="2021-06-24T00:00:00"/>
    <s v="Drink"/>
    <n v="5"/>
    <m/>
    <x v="1"/>
    <s v="Dining Out"/>
    <x v="1"/>
    <x v="5"/>
    <x v="5"/>
    <x v="3"/>
    <n v="-5"/>
  </r>
  <r>
    <d v="2021-06-25T00:00:00"/>
    <s v="Drink"/>
    <n v="5"/>
    <m/>
    <x v="1"/>
    <s v="Dining Out"/>
    <x v="1"/>
    <x v="5"/>
    <x v="5"/>
    <x v="4"/>
    <n v="-5"/>
  </r>
  <r>
    <d v="2021-06-26T00:00:00"/>
    <s v="Drink"/>
    <n v="5"/>
    <m/>
    <x v="1"/>
    <s v="Dining Out"/>
    <x v="1"/>
    <x v="5"/>
    <x v="5"/>
    <x v="5"/>
    <n v="-5"/>
  </r>
  <r>
    <d v="2021-06-27T00:00:00"/>
    <s v="Drink"/>
    <n v="5"/>
    <m/>
    <x v="1"/>
    <s v="Dining Out"/>
    <x v="1"/>
    <x v="5"/>
    <x v="5"/>
    <x v="6"/>
    <n v="-5"/>
  </r>
  <r>
    <d v="2021-06-27T00:00:00"/>
    <s v="Green's"/>
    <n v="166.9"/>
    <m/>
    <x v="4"/>
    <s v="Living Expenses"/>
    <x v="1"/>
    <x v="5"/>
    <x v="5"/>
    <x v="6"/>
    <n v="-166.9"/>
  </r>
  <r>
    <d v="2021-06-28T00:00:00"/>
    <s v="Trainers"/>
    <n v="129.9"/>
    <m/>
    <x v="7"/>
    <s v="Discretionary"/>
    <x v="1"/>
    <x v="5"/>
    <x v="5"/>
    <x v="0"/>
    <n v="-129.9"/>
  </r>
  <r>
    <d v="2021-06-28T00:00:00"/>
    <s v="Hangingout/Ticket"/>
    <n v="180.29999999999998"/>
    <m/>
    <x v="6"/>
    <s v="Discretionary"/>
    <x v="1"/>
    <x v="5"/>
    <x v="5"/>
    <x v="0"/>
    <n v="-180.29999999999998"/>
  </r>
  <r>
    <d v="2021-06-29T00:00:00"/>
    <s v="Fashionistas"/>
    <n v="150.1"/>
    <m/>
    <x v="7"/>
    <s v="Discretionary"/>
    <x v="1"/>
    <x v="5"/>
    <x v="5"/>
    <x v="1"/>
    <n v="-150.1"/>
  </r>
  <r>
    <d v="2021-06-29T00:00:00"/>
    <s v="Uba"/>
    <n v="28.200000000000003"/>
    <m/>
    <x v="9"/>
    <s v="Transport"/>
    <x v="1"/>
    <x v="5"/>
    <x v="5"/>
    <x v="1"/>
    <n v="-28.200000000000003"/>
  </r>
  <r>
    <d v="2021-06-29T00:00:00"/>
    <s v="Foodary"/>
    <n v="15"/>
    <m/>
    <x v="8"/>
    <s v="Dining Out"/>
    <x v="1"/>
    <x v="5"/>
    <x v="5"/>
    <x v="1"/>
    <n v="-15"/>
  </r>
  <r>
    <d v="2021-06-30T00:00:00"/>
    <s v="Drink"/>
    <n v="5"/>
    <m/>
    <x v="1"/>
    <s v="Dining Out"/>
    <x v="1"/>
    <x v="5"/>
    <x v="5"/>
    <x v="2"/>
    <n v="-5"/>
  </r>
  <r>
    <d v="2021-07-01T00:00:00"/>
    <s v="Drink"/>
    <n v="5"/>
    <m/>
    <x v="1"/>
    <s v="Dining Out"/>
    <x v="1"/>
    <x v="6"/>
    <x v="6"/>
    <x v="3"/>
    <n v="-5"/>
  </r>
  <r>
    <d v="2021-07-02T00:00:00"/>
    <s v="Data With Decision"/>
    <m/>
    <n v="5000"/>
    <x v="0"/>
    <s v="Salary"/>
    <x v="0"/>
    <x v="6"/>
    <x v="6"/>
    <x v="4"/>
    <n v="5000"/>
  </r>
  <r>
    <d v="2021-07-03T00:00:00"/>
    <s v="Drink"/>
    <n v="5"/>
    <m/>
    <x v="1"/>
    <s v="Dining Out"/>
    <x v="1"/>
    <x v="6"/>
    <x v="6"/>
    <x v="5"/>
    <n v="-5"/>
  </r>
  <r>
    <d v="2021-07-05T00:00:00"/>
    <s v="Estate Mangement"/>
    <n v="900"/>
    <m/>
    <x v="2"/>
    <s v="Living Expenses"/>
    <x v="1"/>
    <x v="6"/>
    <x v="6"/>
    <x v="0"/>
    <n v="-900"/>
  </r>
  <r>
    <d v="2021-07-05T00:00:00"/>
    <s v="Financail upgrade"/>
    <n v="150"/>
    <m/>
    <x v="3"/>
    <s v="Transport"/>
    <x v="1"/>
    <x v="6"/>
    <x v="6"/>
    <x v="0"/>
    <n v="-150"/>
  </r>
  <r>
    <d v="2021-07-05T00:00:00"/>
    <s v="Feedings"/>
    <n v="15"/>
    <m/>
    <x v="8"/>
    <s v="Dining Out"/>
    <x v="1"/>
    <x v="6"/>
    <x v="6"/>
    <x v="0"/>
    <n v="-15"/>
  </r>
  <r>
    <d v="2021-07-05T00:00:00"/>
    <s v="Drink"/>
    <n v="5"/>
    <m/>
    <x v="1"/>
    <s v="Dining Out"/>
    <x v="1"/>
    <x v="6"/>
    <x v="6"/>
    <x v="0"/>
    <n v="-5"/>
  </r>
  <r>
    <d v="2021-07-06T00:00:00"/>
    <s v="Drink"/>
    <n v="5"/>
    <m/>
    <x v="1"/>
    <s v="Dining Out"/>
    <x v="1"/>
    <x v="6"/>
    <x v="6"/>
    <x v="1"/>
    <n v="-5"/>
  </r>
  <r>
    <d v="2021-07-07T00:00:00"/>
    <s v="Drink"/>
    <n v="5"/>
    <m/>
    <x v="1"/>
    <s v="Dining Out"/>
    <x v="1"/>
    <x v="6"/>
    <x v="6"/>
    <x v="2"/>
    <n v="-5"/>
  </r>
  <r>
    <d v="2021-07-07T00:00:00"/>
    <s v="Green's"/>
    <n v="180"/>
    <m/>
    <x v="4"/>
    <s v="Living Expenses"/>
    <x v="1"/>
    <x v="6"/>
    <x v="6"/>
    <x v="2"/>
    <n v="-180"/>
  </r>
  <r>
    <d v="2021-07-10T00:00:00"/>
    <s v="Power source"/>
    <n v="56.1"/>
    <m/>
    <x v="5"/>
    <s v="Living Expenses"/>
    <x v="1"/>
    <x v="6"/>
    <x v="6"/>
    <x v="5"/>
    <n v="-56.1"/>
  </r>
  <r>
    <d v="2021-07-10T00:00:00"/>
    <s v="Drink"/>
    <n v="5"/>
    <m/>
    <x v="1"/>
    <s v="Dining Out"/>
    <x v="1"/>
    <x v="6"/>
    <x v="6"/>
    <x v="5"/>
    <n v="-5"/>
  </r>
  <r>
    <d v="2021-07-11T00:00:00"/>
    <s v="Drink"/>
    <n v="5"/>
    <m/>
    <x v="1"/>
    <s v="Dining Out"/>
    <x v="1"/>
    <x v="6"/>
    <x v="6"/>
    <x v="6"/>
    <n v="-5"/>
  </r>
  <r>
    <d v="2021-07-12T00:00:00"/>
    <s v="Fuel"/>
    <n v="83.1"/>
    <m/>
    <x v="15"/>
    <s v="Transport"/>
    <x v="1"/>
    <x v="6"/>
    <x v="6"/>
    <x v="0"/>
    <n v="-83.1"/>
  </r>
  <r>
    <d v="2021-07-12T00:00:00"/>
    <s v="Drink"/>
    <n v="5"/>
    <m/>
    <x v="1"/>
    <s v="Dining Out"/>
    <x v="1"/>
    <x v="6"/>
    <x v="6"/>
    <x v="0"/>
    <n v="-5"/>
  </r>
  <r>
    <d v="2021-07-13T00:00:00"/>
    <s v="Drink"/>
    <n v="5"/>
    <m/>
    <x v="1"/>
    <s v="Dining Out"/>
    <x v="1"/>
    <x v="6"/>
    <x v="6"/>
    <x v="1"/>
    <n v="-5"/>
  </r>
  <r>
    <d v="2021-07-14T00:00:00"/>
    <s v="Green's"/>
    <n v="141.1"/>
    <m/>
    <x v="4"/>
    <s v="Living Expenses"/>
    <x v="1"/>
    <x v="6"/>
    <x v="6"/>
    <x v="2"/>
    <n v="-141.1"/>
  </r>
  <r>
    <d v="2021-07-14T00:00:00"/>
    <s v="Drink"/>
    <n v="5"/>
    <m/>
    <x v="1"/>
    <s v="Dining Out"/>
    <x v="1"/>
    <x v="6"/>
    <x v="6"/>
    <x v="2"/>
    <n v="-5"/>
  </r>
  <r>
    <d v="2021-07-15T00:00:00"/>
    <s v="Drink"/>
    <n v="5"/>
    <m/>
    <x v="1"/>
    <s v="Dining Out"/>
    <x v="1"/>
    <x v="6"/>
    <x v="6"/>
    <x v="3"/>
    <n v="-5"/>
  </r>
  <r>
    <d v="2021-07-15T00:00:00"/>
    <s v="Cinemas"/>
    <n v="45.8"/>
    <m/>
    <x v="6"/>
    <s v="Discretionary"/>
    <x v="1"/>
    <x v="6"/>
    <x v="6"/>
    <x v="3"/>
    <n v="-45.8"/>
  </r>
  <r>
    <d v="2021-07-15T00:00:00"/>
    <s v="Fashionistas"/>
    <n v="103.80000000000001"/>
    <m/>
    <x v="7"/>
    <s v="Discretionary"/>
    <x v="1"/>
    <x v="6"/>
    <x v="6"/>
    <x v="3"/>
    <n v="-103.80000000000001"/>
  </r>
  <r>
    <d v="2021-07-15T00:00:00"/>
    <s v="Burger"/>
    <n v="58"/>
    <m/>
    <x v="8"/>
    <s v="Dining Out"/>
    <x v="1"/>
    <x v="6"/>
    <x v="6"/>
    <x v="3"/>
    <n v="-58"/>
  </r>
  <r>
    <d v="2021-07-16T00:00:00"/>
    <s v="Uba"/>
    <n v="34.200000000000003"/>
    <m/>
    <x v="9"/>
    <s v="Transport"/>
    <x v="1"/>
    <x v="6"/>
    <x v="6"/>
    <x v="4"/>
    <n v="-34.200000000000003"/>
  </r>
  <r>
    <d v="2021-07-17T00:00:00"/>
    <s v="Onlne earning"/>
    <m/>
    <n v="200"/>
    <x v="10"/>
    <s v="Passive"/>
    <x v="0"/>
    <x v="6"/>
    <x v="6"/>
    <x v="5"/>
    <n v="200"/>
  </r>
  <r>
    <d v="2021-07-17T00:00:00"/>
    <s v="Drink"/>
    <n v="5"/>
    <m/>
    <x v="1"/>
    <s v="Dining Out"/>
    <x v="1"/>
    <x v="6"/>
    <x v="6"/>
    <x v="5"/>
    <n v="-5"/>
  </r>
  <r>
    <d v="2021-07-18T00:00:00"/>
    <s v="Drink"/>
    <n v="5"/>
    <m/>
    <x v="1"/>
    <s v="Dining Out"/>
    <x v="1"/>
    <x v="6"/>
    <x v="6"/>
    <x v="6"/>
    <n v="-5"/>
  </r>
  <r>
    <d v="2021-07-18T00:00:00"/>
    <s v="Phone"/>
    <n v="40"/>
    <m/>
    <x v="12"/>
    <s v="Living Expenses"/>
    <x v="1"/>
    <x v="6"/>
    <x v="6"/>
    <x v="6"/>
    <n v="-40"/>
  </r>
  <r>
    <d v="2021-07-19T00:00:00"/>
    <s v="Sallah give away"/>
    <n v="51.1"/>
    <m/>
    <x v="13"/>
    <s v="Discretionary"/>
    <x v="1"/>
    <x v="6"/>
    <x v="6"/>
    <x v="0"/>
    <n v="-51.1"/>
  </r>
  <r>
    <d v="2021-07-19T00:00:00"/>
    <s v="Online streaming"/>
    <n v="35"/>
    <m/>
    <x v="6"/>
    <s v="Discretionary"/>
    <x v="1"/>
    <x v="6"/>
    <x v="6"/>
    <x v="0"/>
    <n v="-35"/>
  </r>
  <r>
    <d v="2021-07-19T00:00:00"/>
    <s v="Drink"/>
    <n v="5"/>
    <m/>
    <x v="1"/>
    <s v="Dining Out"/>
    <x v="1"/>
    <x v="6"/>
    <x v="6"/>
    <x v="0"/>
    <n v="-5"/>
  </r>
  <r>
    <d v="2021-07-20T00:00:00"/>
    <s v="Drink"/>
    <n v="5"/>
    <m/>
    <x v="1"/>
    <s v="Dining Out"/>
    <x v="1"/>
    <x v="6"/>
    <x v="6"/>
    <x v="1"/>
    <n v="-5"/>
  </r>
  <r>
    <d v="2021-07-21T00:00:00"/>
    <s v="Drink"/>
    <n v="5"/>
    <m/>
    <x v="1"/>
    <s v="Dining Out"/>
    <x v="1"/>
    <x v="6"/>
    <x v="6"/>
    <x v="2"/>
    <n v="-5"/>
  </r>
  <r>
    <d v="2021-07-21T00:00:00"/>
    <s v="Green's"/>
    <n v="176"/>
    <m/>
    <x v="4"/>
    <s v="Living Expenses"/>
    <x v="1"/>
    <x v="6"/>
    <x v="6"/>
    <x v="2"/>
    <n v="-176"/>
  </r>
  <r>
    <d v="2021-07-22T00:00:00"/>
    <s v="Suya"/>
    <n v="43.1"/>
    <m/>
    <x v="8"/>
    <s v="Dining Out"/>
    <x v="1"/>
    <x v="6"/>
    <x v="6"/>
    <x v="3"/>
    <n v="-43.1"/>
  </r>
  <r>
    <d v="2021-07-23T00:00:00"/>
    <s v="Oha soup/White soup"/>
    <n v="18.2"/>
    <m/>
    <x v="8"/>
    <s v="Dining Out"/>
    <x v="1"/>
    <x v="6"/>
    <x v="6"/>
    <x v="4"/>
    <n v="-18.2"/>
  </r>
  <r>
    <d v="2021-07-24T00:00:00"/>
    <s v="Orphanage"/>
    <n v="55"/>
    <m/>
    <x v="14"/>
    <s v="Charity"/>
    <x v="1"/>
    <x v="6"/>
    <x v="6"/>
    <x v="5"/>
    <n v="-55"/>
  </r>
  <r>
    <d v="2021-07-24T00:00:00"/>
    <s v="Fuel"/>
    <n v="68.800000000000011"/>
    <m/>
    <x v="15"/>
    <s v="Transport"/>
    <x v="1"/>
    <x v="6"/>
    <x v="6"/>
    <x v="5"/>
    <n v="-68.800000000000011"/>
  </r>
  <r>
    <d v="2021-07-24T00:00:00"/>
    <s v="Drink"/>
    <n v="5"/>
    <m/>
    <x v="1"/>
    <s v="Dining Out"/>
    <x v="1"/>
    <x v="6"/>
    <x v="6"/>
    <x v="5"/>
    <n v="-5"/>
  </r>
  <r>
    <d v="2021-07-25T00:00:00"/>
    <s v="Drink"/>
    <n v="5"/>
    <m/>
    <x v="1"/>
    <s v="Dining Out"/>
    <x v="1"/>
    <x v="6"/>
    <x v="6"/>
    <x v="6"/>
    <n v="-5"/>
  </r>
  <r>
    <d v="2021-07-26T00:00:00"/>
    <s v="Drink"/>
    <n v="5"/>
    <m/>
    <x v="1"/>
    <s v="Dining Out"/>
    <x v="1"/>
    <x v="6"/>
    <x v="6"/>
    <x v="0"/>
    <n v="-5"/>
  </r>
  <r>
    <d v="2021-07-27T00:00:00"/>
    <s v="Drink"/>
    <n v="5"/>
    <m/>
    <x v="1"/>
    <s v="Dining Out"/>
    <x v="1"/>
    <x v="6"/>
    <x v="6"/>
    <x v="1"/>
    <n v="-5"/>
  </r>
  <r>
    <d v="2021-07-28T00:00:00"/>
    <s v="Drink"/>
    <n v="5"/>
    <m/>
    <x v="1"/>
    <s v="Dining Out"/>
    <x v="1"/>
    <x v="6"/>
    <x v="6"/>
    <x v="2"/>
    <n v="-5"/>
  </r>
  <r>
    <d v="2021-07-28T00:00:00"/>
    <s v="Green's"/>
    <n v="193"/>
    <m/>
    <x v="4"/>
    <s v="Living Expenses"/>
    <x v="1"/>
    <x v="6"/>
    <x v="6"/>
    <x v="2"/>
    <n v="-193"/>
  </r>
  <r>
    <d v="2021-07-29T00:00:00"/>
    <s v="Trainers"/>
    <n v="130.80000000000001"/>
    <m/>
    <x v="7"/>
    <s v="Discretionary"/>
    <x v="1"/>
    <x v="6"/>
    <x v="6"/>
    <x v="3"/>
    <n v="-130.80000000000001"/>
  </r>
  <r>
    <d v="2021-07-29T00:00:00"/>
    <s v="Home décor"/>
    <n v="181.39999999999998"/>
    <m/>
    <x v="17"/>
    <s v="Discretionary"/>
    <x v="1"/>
    <x v="6"/>
    <x v="6"/>
    <x v="3"/>
    <n v="-181.39999999999998"/>
  </r>
  <r>
    <d v="2021-07-30T00:00:00"/>
    <s v="Fashionistas"/>
    <n v="151.19999999999999"/>
    <m/>
    <x v="7"/>
    <s v="Discretionary"/>
    <x v="1"/>
    <x v="6"/>
    <x v="6"/>
    <x v="4"/>
    <n v="-151.19999999999999"/>
  </r>
  <r>
    <d v="2021-07-30T00:00:00"/>
    <s v="Uba"/>
    <n v="29.300000000000004"/>
    <m/>
    <x v="9"/>
    <s v="Transport"/>
    <x v="1"/>
    <x v="6"/>
    <x v="6"/>
    <x v="4"/>
    <n v="-29.300000000000004"/>
  </r>
  <r>
    <d v="2021-07-30T00:00:00"/>
    <s v="Foodary"/>
    <n v="15"/>
    <m/>
    <x v="8"/>
    <s v="Dining Out"/>
    <x v="1"/>
    <x v="6"/>
    <x v="6"/>
    <x v="4"/>
    <n v="-15"/>
  </r>
  <r>
    <d v="2021-07-31T00:00:00"/>
    <s v="Drink"/>
    <n v="5"/>
    <m/>
    <x v="1"/>
    <s v="Dining Out"/>
    <x v="1"/>
    <x v="6"/>
    <x v="6"/>
    <x v="5"/>
    <n v="-5"/>
  </r>
  <r>
    <d v="2021-08-02T00:00:00"/>
    <s v="Drink"/>
    <n v="5"/>
    <m/>
    <x v="1"/>
    <s v="Dining Out"/>
    <x v="1"/>
    <x v="7"/>
    <x v="7"/>
    <x v="0"/>
    <n v="-5"/>
  </r>
  <r>
    <d v="2021-08-02T00:00:00"/>
    <s v="Data With Decision"/>
    <m/>
    <n v="5000"/>
    <x v="0"/>
    <s v="Salary"/>
    <x v="0"/>
    <x v="7"/>
    <x v="7"/>
    <x v="0"/>
    <n v="5000"/>
  </r>
  <r>
    <d v="2021-08-03T00:00:00"/>
    <s v="Drink"/>
    <n v="5"/>
    <m/>
    <x v="1"/>
    <s v="Dining Out"/>
    <x v="1"/>
    <x v="7"/>
    <x v="7"/>
    <x v="1"/>
    <n v="-5"/>
  </r>
  <r>
    <d v="2021-08-05T00:00:00"/>
    <s v="Estate Mangement"/>
    <n v="900"/>
    <m/>
    <x v="2"/>
    <s v="Living Expenses"/>
    <x v="1"/>
    <x v="7"/>
    <x v="7"/>
    <x v="3"/>
    <n v="-900"/>
  </r>
  <r>
    <d v="2021-08-05T00:00:00"/>
    <s v="Financail upgrade"/>
    <n v="150"/>
    <m/>
    <x v="3"/>
    <s v="Transport"/>
    <x v="1"/>
    <x v="7"/>
    <x v="7"/>
    <x v="3"/>
    <n v="-150"/>
  </r>
  <r>
    <d v="2021-08-05T00:00:00"/>
    <s v="Drink"/>
    <n v="5"/>
    <m/>
    <x v="1"/>
    <s v="Dining Out"/>
    <x v="1"/>
    <x v="7"/>
    <x v="7"/>
    <x v="3"/>
    <n v="-5"/>
  </r>
  <r>
    <d v="2021-08-05T00:00:00"/>
    <s v="Drink"/>
    <n v="5"/>
    <m/>
    <x v="1"/>
    <s v="Dining Out"/>
    <x v="1"/>
    <x v="7"/>
    <x v="7"/>
    <x v="3"/>
    <n v="-5"/>
  </r>
  <r>
    <d v="2021-08-06T00:00:00"/>
    <s v="Drink"/>
    <n v="5"/>
    <m/>
    <x v="1"/>
    <s v="Dining Out"/>
    <x v="1"/>
    <x v="7"/>
    <x v="7"/>
    <x v="4"/>
    <n v="-5"/>
  </r>
  <r>
    <d v="2021-08-07T00:00:00"/>
    <s v="Drink"/>
    <n v="5"/>
    <m/>
    <x v="1"/>
    <s v="Dining Out"/>
    <x v="1"/>
    <x v="7"/>
    <x v="7"/>
    <x v="5"/>
    <n v="-5"/>
  </r>
  <r>
    <d v="2021-08-07T00:00:00"/>
    <s v="Green's"/>
    <n v="137"/>
    <m/>
    <x v="4"/>
    <s v="Living Expenses"/>
    <x v="1"/>
    <x v="7"/>
    <x v="7"/>
    <x v="5"/>
    <n v="-137"/>
  </r>
  <r>
    <d v="2021-08-10T00:00:00"/>
    <s v="Power source"/>
    <n v="57"/>
    <m/>
    <x v="5"/>
    <s v="Living Expenses"/>
    <x v="1"/>
    <x v="7"/>
    <x v="7"/>
    <x v="1"/>
    <n v="-57"/>
  </r>
  <r>
    <d v="2021-08-10T00:00:00"/>
    <s v="Drink"/>
    <n v="5"/>
    <m/>
    <x v="1"/>
    <s v="Dining Out"/>
    <x v="1"/>
    <x v="7"/>
    <x v="7"/>
    <x v="1"/>
    <n v="-5"/>
  </r>
  <r>
    <d v="2021-08-11T00:00:00"/>
    <s v="Drink"/>
    <n v="5"/>
    <m/>
    <x v="1"/>
    <s v="Dining Out"/>
    <x v="1"/>
    <x v="7"/>
    <x v="7"/>
    <x v="2"/>
    <n v="-5"/>
  </r>
  <r>
    <d v="2021-08-12T00:00:00"/>
    <s v="Fuel"/>
    <n v="84.199999999999989"/>
    <m/>
    <x v="15"/>
    <s v="Transport"/>
    <x v="1"/>
    <x v="7"/>
    <x v="7"/>
    <x v="3"/>
    <n v="-84.199999999999989"/>
  </r>
  <r>
    <d v="2021-08-12T00:00:00"/>
    <s v="Drink"/>
    <n v="5"/>
    <m/>
    <x v="1"/>
    <s v="Dining Out"/>
    <x v="1"/>
    <x v="7"/>
    <x v="7"/>
    <x v="3"/>
    <n v="-5"/>
  </r>
  <r>
    <d v="2021-08-13T00:00:00"/>
    <s v="Drink"/>
    <n v="5"/>
    <m/>
    <x v="1"/>
    <s v="Dining Out"/>
    <x v="1"/>
    <x v="7"/>
    <x v="7"/>
    <x v="4"/>
    <n v="-5"/>
  </r>
  <r>
    <d v="2021-08-14T00:00:00"/>
    <s v="Green's"/>
    <n v="142.1"/>
    <m/>
    <x v="4"/>
    <s v="Living Expenses"/>
    <x v="1"/>
    <x v="7"/>
    <x v="7"/>
    <x v="5"/>
    <n v="-142.1"/>
  </r>
  <r>
    <d v="2021-08-14T00:00:00"/>
    <s v="Drink"/>
    <n v="5"/>
    <m/>
    <x v="1"/>
    <s v="Dining Out"/>
    <x v="1"/>
    <x v="7"/>
    <x v="7"/>
    <x v="5"/>
    <n v="-5"/>
  </r>
  <r>
    <d v="2021-08-15T00:00:00"/>
    <s v="Drink"/>
    <n v="5"/>
    <m/>
    <x v="1"/>
    <s v="Dining Out"/>
    <x v="1"/>
    <x v="7"/>
    <x v="7"/>
    <x v="6"/>
    <n v="-5"/>
  </r>
  <r>
    <d v="2021-08-15T00:00:00"/>
    <s v="Cinemas"/>
    <n v="46.8"/>
    <m/>
    <x v="6"/>
    <s v="Discretionary"/>
    <x v="1"/>
    <x v="7"/>
    <x v="7"/>
    <x v="6"/>
    <n v="-46.8"/>
  </r>
  <r>
    <d v="2021-08-15T00:00:00"/>
    <s v="Fashionistas"/>
    <n v="104.70000000000002"/>
    <m/>
    <x v="7"/>
    <s v="Discretionary"/>
    <x v="1"/>
    <x v="7"/>
    <x v="7"/>
    <x v="6"/>
    <n v="-104.70000000000002"/>
  </r>
  <r>
    <d v="2021-08-15T00:00:00"/>
    <s v="Burger"/>
    <n v="59.1"/>
    <m/>
    <x v="8"/>
    <s v="Dining Out"/>
    <x v="1"/>
    <x v="7"/>
    <x v="7"/>
    <x v="6"/>
    <n v="-59.1"/>
  </r>
  <r>
    <d v="2021-08-16T00:00:00"/>
    <s v="Uba"/>
    <n v="35.1"/>
    <m/>
    <x v="9"/>
    <s v="Transport"/>
    <x v="1"/>
    <x v="7"/>
    <x v="7"/>
    <x v="0"/>
    <n v="-35.1"/>
  </r>
  <r>
    <d v="2021-08-17T00:00:00"/>
    <s v="Onlne earning"/>
    <m/>
    <n v="800"/>
    <x v="10"/>
    <s v="Passive"/>
    <x v="0"/>
    <x v="7"/>
    <x v="7"/>
    <x v="1"/>
    <n v="800"/>
  </r>
  <r>
    <d v="2021-08-17T00:00:00"/>
    <s v="Drink"/>
    <n v="5"/>
    <m/>
    <x v="1"/>
    <s v="Dining Out"/>
    <x v="1"/>
    <x v="7"/>
    <x v="7"/>
    <x v="1"/>
    <n v="-5"/>
  </r>
  <r>
    <d v="2021-08-18T00:00:00"/>
    <s v="Drink"/>
    <n v="5"/>
    <m/>
    <x v="1"/>
    <s v="Dining Out"/>
    <x v="1"/>
    <x v="7"/>
    <x v="7"/>
    <x v="2"/>
    <n v="-5"/>
  </r>
  <r>
    <d v="2021-08-18T00:00:00"/>
    <s v="Phone"/>
    <n v="40"/>
    <m/>
    <x v="12"/>
    <s v="Living Expenses"/>
    <x v="1"/>
    <x v="7"/>
    <x v="7"/>
    <x v="2"/>
    <n v="-40"/>
  </r>
  <r>
    <d v="2021-08-19T00:00:00"/>
    <s v="Sallah give away"/>
    <n v="52.1"/>
    <m/>
    <x v="13"/>
    <s v="Discretionary"/>
    <x v="1"/>
    <x v="7"/>
    <x v="7"/>
    <x v="3"/>
    <n v="-52.1"/>
  </r>
  <r>
    <d v="2021-08-19T00:00:00"/>
    <s v="Online streaming"/>
    <n v="35"/>
    <m/>
    <x v="6"/>
    <s v="Discretionary"/>
    <x v="1"/>
    <x v="7"/>
    <x v="7"/>
    <x v="3"/>
    <n v="-35"/>
  </r>
  <r>
    <d v="2021-08-19T00:00:00"/>
    <s v="Drink"/>
    <n v="5"/>
    <m/>
    <x v="1"/>
    <s v="Dining Out"/>
    <x v="1"/>
    <x v="7"/>
    <x v="7"/>
    <x v="3"/>
    <n v="-5"/>
  </r>
  <r>
    <d v="2021-08-20T00:00:00"/>
    <s v="Drink"/>
    <n v="5"/>
    <m/>
    <x v="1"/>
    <s v="Dining Out"/>
    <x v="1"/>
    <x v="7"/>
    <x v="7"/>
    <x v="4"/>
    <n v="-5"/>
  </r>
  <r>
    <d v="2021-08-21T00:00:00"/>
    <s v="Drink"/>
    <n v="5"/>
    <m/>
    <x v="1"/>
    <s v="Dining Out"/>
    <x v="1"/>
    <x v="7"/>
    <x v="7"/>
    <x v="5"/>
    <n v="-5"/>
  </r>
  <r>
    <d v="2021-08-21T00:00:00"/>
    <s v="Green's"/>
    <n v="177"/>
    <m/>
    <x v="4"/>
    <s v="Living Expenses"/>
    <x v="1"/>
    <x v="7"/>
    <x v="7"/>
    <x v="5"/>
    <n v="-177"/>
  </r>
  <r>
    <d v="2021-08-22T00:00:00"/>
    <s v="Suya"/>
    <n v="44.2"/>
    <m/>
    <x v="8"/>
    <s v="Dining Out"/>
    <x v="1"/>
    <x v="7"/>
    <x v="7"/>
    <x v="6"/>
    <n v="-44.2"/>
  </r>
  <r>
    <d v="2021-08-23T00:00:00"/>
    <s v="Oha soup/White soup"/>
    <n v="19.2"/>
    <m/>
    <x v="8"/>
    <s v="Dining Out"/>
    <x v="1"/>
    <x v="7"/>
    <x v="7"/>
    <x v="0"/>
    <n v="-19.2"/>
  </r>
  <r>
    <d v="2021-08-24T00:00:00"/>
    <s v="Orphanage"/>
    <n v="55"/>
    <m/>
    <x v="14"/>
    <s v="Charity"/>
    <x v="1"/>
    <x v="7"/>
    <x v="7"/>
    <x v="1"/>
    <n v="-55"/>
  </r>
  <r>
    <d v="2021-08-24T00:00:00"/>
    <s v="Fuel"/>
    <n v="69.700000000000017"/>
    <m/>
    <x v="15"/>
    <s v="Transport"/>
    <x v="1"/>
    <x v="7"/>
    <x v="7"/>
    <x v="1"/>
    <n v="-69.700000000000017"/>
  </r>
  <r>
    <d v="2021-08-24T00:00:00"/>
    <s v="Drink"/>
    <n v="5"/>
    <m/>
    <x v="1"/>
    <s v="Dining Out"/>
    <x v="1"/>
    <x v="7"/>
    <x v="7"/>
    <x v="1"/>
    <n v="-5"/>
  </r>
  <r>
    <d v="2021-08-25T00:00:00"/>
    <s v="Drink"/>
    <n v="5"/>
    <m/>
    <x v="1"/>
    <s v="Dining Out"/>
    <x v="1"/>
    <x v="7"/>
    <x v="7"/>
    <x v="2"/>
    <n v="-5"/>
  </r>
  <r>
    <d v="2021-08-26T00:00:00"/>
    <s v="Drink"/>
    <n v="5"/>
    <m/>
    <x v="1"/>
    <s v="Dining Out"/>
    <x v="1"/>
    <x v="7"/>
    <x v="7"/>
    <x v="3"/>
    <n v="-5"/>
  </r>
  <r>
    <d v="2021-08-27T00:00:00"/>
    <s v="Drink"/>
    <n v="5"/>
    <m/>
    <x v="1"/>
    <s v="Dining Out"/>
    <x v="1"/>
    <x v="7"/>
    <x v="7"/>
    <x v="4"/>
    <n v="-5"/>
  </r>
  <r>
    <d v="2021-08-28T00:00:00"/>
    <s v="Drink"/>
    <n v="5"/>
    <m/>
    <x v="1"/>
    <s v="Dining Out"/>
    <x v="1"/>
    <x v="7"/>
    <x v="7"/>
    <x v="5"/>
    <n v="-5"/>
  </r>
  <r>
    <d v="2021-08-28T00:00:00"/>
    <s v="Green's"/>
    <n v="117"/>
    <m/>
    <x v="4"/>
    <s v="Living Expenses"/>
    <x v="1"/>
    <x v="7"/>
    <x v="7"/>
    <x v="5"/>
    <n v="-117"/>
  </r>
  <r>
    <d v="2021-08-29T00:00:00"/>
    <s v="Trainers"/>
    <n v="131.9"/>
    <m/>
    <x v="7"/>
    <s v="Discretionary"/>
    <x v="1"/>
    <x v="7"/>
    <x v="7"/>
    <x v="6"/>
    <n v="-131.9"/>
  </r>
  <r>
    <d v="2021-08-29T00:00:00"/>
    <s v="Hangingout/Ticket"/>
    <n v="182.39999999999998"/>
    <m/>
    <x v="6"/>
    <s v="Discretionary"/>
    <x v="1"/>
    <x v="7"/>
    <x v="7"/>
    <x v="6"/>
    <n v="-182.39999999999998"/>
  </r>
  <r>
    <d v="2021-08-30T00:00:00"/>
    <s v="Fashionistas"/>
    <n v="152.29999999999998"/>
    <m/>
    <x v="7"/>
    <s v="Discretionary"/>
    <x v="1"/>
    <x v="7"/>
    <x v="7"/>
    <x v="0"/>
    <n v="-152.29999999999998"/>
  </r>
  <r>
    <d v="2021-08-30T00:00:00"/>
    <s v="Uba"/>
    <n v="30.300000000000004"/>
    <m/>
    <x v="9"/>
    <s v="Transport"/>
    <x v="1"/>
    <x v="7"/>
    <x v="7"/>
    <x v="0"/>
    <n v="-30.300000000000004"/>
  </r>
  <r>
    <d v="2021-08-30T00:00:00"/>
    <s v="Foodary"/>
    <n v="15"/>
    <m/>
    <x v="8"/>
    <s v="Dining Out"/>
    <x v="1"/>
    <x v="7"/>
    <x v="7"/>
    <x v="0"/>
    <n v="-15"/>
  </r>
  <r>
    <d v="2021-08-31T00:00:00"/>
    <s v="Drink"/>
    <n v="5"/>
    <m/>
    <x v="1"/>
    <s v="Dining Out"/>
    <x v="1"/>
    <x v="7"/>
    <x v="7"/>
    <x v="1"/>
    <n v="-5"/>
  </r>
  <r>
    <d v="2021-09-02T00:00:00"/>
    <s v="Drink"/>
    <n v="5"/>
    <m/>
    <x v="1"/>
    <s v="Dining Out"/>
    <x v="1"/>
    <x v="8"/>
    <x v="8"/>
    <x v="3"/>
    <n v="-5"/>
  </r>
  <r>
    <d v="2021-09-02T00:00:00"/>
    <s v="Data With Decision"/>
    <m/>
    <n v="5000"/>
    <x v="0"/>
    <s v="Salary"/>
    <x v="0"/>
    <x v="8"/>
    <x v="8"/>
    <x v="3"/>
    <n v="5000"/>
  </r>
  <r>
    <d v="2021-09-03T00:00:00"/>
    <s v="Drink"/>
    <n v="5"/>
    <m/>
    <x v="1"/>
    <s v="Dining Out"/>
    <x v="1"/>
    <x v="8"/>
    <x v="8"/>
    <x v="4"/>
    <n v="-5"/>
  </r>
  <r>
    <d v="2021-09-05T00:00:00"/>
    <s v="Estate Mangement"/>
    <n v="900"/>
    <m/>
    <x v="2"/>
    <s v="Living Expenses"/>
    <x v="1"/>
    <x v="8"/>
    <x v="8"/>
    <x v="6"/>
    <n v="-900"/>
  </r>
  <r>
    <d v="2021-09-05T00:00:00"/>
    <s v="Financail upgrade"/>
    <n v="150"/>
    <m/>
    <x v="3"/>
    <s v="Transport"/>
    <x v="1"/>
    <x v="8"/>
    <x v="8"/>
    <x v="6"/>
    <n v="-150"/>
  </r>
  <r>
    <d v="2021-09-05T00:00:00"/>
    <s v="Drink"/>
    <n v="5"/>
    <m/>
    <x v="1"/>
    <s v="Dining Out"/>
    <x v="1"/>
    <x v="8"/>
    <x v="8"/>
    <x v="6"/>
    <n v="-5"/>
  </r>
  <r>
    <d v="2021-09-05T00:00:00"/>
    <s v="Drink"/>
    <n v="5"/>
    <m/>
    <x v="1"/>
    <s v="Dining Out"/>
    <x v="1"/>
    <x v="8"/>
    <x v="8"/>
    <x v="6"/>
    <n v="-5"/>
  </r>
  <r>
    <d v="2021-09-06T00:00:00"/>
    <s v="Drink"/>
    <n v="5"/>
    <m/>
    <x v="1"/>
    <s v="Dining Out"/>
    <x v="1"/>
    <x v="8"/>
    <x v="8"/>
    <x v="0"/>
    <n v="-5"/>
  </r>
  <r>
    <d v="2021-09-07T00:00:00"/>
    <s v="Drink"/>
    <n v="5"/>
    <m/>
    <x v="1"/>
    <s v="Dining Out"/>
    <x v="1"/>
    <x v="8"/>
    <x v="8"/>
    <x v="1"/>
    <n v="-5"/>
  </r>
  <r>
    <d v="2021-09-07T00:00:00"/>
    <s v="Green's"/>
    <n v="163.39999999999998"/>
    <m/>
    <x v="4"/>
    <s v="Living Expenses"/>
    <x v="1"/>
    <x v="8"/>
    <x v="8"/>
    <x v="1"/>
    <n v="-163.39999999999998"/>
  </r>
  <r>
    <d v="2021-09-10T00:00:00"/>
    <s v="Power source"/>
    <n v="58.1"/>
    <m/>
    <x v="5"/>
    <s v="Living Expenses"/>
    <x v="1"/>
    <x v="8"/>
    <x v="8"/>
    <x v="4"/>
    <n v="-58.1"/>
  </r>
  <r>
    <d v="2021-09-10T00:00:00"/>
    <s v="Drink"/>
    <n v="5"/>
    <m/>
    <x v="1"/>
    <s v="Dining Out"/>
    <x v="1"/>
    <x v="8"/>
    <x v="8"/>
    <x v="4"/>
    <n v="-5"/>
  </r>
  <r>
    <d v="2021-09-11T00:00:00"/>
    <s v="Drink"/>
    <n v="5"/>
    <m/>
    <x v="1"/>
    <s v="Dining Out"/>
    <x v="1"/>
    <x v="8"/>
    <x v="8"/>
    <x v="5"/>
    <n v="-5"/>
  </r>
  <r>
    <d v="2021-09-12T00:00:00"/>
    <s v="Fuel"/>
    <n v="85.299999999999983"/>
    <m/>
    <x v="15"/>
    <s v="Transport"/>
    <x v="1"/>
    <x v="8"/>
    <x v="8"/>
    <x v="6"/>
    <n v="-85.299999999999983"/>
  </r>
  <r>
    <d v="2021-09-12T00:00:00"/>
    <s v="Drink"/>
    <n v="5"/>
    <m/>
    <x v="1"/>
    <s v="Dining Out"/>
    <x v="1"/>
    <x v="8"/>
    <x v="8"/>
    <x v="6"/>
    <n v="-5"/>
  </r>
  <r>
    <d v="2021-09-13T00:00:00"/>
    <s v="Drink"/>
    <n v="5"/>
    <m/>
    <x v="1"/>
    <s v="Dining Out"/>
    <x v="1"/>
    <x v="8"/>
    <x v="8"/>
    <x v="0"/>
    <n v="-5"/>
  </r>
  <r>
    <d v="2021-09-14T00:00:00"/>
    <s v="Green's"/>
    <n v="143"/>
    <m/>
    <x v="4"/>
    <s v="Living Expenses"/>
    <x v="1"/>
    <x v="8"/>
    <x v="8"/>
    <x v="1"/>
    <n v="-143"/>
  </r>
  <r>
    <d v="2021-09-14T00:00:00"/>
    <s v="Drink"/>
    <n v="5"/>
    <m/>
    <x v="1"/>
    <s v="Dining Out"/>
    <x v="1"/>
    <x v="8"/>
    <x v="8"/>
    <x v="1"/>
    <n v="-5"/>
  </r>
  <r>
    <d v="2021-09-15T00:00:00"/>
    <s v="Drink"/>
    <n v="5"/>
    <m/>
    <x v="1"/>
    <s v="Dining Out"/>
    <x v="1"/>
    <x v="8"/>
    <x v="8"/>
    <x v="2"/>
    <n v="-5"/>
  </r>
  <r>
    <d v="2021-09-15T00:00:00"/>
    <s v="Cinemas"/>
    <n v="47.8"/>
    <m/>
    <x v="6"/>
    <s v="Discretionary"/>
    <x v="1"/>
    <x v="8"/>
    <x v="8"/>
    <x v="2"/>
    <n v="-47.8"/>
  </r>
  <r>
    <d v="2021-09-15T00:00:00"/>
    <s v="Fashionistas"/>
    <n v="105.80000000000001"/>
    <m/>
    <x v="7"/>
    <s v="Discretionary"/>
    <x v="1"/>
    <x v="8"/>
    <x v="8"/>
    <x v="2"/>
    <n v="-105.80000000000001"/>
  </r>
  <r>
    <d v="2021-09-15T00:00:00"/>
    <s v="Burger"/>
    <n v="60.1"/>
    <m/>
    <x v="8"/>
    <s v="Dining Out"/>
    <x v="1"/>
    <x v="8"/>
    <x v="8"/>
    <x v="2"/>
    <n v="-60.1"/>
  </r>
  <r>
    <d v="2021-09-16T00:00:00"/>
    <s v="Uba"/>
    <n v="36.200000000000003"/>
    <m/>
    <x v="9"/>
    <s v="Transport"/>
    <x v="1"/>
    <x v="8"/>
    <x v="8"/>
    <x v="3"/>
    <n v="-36.200000000000003"/>
  </r>
  <r>
    <d v="2021-09-17T00:00:00"/>
    <s v="Onlne earning"/>
    <m/>
    <n v="100"/>
    <x v="10"/>
    <s v="Passive"/>
    <x v="0"/>
    <x v="8"/>
    <x v="8"/>
    <x v="4"/>
    <n v="100"/>
  </r>
  <r>
    <d v="2021-09-17T00:00:00"/>
    <s v="Drink"/>
    <n v="5"/>
    <m/>
    <x v="1"/>
    <s v="Dining Out"/>
    <x v="1"/>
    <x v="8"/>
    <x v="8"/>
    <x v="4"/>
    <n v="-5"/>
  </r>
  <r>
    <d v="2021-09-18T00:00:00"/>
    <s v="Drink"/>
    <n v="5"/>
    <m/>
    <x v="1"/>
    <s v="Dining Out"/>
    <x v="1"/>
    <x v="8"/>
    <x v="8"/>
    <x v="5"/>
    <n v="-5"/>
  </r>
  <r>
    <d v="2021-09-18T00:00:00"/>
    <s v="Phone"/>
    <n v="40"/>
    <m/>
    <x v="12"/>
    <s v="Living Expenses"/>
    <x v="1"/>
    <x v="8"/>
    <x v="8"/>
    <x v="5"/>
    <n v="-40"/>
  </r>
  <r>
    <d v="2021-09-19T00:00:00"/>
    <s v="Sallah give away"/>
    <n v="53"/>
    <m/>
    <x v="13"/>
    <s v="Discretionary"/>
    <x v="1"/>
    <x v="8"/>
    <x v="8"/>
    <x v="6"/>
    <n v="-53"/>
  </r>
  <r>
    <d v="2021-09-19T00:00:00"/>
    <s v="Online streaming"/>
    <n v="35"/>
    <m/>
    <x v="6"/>
    <s v="Discretionary"/>
    <x v="1"/>
    <x v="8"/>
    <x v="8"/>
    <x v="6"/>
    <n v="-35"/>
  </r>
  <r>
    <d v="2021-09-19T00:00:00"/>
    <s v="Drink"/>
    <n v="5"/>
    <m/>
    <x v="1"/>
    <s v="Dining Out"/>
    <x v="1"/>
    <x v="8"/>
    <x v="8"/>
    <x v="6"/>
    <n v="-5"/>
  </r>
  <r>
    <d v="2021-09-20T00:00:00"/>
    <s v="Drink"/>
    <n v="5"/>
    <m/>
    <x v="1"/>
    <s v="Dining Out"/>
    <x v="1"/>
    <x v="8"/>
    <x v="8"/>
    <x v="0"/>
    <n v="-5"/>
  </r>
  <r>
    <d v="2021-09-21T00:00:00"/>
    <s v="Drink"/>
    <n v="5"/>
    <m/>
    <x v="1"/>
    <s v="Dining Out"/>
    <x v="1"/>
    <x v="8"/>
    <x v="8"/>
    <x v="1"/>
    <n v="-5"/>
  </r>
  <r>
    <d v="2021-09-21T00:00:00"/>
    <s v="Green's"/>
    <n v="177.9"/>
    <m/>
    <x v="4"/>
    <s v="Living Expenses"/>
    <x v="1"/>
    <x v="8"/>
    <x v="8"/>
    <x v="1"/>
    <n v="-177.9"/>
  </r>
  <r>
    <d v="2021-09-22T00:00:00"/>
    <s v="Suya"/>
    <n v="45.300000000000004"/>
    <m/>
    <x v="8"/>
    <s v="Dining Out"/>
    <x v="1"/>
    <x v="8"/>
    <x v="8"/>
    <x v="2"/>
    <n v="-45.300000000000004"/>
  </r>
  <r>
    <d v="2021-09-23T00:00:00"/>
    <s v="Oha soup/White soup"/>
    <n v="20.099999999999998"/>
    <m/>
    <x v="8"/>
    <s v="Dining Out"/>
    <x v="1"/>
    <x v="8"/>
    <x v="8"/>
    <x v="3"/>
    <n v="-20.099999999999998"/>
  </r>
  <r>
    <d v="2021-09-24T00:00:00"/>
    <s v="Orphanage"/>
    <n v="55"/>
    <m/>
    <x v="14"/>
    <s v="Charity"/>
    <x v="1"/>
    <x v="8"/>
    <x v="8"/>
    <x v="4"/>
    <n v="-55"/>
  </r>
  <r>
    <d v="2021-09-24T00:00:00"/>
    <s v="Fuel"/>
    <n v="70.600000000000023"/>
    <m/>
    <x v="15"/>
    <s v="Transport"/>
    <x v="1"/>
    <x v="8"/>
    <x v="8"/>
    <x v="4"/>
    <n v="-70.600000000000023"/>
  </r>
  <r>
    <d v="2021-09-24T00:00:00"/>
    <s v="Drink"/>
    <n v="5"/>
    <m/>
    <x v="1"/>
    <s v="Dining Out"/>
    <x v="1"/>
    <x v="8"/>
    <x v="8"/>
    <x v="4"/>
    <n v="-5"/>
  </r>
  <r>
    <d v="2021-09-25T00:00:00"/>
    <s v="Drink"/>
    <n v="5"/>
    <m/>
    <x v="1"/>
    <s v="Dining Out"/>
    <x v="1"/>
    <x v="8"/>
    <x v="8"/>
    <x v="5"/>
    <n v="-5"/>
  </r>
  <r>
    <d v="2021-09-26T00:00:00"/>
    <s v="Drink"/>
    <n v="5"/>
    <m/>
    <x v="1"/>
    <s v="Dining Out"/>
    <x v="1"/>
    <x v="8"/>
    <x v="8"/>
    <x v="6"/>
    <n v="-5"/>
  </r>
  <r>
    <d v="2021-09-27T00:00:00"/>
    <s v="Drink"/>
    <n v="5"/>
    <m/>
    <x v="1"/>
    <s v="Dining Out"/>
    <x v="1"/>
    <x v="8"/>
    <x v="8"/>
    <x v="0"/>
    <n v="-5"/>
  </r>
  <r>
    <d v="2021-09-28T00:00:00"/>
    <s v="Drink"/>
    <n v="5"/>
    <m/>
    <x v="1"/>
    <s v="Dining Out"/>
    <x v="1"/>
    <x v="8"/>
    <x v="8"/>
    <x v="1"/>
    <n v="-5"/>
  </r>
  <r>
    <d v="2021-09-28T00:00:00"/>
    <s v="Green's"/>
    <n v="223"/>
    <m/>
    <x v="4"/>
    <s v="Living Expenses"/>
    <x v="1"/>
    <x v="8"/>
    <x v="8"/>
    <x v="1"/>
    <n v="-223"/>
  </r>
  <r>
    <d v="2021-09-29T00:00:00"/>
    <s v="Trainers"/>
    <n v="132.9"/>
    <m/>
    <x v="7"/>
    <s v="Discretionary"/>
    <x v="1"/>
    <x v="8"/>
    <x v="8"/>
    <x v="2"/>
    <n v="-132.9"/>
  </r>
  <r>
    <d v="2021-09-29T00:00:00"/>
    <s v="Global Fashion"/>
    <n v="175"/>
    <m/>
    <x v="7"/>
    <s v="Discretionary"/>
    <x v="1"/>
    <x v="8"/>
    <x v="8"/>
    <x v="2"/>
    <n v="-175"/>
  </r>
  <r>
    <d v="2021-09-30T00:00:00"/>
    <s v="Fashionistas"/>
    <n v="153.39999999999998"/>
    <m/>
    <x v="7"/>
    <s v="Discretionary"/>
    <x v="1"/>
    <x v="8"/>
    <x v="8"/>
    <x v="3"/>
    <n v="-153.39999999999998"/>
  </r>
  <r>
    <d v="2021-09-30T00:00:00"/>
    <s v="Uba"/>
    <n v="31.200000000000003"/>
    <m/>
    <x v="9"/>
    <s v="Transport"/>
    <x v="1"/>
    <x v="8"/>
    <x v="8"/>
    <x v="3"/>
    <n v="-31.200000000000003"/>
  </r>
  <r>
    <d v="2021-09-30T00:00:00"/>
    <s v="Foodary"/>
    <n v="15"/>
    <m/>
    <x v="8"/>
    <s v="Dining Out"/>
    <x v="1"/>
    <x v="8"/>
    <x v="8"/>
    <x v="3"/>
    <n v="-15"/>
  </r>
  <r>
    <d v="2021-10-01T00:00:00"/>
    <s v="Drink"/>
    <n v="5"/>
    <m/>
    <x v="1"/>
    <s v="Dining Out"/>
    <x v="1"/>
    <x v="9"/>
    <x v="9"/>
    <x v="4"/>
    <n v="-5"/>
  </r>
  <r>
    <d v="2021-10-03T00:00:00"/>
    <s v="Drink"/>
    <n v="5"/>
    <m/>
    <x v="1"/>
    <s v="Dining Out"/>
    <x v="1"/>
    <x v="9"/>
    <x v="9"/>
    <x v="6"/>
    <n v="-5"/>
  </r>
  <r>
    <d v="2021-10-03T00:00:00"/>
    <s v="Data With Decision"/>
    <m/>
    <n v="5000"/>
    <x v="0"/>
    <s v="Salary"/>
    <x v="0"/>
    <x v="9"/>
    <x v="9"/>
    <x v="6"/>
    <n v="5000"/>
  </r>
  <r>
    <d v="2021-10-04T00:00:00"/>
    <s v="Drink"/>
    <n v="5"/>
    <m/>
    <x v="1"/>
    <s v="Dining Out"/>
    <x v="1"/>
    <x v="9"/>
    <x v="9"/>
    <x v="0"/>
    <n v="-5"/>
  </r>
  <r>
    <d v="2021-10-06T00:00:00"/>
    <s v="Estate Mangement"/>
    <n v="900"/>
    <m/>
    <x v="2"/>
    <s v="Living Expenses"/>
    <x v="1"/>
    <x v="9"/>
    <x v="9"/>
    <x v="2"/>
    <n v="-900"/>
  </r>
  <r>
    <d v="2021-10-06T00:00:00"/>
    <s v="Financail upgrade"/>
    <n v="150"/>
    <m/>
    <x v="3"/>
    <s v="Transport"/>
    <x v="1"/>
    <x v="9"/>
    <x v="9"/>
    <x v="2"/>
    <n v="-150"/>
  </r>
  <r>
    <d v="2021-10-06T00:00:00"/>
    <s v="Drink"/>
    <n v="5"/>
    <m/>
    <x v="1"/>
    <s v="Dining Out"/>
    <x v="1"/>
    <x v="9"/>
    <x v="9"/>
    <x v="2"/>
    <n v="-5"/>
  </r>
  <r>
    <d v="2021-10-06T00:00:00"/>
    <s v="Drink"/>
    <n v="5"/>
    <m/>
    <x v="1"/>
    <s v="Dining Out"/>
    <x v="1"/>
    <x v="9"/>
    <x v="9"/>
    <x v="2"/>
    <n v="-5"/>
  </r>
  <r>
    <d v="2021-10-07T00:00:00"/>
    <s v="Drink"/>
    <n v="5"/>
    <m/>
    <x v="1"/>
    <s v="Dining Out"/>
    <x v="1"/>
    <x v="9"/>
    <x v="9"/>
    <x v="3"/>
    <n v="-5"/>
  </r>
  <r>
    <d v="2021-10-08T00:00:00"/>
    <s v="Drink"/>
    <n v="5"/>
    <m/>
    <x v="1"/>
    <s v="Dining Out"/>
    <x v="1"/>
    <x v="9"/>
    <x v="9"/>
    <x v="4"/>
    <n v="-5"/>
  </r>
  <r>
    <d v="2021-10-08T00:00:00"/>
    <s v="Green's"/>
    <n v="105"/>
    <m/>
    <x v="4"/>
    <s v="Living Expenses"/>
    <x v="1"/>
    <x v="9"/>
    <x v="9"/>
    <x v="4"/>
    <n v="-105"/>
  </r>
  <r>
    <d v="2021-10-11T00:00:00"/>
    <s v="Power source"/>
    <n v="59"/>
    <m/>
    <x v="5"/>
    <s v="Living Expenses"/>
    <x v="1"/>
    <x v="9"/>
    <x v="9"/>
    <x v="0"/>
    <n v="-59"/>
  </r>
  <r>
    <d v="2021-10-11T00:00:00"/>
    <s v="Drink"/>
    <n v="5"/>
    <m/>
    <x v="1"/>
    <s v="Dining Out"/>
    <x v="1"/>
    <x v="9"/>
    <x v="9"/>
    <x v="0"/>
    <n v="-5"/>
  </r>
  <r>
    <d v="2021-10-12T00:00:00"/>
    <s v="Drink"/>
    <n v="5"/>
    <m/>
    <x v="1"/>
    <s v="Dining Out"/>
    <x v="1"/>
    <x v="9"/>
    <x v="9"/>
    <x v="1"/>
    <n v="-5"/>
  </r>
  <r>
    <d v="2021-10-13T00:00:00"/>
    <s v="Fuel"/>
    <n v="86.399999999999977"/>
    <m/>
    <x v="15"/>
    <s v="Transport"/>
    <x v="1"/>
    <x v="9"/>
    <x v="9"/>
    <x v="2"/>
    <n v="-86.399999999999977"/>
  </r>
  <r>
    <d v="2021-10-13T00:00:00"/>
    <s v="Drink"/>
    <n v="5"/>
    <m/>
    <x v="1"/>
    <s v="Dining Out"/>
    <x v="1"/>
    <x v="9"/>
    <x v="9"/>
    <x v="2"/>
    <n v="-5"/>
  </r>
  <r>
    <d v="2021-10-14T00:00:00"/>
    <s v="Drink"/>
    <n v="5"/>
    <m/>
    <x v="1"/>
    <s v="Dining Out"/>
    <x v="1"/>
    <x v="9"/>
    <x v="9"/>
    <x v="3"/>
    <n v="-5"/>
  </r>
  <r>
    <d v="2021-10-15T00:00:00"/>
    <s v="Green's"/>
    <n v="143.9"/>
    <m/>
    <x v="4"/>
    <s v="Living Expenses"/>
    <x v="1"/>
    <x v="9"/>
    <x v="9"/>
    <x v="4"/>
    <n v="-143.9"/>
  </r>
  <r>
    <d v="2021-10-15T00:00:00"/>
    <s v="Drink"/>
    <n v="5"/>
    <m/>
    <x v="1"/>
    <s v="Dining Out"/>
    <x v="1"/>
    <x v="9"/>
    <x v="9"/>
    <x v="4"/>
    <n v="-5"/>
  </r>
  <r>
    <d v="2021-10-16T00:00:00"/>
    <s v="Drink"/>
    <n v="5"/>
    <m/>
    <x v="1"/>
    <s v="Dining Out"/>
    <x v="1"/>
    <x v="9"/>
    <x v="9"/>
    <x v="5"/>
    <n v="-5"/>
  </r>
  <r>
    <d v="2021-10-16T00:00:00"/>
    <s v="Cinemas"/>
    <n v="48.8"/>
    <m/>
    <x v="6"/>
    <s v="Discretionary"/>
    <x v="1"/>
    <x v="9"/>
    <x v="9"/>
    <x v="5"/>
    <n v="-48.8"/>
  </r>
  <r>
    <d v="2021-10-16T00:00:00"/>
    <s v="Fashionistas"/>
    <n v="106.70000000000002"/>
    <m/>
    <x v="7"/>
    <s v="Discretionary"/>
    <x v="1"/>
    <x v="9"/>
    <x v="9"/>
    <x v="5"/>
    <n v="-106.70000000000002"/>
  </r>
  <r>
    <d v="2021-10-16T00:00:00"/>
    <s v="Burger"/>
    <n v="61.1"/>
    <m/>
    <x v="8"/>
    <s v="Dining Out"/>
    <x v="1"/>
    <x v="9"/>
    <x v="9"/>
    <x v="5"/>
    <n v="-61.1"/>
  </r>
  <r>
    <d v="2021-10-17T00:00:00"/>
    <s v="Uba"/>
    <n v="37.200000000000003"/>
    <m/>
    <x v="9"/>
    <s v="Transport"/>
    <x v="1"/>
    <x v="9"/>
    <x v="9"/>
    <x v="6"/>
    <n v="-37.200000000000003"/>
  </r>
  <r>
    <d v="2021-10-18T00:00:00"/>
    <s v="Onlne earning"/>
    <m/>
    <n v="100"/>
    <x v="10"/>
    <s v="Passive"/>
    <x v="0"/>
    <x v="9"/>
    <x v="9"/>
    <x v="0"/>
    <n v="100"/>
  </r>
  <r>
    <d v="2021-10-18T00:00:00"/>
    <s v="Drink"/>
    <n v="5"/>
    <m/>
    <x v="1"/>
    <s v="Dining Out"/>
    <x v="1"/>
    <x v="9"/>
    <x v="9"/>
    <x v="0"/>
    <n v="-5"/>
  </r>
  <r>
    <d v="2021-10-19T00:00:00"/>
    <s v="Drink"/>
    <n v="5"/>
    <m/>
    <x v="1"/>
    <s v="Dining Out"/>
    <x v="1"/>
    <x v="9"/>
    <x v="9"/>
    <x v="1"/>
    <n v="-5"/>
  </r>
  <r>
    <d v="2021-10-19T00:00:00"/>
    <s v="Taken medication"/>
    <n v="75"/>
    <m/>
    <x v="16"/>
    <s v="Medical"/>
    <x v="1"/>
    <x v="9"/>
    <x v="9"/>
    <x v="1"/>
    <n v="-75"/>
  </r>
  <r>
    <d v="2021-10-19T00:00:00"/>
    <s v="Phone"/>
    <n v="40"/>
    <m/>
    <x v="12"/>
    <s v="Living Expenses"/>
    <x v="1"/>
    <x v="9"/>
    <x v="9"/>
    <x v="1"/>
    <n v="-40"/>
  </r>
  <r>
    <d v="2021-10-20T00:00:00"/>
    <s v="Sallah give away"/>
    <n v="54.1"/>
    <m/>
    <x v="13"/>
    <s v="Discretionary"/>
    <x v="1"/>
    <x v="9"/>
    <x v="9"/>
    <x v="2"/>
    <n v="-54.1"/>
  </r>
  <r>
    <d v="2021-10-20T00:00:00"/>
    <s v="Online streaming"/>
    <n v="35"/>
    <m/>
    <x v="6"/>
    <s v="Discretionary"/>
    <x v="1"/>
    <x v="9"/>
    <x v="9"/>
    <x v="2"/>
    <n v="-35"/>
  </r>
  <r>
    <d v="2021-10-20T00:00:00"/>
    <s v="Drink"/>
    <n v="5"/>
    <m/>
    <x v="1"/>
    <s v="Dining Out"/>
    <x v="1"/>
    <x v="9"/>
    <x v="9"/>
    <x v="2"/>
    <n v="-5"/>
  </r>
  <r>
    <d v="2021-10-21T00:00:00"/>
    <s v="Drink"/>
    <n v="5"/>
    <m/>
    <x v="1"/>
    <s v="Dining Out"/>
    <x v="1"/>
    <x v="9"/>
    <x v="9"/>
    <x v="3"/>
    <n v="-5"/>
  </r>
  <r>
    <d v="2021-10-22T00:00:00"/>
    <s v="Drink"/>
    <n v="5"/>
    <m/>
    <x v="1"/>
    <s v="Dining Out"/>
    <x v="1"/>
    <x v="9"/>
    <x v="9"/>
    <x v="4"/>
    <n v="-5"/>
  </r>
  <r>
    <d v="2021-10-22T00:00:00"/>
    <s v="Green's"/>
    <n v="178.9"/>
    <m/>
    <x v="4"/>
    <s v="Living Expenses"/>
    <x v="1"/>
    <x v="9"/>
    <x v="9"/>
    <x v="4"/>
    <n v="-178.9"/>
  </r>
  <r>
    <d v="2021-10-23T00:00:00"/>
    <s v="Suya"/>
    <n v="46.2"/>
    <m/>
    <x v="8"/>
    <s v="Dining Out"/>
    <x v="1"/>
    <x v="9"/>
    <x v="9"/>
    <x v="5"/>
    <n v="-46.2"/>
  </r>
  <r>
    <d v="2021-10-24T00:00:00"/>
    <s v="Oha soup/White soup"/>
    <n v="21.099999999999998"/>
    <m/>
    <x v="8"/>
    <s v="Dining Out"/>
    <x v="1"/>
    <x v="9"/>
    <x v="9"/>
    <x v="6"/>
    <n v="-21.099999999999998"/>
  </r>
  <r>
    <d v="2021-10-25T00:00:00"/>
    <s v="Orphanage"/>
    <n v="55"/>
    <m/>
    <x v="14"/>
    <s v="Charity"/>
    <x v="1"/>
    <x v="9"/>
    <x v="9"/>
    <x v="0"/>
    <n v="-55"/>
  </r>
  <r>
    <d v="2021-10-25T00:00:00"/>
    <s v="Fuel"/>
    <n v="71.500000000000028"/>
    <m/>
    <x v="15"/>
    <s v="Transport"/>
    <x v="1"/>
    <x v="9"/>
    <x v="9"/>
    <x v="0"/>
    <n v="-71.500000000000028"/>
  </r>
  <r>
    <d v="2021-10-25T00:00:00"/>
    <s v="Drink"/>
    <n v="5"/>
    <m/>
    <x v="1"/>
    <s v="Dining Out"/>
    <x v="1"/>
    <x v="9"/>
    <x v="9"/>
    <x v="0"/>
    <n v="-5"/>
  </r>
  <r>
    <d v="2021-10-26T00:00:00"/>
    <s v="Drink"/>
    <n v="5"/>
    <m/>
    <x v="1"/>
    <s v="Dining Out"/>
    <x v="1"/>
    <x v="9"/>
    <x v="9"/>
    <x v="1"/>
    <n v="-5"/>
  </r>
  <r>
    <d v="2021-10-27T00:00:00"/>
    <s v="Drink"/>
    <n v="5"/>
    <m/>
    <x v="1"/>
    <s v="Dining Out"/>
    <x v="1"/>
    <x v="9"/>
    <x v="9"/>
    <x v="2"/>
    <n v="-5"/>
  </r>
  <r>
    <d v="2021-10-28T00:00:00"/>
    <s v="Drink"/>
    <n v="5"/>
    <m/>
    <x v="1"/>
    <s v="Dining Out"/>
    <x v="1"/>
    <x v="9"/>
    <x v="9"/>
    <x v="3"/>
    <n v="-5"/>
  </r>
  <r>
    <d v="2021-10-29T00:00:00"/>
    <s v="Drink"/>
    <n v="5"/>
    <m/>
    <x v="1"/>
    <s v="Dining Out"/>
    <x v="1"/>
    <x v="9"/>
    <x v="9"/>
    <x v="4"/>
    <n v="-5"/>
  </r>
  <r>
    <d v="2021-10-29T00:00:00"/>
    <s v="Green's"/>
    <n v="189"/>
    <m/>
    <x v="4"/>
    <s v="Living Expenses"/>
    <x v="1"/>
    <x v="9"/>
    <x v="9"/>
    <x v="4"/>
    <n v="-189"/>
  </r>
  <r>
    <d v="2021-10-30T00:00:00"/>
    <s v="Trainers"/>
    <n v="133.80000000000001"/>
    <m/>
    <x v="7"/>
    <s v="Discretionary"/>
    <x v="1"/>
    <x v="9"/>
    <x v="9"/>
    <x v="5"/>
    <n v="-133.80000000000001"/>
  </r>
  <r>
    <d v="2021-10-30T00:00:00"/>
    <s v="Hangingout/Ticket"/>
    <n v="184.39999999999998"/>
    <m/>
    <x v="6"/>
    <s v="Discretionary"/>
    <x v="1"/>
    <x v="9"/>
    <x v="9"/>
    <x v="5"/>
    <n v="-184.39999999999998"/>
  </r>
  <r>
    <d v="2021-10-31T00:00:00"/>
    <s v="Fashionistas"/>
    <n v="154.49999999999997"/>
    <m/>
    <x v="7"/>
    <s v="Discretionary"/>
    <x v="1"/>
    <x v="9"/>
    <x v="9"/>
    <x v="6"/>
    <n v="-154.49999999999997"/>
  </r>
  <r>
    <d v="2021-10-31T00:00:00"/>
    <s v="Uba"/>
    <n v="32.1"/>
    <m/>
    <x v="9"/>
    <s v="Transport"/>
    <x v="1"/>
    <x v="9"/>
    <x v="9"/>
    <x v="6"/>
    <n v="-32.1"/>
  </r>
  <r>
    <d v="2021-10-31T00:00:00"/>
    <s v="Foodary"/>
    <n v="15"/>
    <m/>
    <x v="8"/>
    <s v="Dining Out"/>
    <x v="1"/>
    <x v="9"/>
    <x v="9"/>
    <x v="6"/>
    <n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684824-0D78-4023-9673-B3A607F8FE2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rowPageCount="1" colPageCount="1"/>
  <pivotFields count="3">
    <pivotField dataField="1" subtotalTop="0" showAll="0" defaultSubtotal="0"/>
    <pivotField axis="axisRow" allDrilled="1" showAll="0" sortType="ascending" dataSourceSort="1" defaultAttributeDrillState="1">
      <items count="4">
        <item x="0"/>
        <item x="1"/>
        <item x="2"/>
        <item t="default"/>
      </items>
    </pivotField>
    <pivotField axis="axisPage" allDrilled="1" subtotalTop="0" showAll="0" dataSourceSort="1" defaultSubtotal="0" defaultAttributeDrillState="1"/>
  </pivotFields>
  <rowFields count="1">
    <field x="1"/>
  </rowFields>
  <rowItems count="4">
    <i>
      <x/>
    </i>
    <i>
      <x v="1"/>
    </i>
    <i>
      <x v="2"/>
    </i>
    <i t="grand">
      <x/>
    </i>
  </rowItems>
  <colItems count="1">
    <i/>
  </colItems>
  <pageFields count="1">
    <pageField fld="2" hier="6" name="[Table1 1].[Category Type].[All]" cap="All"/>
  </pageFields>
  <dataFields count="1">
    <dataField name="Sum of Credit" fld="0" baseField="0" baseItem="0"/>
  </dataFields>
  <pivotHierarchies count="1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ERSONAL FINANCE DATASETS.xlsx!Table1">
        <x15:activeTabTopLevelEntity name="[Table1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F9AAD7-862C-4713-B164-3F54987C622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1:G12" firstHeaderRow="0" firstDataRow="1" firstDataCol="0"/>
  <pivotFields count="11">
    <pivotField numFmtId="14" showAll="0"/>
    <pivotField showAll="0"/>
    <pivotField dataField="1" showAll="0"/>
    <pivotField dataField="1" showAll="0"/>
    <pivotField showAll="0"/>
    <pivotField showAll="0"/>
    <pivotField showAll="0"/>
    <pivotField showAll="0">
      <items count="11">
        <item x="0"/>
        <item x="1"/>
        <item x="2"/>
        <item x="3"/>
        <item x="4"/>
        <item x="5"/>
        <item x="6"/>
        <item x="7"/>
        <item x="8"/>
        <item x="9"/>
        <item t="default"/>
      </items>
    </pivotField>
    <pivotField showAll="0"/>
    <pivotField showAll="0"/>
    <pivotField numFmtId="164" showAll="0"/>
  </pivotFields>
  <rowItems count="1">
    <i/>
  </rowItems>
  <colFields count="1">
    <field x="-2"/>
  </colFields>
  <colItems count="2">
    <i>
      <x/>
    </i>
    <i i="1">
      <x v="1"/>
    </i>
  </colItems>
  <dataFields count="2">
    <dataField name="Max of Debit" fld="2" subtotal="max" baseField="0" baseItem="1" numFmtId="166"/>
    <dataField name="Max of Credit" fld="3" subtotal="max" baseField="0" baseItem="1"/>
  </dataFields>
  <formats count="4">
    <format dxfId="11">
      <pivotArea type="all" dataOnly="0" outline="0" fieldPosition="0"/>
    </format>
    <format dxfId="10">
      <pivotArea outline="0" collapsedLevelsAreSubtotals="1" fieldPosition="0"/>
    </format>
    <format dxfId="9">
      <pivotArea dataOnly="0" labelOnly="1" outline="0" fieldPosition="0">
        <references count="1">
          <reference field="4294967294" count="2">
            <x v="0"/>
            <x v="1"/>
          </reference>
        </references>
      </pivotArea>
    </format>
    <format dxfId="8">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8D67B3-BE05-4665-8D7A-6553E99FFB7D}" name="PivotTable2"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12">
  <location ref="B14:C18" firstHeaderRow="1" firstDataRow="1" firstDataCol="1" rowPageCount="1" colPageCount="1"/>
  <pivotFields count="11">
    <pivotField numFmtId="14" showAll="0"/>
    <pivotField showAll="0"/>
    <pivotField showAll="0"/>
    <pivotField dataField="1" showAll="0"/>
    <pivotField axis="axisRow" showAll="0" sortType="descending">
      <items count="19">
        <item x="10"/>
        <item x="11"/>
        <item x="9"/>
        <item x="8"/>
        <item x="2"/>
        <item x="12"/>
        <item x="4"/>
        <item x="13"/>
        <item x="5"/>
        <item x="17"/>
        <item x="15"/>
        <item x="6"/>
        <item x="14"/>
        <item x="16"/>
        <item x="0"/>
        <item x="1"/>
        <item x="7"/>
        <item x="3"/>
        <item t="default"/>
      </items>
      <autoSortScope>
        <pivotArea dataOnly="0" outline="0" fieldPosition="0">
          <references count="1">
            <reference field="4294967294" count="1" selected="0">
              <x v="0"/>
            </reference>
          </references>
        </pivotArea>
      </autoSortScope>
    </pivotField>
    <pivotField showAll="0"/>
    <pivotField axis="axisPage" showAll="0">
      <items count="3">
        <item x="1"/>
        <item x="0"/>
        <item t="default"/>
      </items>
    </pivotField>
    <pivotField showAll="0">
      <items count="11">
        <item x="0"/>
        <item x="1"/>
        <item x="2"/>
        <item x="3"/>
        <item x="4"/>
        <item x="5"/>
        <item x="6"/>
        <item x="7"/>
        <item x="8"/>
        <item x="9"/>
        <item t="default"/>
      </items>
    </pivotField>
    <pivotField showAll="0"/>
    <pivotField showAll="0"/>
    <pivotField numFmtId="164" showAll="0"/>
  </pivotFields>
  <rowFields count="1">
    <field x="4"/>
  </rowFields>
  <rowItems count="4">
    <i>
      <x v="14"/>
    </i>
    <i>
      <x/>
    </i>
    <i>
      <x v="1"/>
    </i>
    <i t="grand">
      <x/>
    </i>
  </rowItems>
  <colItems count="1">
    <i/>
  </colItems>
  <pageFields count="1">
    <pageField fld="6" item="1" hier="-1"/>
  </pageFields>
  <dataFields count="1">
    <dataField name="Sum of Credit" fld="3" baseField="0" baseItem="0"/>
  </dataFields>
  <formats count="3">
    <format dxfId="14">
      <pivotArea type="all" dataOnly="0" outline="0" fieldPosition="0"/>
    </format>
    <format dxfId="13">
      <pivotArea outline="0" collapsedLevelsAreSubtotals="1" fieldPosition="0"/>
    </format>
    <format dxfId="12">
      <pivotArea dataOnly="0" labelOnly="1" outline="0" fieldPosition="0">
        <references count="1">
          <reference field="4294967294" count="1">
            <x v="0"/>
          </reference>
        </references>
      </pivotArea>
    </format>
  </formats>
  <chartFormats count="8">
    <chartFormat chart="8" format="1" series="1">
      <pivotArea type="data" outline="0" fieldPosition="0">
        <references count="1">
          <reference field="4294967294" count="1" selected="0">
            <x v="0"/>
          </reference>
        </references>
      </pivotArea>
    </chartFormat>
    <chartFormat chart="8" format="2">
      <pivotArea type="data" outline="0" fieldPosition="0">
        <references count="2">
          <reference field="4294967294" count="1" selected="0">
            <x v="0"/>
          </reference>
          <reference field="4" count="1" selected="0">
            <x v="14"/>
          </reference>
        </references>
      </pivotArea>
    </chartFormat>
    <chartFormat chart="8" format="3">
      <pivotArea type="data" outline="0" fieldPosition="0">
        <references count="2">
          <reference field="4294967294" count="1" selected="0">
            <x v="0"/>
          </reference>
          <reference field="4" count="1" selected="0">
            <x v="0"/>
          </reference>
        </references>
      </pivotArea>
    </chartFormat>
    <chartFormat chart="8" format="4">
      <pivotArea type="data" outline="0" fieldPosition="0">
        <references count="2">
          <reference field="4294967294" count="1" selected="0">
            <x v="0"/>
          </reference>
          <reference field="4" count="1" selected="0">
            <x v="1"/>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4" count="1" selected="0">
            <x v="14"/>
          </reference>
        </references>
      </pivotArea>
    </chartFormat>
    <chartFormat chart="11" format="10">
      <pivotArea type="data" outline="0" fieldPosition="0">
        <references count="2">
          <reference field="4294967294" count="1" selected="0">
            <x v="0"/>
          </reference>
          <reference field="4" count="1" selected="0">
            <x v="0"/>
          </reference>
        </references>
      </pivotArea>
    </chartFormat>
    <chartFormat chart="11" format="1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5BA637B-22D7-4B5A-B14D-B348EE879015}"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15:G26" firstHeaderRow="1" firstDataRow="1" firstDataCol="1"/>
  <pivotFields count="11">
    <pivotField numFmtId="14" showAll="0"/>
    <pivotField showAll="0"/>
    <pivotField showAll="0"/>
    <pivotField dataField="1" showAll="0"/>
    <pivotField showAll="0"/>
    <pivotField showAll="0"/>
    <pivotField showAll="0"/>
    <pivotField showAll="0">
      <items count="11">
        <item x="0"/>
        <item x="1"/>
        <item x="2"/>
        <item x="3"/>
        <item x="4"/>
        <item x="5"/>
        <item x="6"/>
        <item x="7"/>
        <item x="8"/>
        <item x="9"/>
        <item t="default"/>
      </items>
    </pivotField>
    <pivotField axis="axisRow" showAll="0">
      <items count="11">
        <item x="0"/>
        <item x="1"/>
        <item x="2"/>
        <item x="3"/>
        <item x="4"/>
        <item x="5"/>
        <item x="6"/>
        <item x="7"/>
        <item x="8"/>
        <item x="9"/>
        <item t="default"/>
      </items>
    </pivotField>
    <pivotField showAll="0"/>
    <pivotField numFmtId="164" showAll="0"/>
  </pivotFields>
  <rowFields count="1">
    <field x="8"/>
  </rowFields>
  <rowItems count="11">
    <i>
      <x/>
    </i>
    <i>
      <x v="1"/>
    </i>
    <i>
      <x v="2"/>
    </i>
    <i>
      <x v="3"/>
    </i>
    <i>
      <x v="4"/>
    </i>
    <i>
      <x v="5"/>
    </i>
    <i>
      <x v="6"/>
    </i>
    <i>
      <x v="7"/>
    </i>
    <i>
      <x v="8"/>
    </i>
    <i>
      <x v="9"/>
    </i>
    <i t="grand">
      <x/>
    </i>
  </rowItems>
  <colItems count="1">
    <i/>
  </colItems>
  <dataFields count="1">
    <dataField name="Sum of Credit" fld="3" baseField="0" baseItem="0"/>
  </dataFields>
  <formats count="3">
    <format dxfId="17">
      <pivotArea type="all" dataOnly="0" outline="0" fieldPosition="0"/>
    </format>
    <format dxfId="16">
      <pivotArea outline="0" collapsedLevelsAreSubtotals="1" fieldPosition="0"/>
    </format>
    <format dxfId="15">
      <pivotArea dataOnly="0" labelOnly="1" fieldPosition="0">
        <references count="1">
          <reference field="8" count="0"/>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275F19-FB54-4BB2-85B7-427875CE164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F34:H42" firstHeaderRow="0" firstDataRow="1" firstDataCol="1"/>
  <pivotFields count="11">
    <pivotField numFmtId="14" showAll="0"/>
    <pivotField showAll="0"/>
    <pivotField dataField="1" showAll="0"/>
    <pivotField dataField="1" showAll="0"/>
    <pivotField showAll="0" measureFilter="1" sortType="descending">
      <items count="19">
        <item x="10"/>
        <item x="11"/>
        <item x="9"/>
        <item x="8"/>
        <item x="2"/>
        <item x="12"/>
        <item x="4"/>
        <item x="13"/>
        <item x="5"/>
        <item x="17"/>
        <item x="15"/>
        <item x="6"/>
        <item x="14"/>
        <item x="16"/>
        <item x="0"/>
        <item x="1"/>
        <item x="7"/>
        <item x="3"/>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items count="11">
        <item x="0"/>
        <item x="1"/>
        <item x="2"/>
        <item x="3"/>
        <item x="4"/>
        <item x="5"/>
        <item x="6"/>
        <item x="7"/>
        <item x="8"/>
        <item x="9"/>
        <item t="default"/>
      </items>
    </pivotField>
    <pivotField showAll="0"/>
    <pivotField axis="axisRow" showAll="0">
      <items count="8">
        <item x="0"/>
        <item x="1"/>
        <item x="2"/>
        <item x="3"/>
        <item x="4"/>
        <item x="5"/>
        <item x="6"/>
        <item t="default"/>
      </items>
    </pivotField>
    <pivotField numFmtId="164" showAll="0"/>
  </pivotFields>
  <rowFields count="1">
    <field x="9"/>
  </rowFields>
  <rowItems count="8">
    <i>
      <x/>
    </i>
    <i>
      <x v="1"/>
    </i>
    <i>
      <x v="2"/>
    </i>
    <i>
      <x v="3"/>
    </i>
    <i>
      <x v="4"/>
    </i>
    <i>
      <x v="5"/>
    </i>
    <i>
      <x v="6"/>
    </i>
    <i t="grand">
      <x/>
    </i>
  </rowItems>
  <colFields count="1">
    <field x="-2"/>
  </colFields>
  <colItems count="2">
    <i>
      <x/>
    </i>
    <i i="1">
      <x v="1"/>
    </i>
  </colItems>
  <dataFields count="2">
    <dataField name="Sum of Debit" fld="2" baseField="0" baseItem="0"/>
    <dataField name="Sum of Credit" fld="3" baseField="0" baseItem="0"/>
  </dataFields>
  <formats count="2">
    <format dxfId="19">
      <pivotArea type="all" dataOnly="0" outline="0" fieldPosition="0"/>
    </format>
    <format dxfId="18">
      <pivotArea outline="0" collapsedLevelsAreSubtotals="1" fieldPosition="0"/>
    </format>
  </formats>
  <chartFormats count="2">
    <chartFormat chart="9" format="12" series="1">
      <pivotArea type="data" outline="0" fieldPosition="0">
        <references count="1">
          <reference field="4294967294" count="1" selected="0">
            <x v="0"/>
          </reference>
        </references>
      </pivotArea>
    </chartFormat>
    <chartFormat chart="9"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885366-3532-4AAD-AA14-A0CD3EC27E3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D10" firstHeaderRow="0" firstDataRow="1" firstDataCol="0"/>
  <pivotFields count="11">
    <pivotField numFmtId="14" showAll="0"/>
    <pivotField showAll="0"/>
    <pivotField dataField="1" showAll="0"/>
    <pivotField dataField="1" showAll="0"/>
    <pivotField showAll="0"/>
    <pivotField showAll="0"/>
    <pivotField showAll="0"/>
    <pivotField showAll="0">
      <items count="11">
        <item x="0"/>
        <item x="1"/>
        <item x="2"/>
        <item x="3"/>
        <item x="4"/>
        <item x="5"/>
        <item x="6"/>
        <item x="7"/>
        <item x="8"/>
        <item x="9"/>
        <item t="default"/>
      </items>
    </pivotField>
    <pivotField showAll="0"/>
    <pivotField showAll="0"/>
    <pivotField dataField="1" numFmtId="164" showAll="0"/>
  </pivotFields>
  <rowItems count="1">
    <i/>
  </rowItems>
  <colFields count="1">
    <field x="-2"/>
  </colFields>
  <colItems count="3">
    <i>
      <x/>
    </i>
    <i i="1">
      <x v="1"/>
    </i>
    <i i="2">
      <x v="2"/>
    </i>
  </colItems>
  <dataFields count="3">
    <dataField name="Sum of Debit" fld="2" baseField="0" baseItem="0"/>
    <dataField name="Sum of Credit" fld="3" baseField="0" baseItem="0"/>
    <dataField name="Sum of Net Amount" fld="10" baseField="0" baseItem="0" numFmtId="164"/>
  </dataFields>
  <formats count="3">
    <format dxfId="22">
      <pivotArea type="all" dataOnly="0" outline="0" fieldPosition="0"/>
    </format>
    <format dxfId="21">
      <pivotArea outline="0" collapsedLevelsAreSubtotals="1" fieldPosition="0"/>
    </format>
    <format dxfId="20">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B871B4F-DFCA-49CA-AA74-CCB3C2A2D9C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34:D45" firstHeaderRow="0" firstDataRow="1" firstDataCol="1"/>
  <pivotFields count="11">
    <pivotField numFmtId="14" showAll="0"/>
    <pivotField showAll="0"/>
    <pivotField dataField="1" showAll="0"/>
    <pivotField dataField="1" showAll="0"/>
    <pivotField showAll="0" measureFilter="1" sortType="descending">
      <items count="19">
        <item x="10"/>
        <item x="11"/>
        <item x="9"/>
        <item x="8"/>
        <item x="2"/>
        <item x="12"/>
        <item x="4"/>
        <item x="13"/>
        <item x="5"/>
        <item x="17"/>
        <item x="15"/>
        <item x="6"/>
        <item x="14"/>
        <item x="16"/>
        <item x="0"/>
        <item x="1"/>
        <item x="7"/>
        <item x="3"/>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axis="axisRow" showAll="0">
      <items count="11">
        <item x="0"/>
        <item x="1"/>
        <item x="2"/>
        <item x="3"/>
        <item x="4"/>
        <item x="5"/>
        <item x="6"/>
        <item x="7"/>
        <item x="8"/>
        <item x="9"/>
        <item t="default"/>
      </items>
    </pivotField>
    <pivotField showAll="0"/>
    <pivotField showAll="0"/>
    <pivotField numFmtId="164" showAll="0"/>
  </pivotFields>
  <rowFields count="1">
    <field x="7"/>
  </rowFields>
  <rowItems count="11">
    <i>
      <x/>
    </i>
    <i>
      <x v="1"/>
    </i>
    <i>
      <x v="2"/>
    </i>
    <i>
      <x v="3"/>
    </i>
    <i>
      <x v="4"/>
    </i>
    <i>
      <x v="5"/>
    </i>
    <i>
      <x v="6"/>
    </i>
    <i>
      <x v="7"/>
    </i>
    <i>
      <x v="8"/>
    </i>
    <i>
      <x v="9"/>
    </i>
    <i t="grand">
      <x/>
    </i>
  </rowItems>
  <colFields count="1">
    <field x="-2"/>
  </colFields>
  <colItems count="2">
    <i>
      <x/>
    </i>
    <i i="1">
      <x v="1"/>
    </i>
  </colItems>
  <dataFields count="2">
    <dataField name="Sum of Debit" fld="2" baseField="0" baseItem="0"/>
    <dataField name="Sum of Credit" fld="3" baseField="0" baseItem="0"/>
  </dataFields>
  <formats count="3">
    <format dxfId="25">
      <pivotArea type="all" dataOnly="0" outline="0" fieldPosition="0"/>
    </format>
    <format dxfId="24">
      <pivotArea outline="0" collapsedLevelsAreSubtotals="1" fieldPosition="0"/>
    </format>
    <format dxfId="23">
      <pivotArea dataOnly="0" outline="0" fieldPosition="0">
        <references count="1">
          <reference field="4294967294" count="1">
            <x v="0"/>
          </reference>
        </references>
      </pivotArea>
    </format>
  </formats>
  <chartFormats count="2">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43673EA-AB66-4C48-8843-8D6401A7B9A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3:C29" firstHeaderRow="1" firstDataRow="1" firstDataCol="1" rowPageCount="1" colPageCount="1"/>
  <pivotFields count="11">
    <pivotField numFmtId="14" showAll="0"/>
    <pivotField showAll="0"/>
    <pivotField dataField="1" showAll="0"/>
    <pivotField showAll="0"/>
    <pivotField axis="axisRow" showAll="0" measureFilter="1" sortType="descending">
      <items count="19">
        <item x="10"/>
        <item x="11"/>
        <item x="9"/>
        <item x="8"/>
        <item x="2"/>
        <item x="12"/>
        <item x="4"/>
        <item x="13"/>
        <item x="5"/>
        <item x="17"/>
        <item x="15"/>
        <item x="6"/>
        <item x="14"/>
        <item x="16"/>
        <item x="0"/>
        <item x="1"/>
        <item x="7"/>
        <item x="3"/>
        <item t="default"/>
      </items>
      <autoSortScope>
        <pivotArea dataOnly="0" outline="0" fieldPosition="0">
          <references count="1">
            <reference field="4294967294" count="1" selected="0">
              <x v="0"/>
            </reference>
          </references>
        </pivotArea>
      </autoSortScope>
    </pivotField>
    <pivotField showAll="0"/>
    <pivotField axis="axisPage" showAll="0">
      <items count="3">
        <item x="1"/>
        <item x="0"/>
        <item t="default"/>
      </items>
    </pivotField>
    <pivotField showAll="0">
      <items count="11">
        <item x="0"/>
        <item x="1"/>
        <item x="2"/>
        <item x="3"/>
        <item x="4"/>
        <item x="5"/>
        <item x="6"/>
        <item x="7"/>
        <item x="8"/>
        <item x="9"/>
        <item t="default"/>
      </items>
    </pivotField>
    <pivotField showAll="0"/>
    <pivotField showAll="0"/>
    <pivotField numFmtId="164" showAll="0"/>
  </pivotFields>
  <rowFields count="1">
    <field x="4"/>
  </rowFields>
  <rowItems count="6">
    <i>
      <x v="4"/>
    </i>
    <i>
      <x v="6"/>
    </i>
    <i>
      <x v="16"/>
    </i>
    <i>
      <x v="11"/>
    </i>
    <i>
      <x v="17"/>
    </i>
    <i t="grand">
      <x/>
    </i>
  </rowItems>
  <colItems count="1">
    <i/>
  </colItems>
  <pageFields count="1">
    <pageField fld="6" item="0" hier="-1"/>
  </pageFields>
  <dataFields count="1">
    <dataField name="Sum of Debit" fld="2" baseField="0" baseItem="0"/>
  </dataFields>
  <formats count="2">
    <format dxfId="27">
      <pivotArea type="all" dataOnly="0" outline="0" fieldPosition="0"/>
    </format>
    <format dxfId="26">
      <pivotArea outline="0" collapsedLevelsAreSubtotals="1" fieldPosition="0"/>
    </format>
  </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BF657C0-3B07-4636-BD25-9AA16F9A1245}"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I15:J26" firstHeaderRow="1" firstDataRow="1" firstDataCol="1"/>
  <pivotFields count="11">
    <pivotField numFmtId="14" showAll="0"/>
    <pivotField showAll="0"/>
    <pivotField dataField="1" showAll="0"/>
    <pivotField showAll="0"/>
    <pivotField showAll="0"/>
    <pivotField showAll="0"/>
    <pivotField showAll="0"/>
    <pivotField showAll="0">
      <items count="11">
        <item x="0"/>
        <item x="1"/>
        <item x="2"/>
        <item x="3"/>
        <item x="4"/>
        <item x="5"/>
        <item x="6"/>
        <item x="7"/>
        <item x="8"/>
        <item x="9"/>
        <item t="default"/>
      </items>
    </pivotField>
    <pivotField axis="axisRow" showAll="0">
      <items count="11">
        <item x="0"/>
        <item x="1"/>
        <item x="2"/>
        <item x="3"/>
        <item x="4"/>
        <item x="5"/>
        <item x="6"/>
        <item x="7"/>
        <item x="8"/>
        <item x="9"/>
        <item t="default"/>
      </items>
    </pivotField>
    <pivotField showAll="0"/>
    <pivotField numFmtId="164" showAll="0"/>
  </pivotFields>
  <rowFields count="1">
    <field x="8"/>
  </rowFields>
  <rowItems count="11">
    <i>
      <x/>
    </i>
    <i>
      <x v="1"/>
    </i>
    <i>
      <x v="2"/>
    </i>
    <i>
      <x v="3"/>
    </i>
    <i>
      <x v="4"/>
    </i>
    <i>
      <x v="5"/>
    </i>
    <i>
      <x v="6"/>
    </i>
    <i>
      <x v="7"/>
    </i>
    <i>
      <x v="8"/>
    </i>
    <i>
      <x v="9"/>
    </i>
    <i t="grand">
      <x/>
    </i>
  </rowItems>
  <colItems count="1">
    <i/>
  </colItems>
  <dataFields count="1">
    <dataField name="Sum of Debit" fld="2" baseField="0" baseItem="0"/>
  </dataFields>
  <formats count="4">
    <format dxfId="31">
      <pivotArea type="all" dataOnly="0" outline="0" fieldPosition="0"/>
    </format>
    <format dxfId="30">
      <pivotArea outline="0" collapsedLevelsAreSubtotals="1" fieldPosition="0"/>
    </format>
    <format dxfId="29">
      <pivotArea field="8" type="button" dataOnly="0" labelOnly="1" outline="0" axis="axisRow" fieldPosition="0"/>
    </format>
    <format dxfId="28">
      <pivotArea dataOnly="0" labelOnly="1" fieldPosition="0">
        <references count="1">
          <reference field="8" count="0"/>
        </references>
      </pivotArea>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BE0C75C4-8734-466F-AF12-A706AAFAD7A9}" sourceName="Month Name">
  <pivotTables>
    <pivotTable tabId="4" name="PivotTable1"/>
    <pivotTable tabId="4" name="PivotTable10"/>
    <pivotTable tabId="4" name="PivotTable2"/>
    <pivotTable tabId="4" name="PivotTable3"/>
    <pivotTable tabId="4" name="PivotTable4"/>
    <pivotTable tabId="4" name="PivotTable6"/>
    <pivotTable tabId="4" name="PivotTable7"/>
    <pivotTable tabId="4" name="PivotTable9"/>
  </pivotTables>
  <data>
    <tabular pivotCacheId="271820830">
      <items count="10">
        <i x="0" s="1"/>
        <i x="1" s="1"/>
        <i x="2" s="1"/>
        <i x="3" s="1"/>
        <i x="4" s="1"/>
        <i x="5" s="1"/>
        <i x="6" s="1"/>
        <i x="7" s="1"/>
        <i x="8"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ame 1" xr10:uid="{21D8B062-32EF-4DA2-A171-F0AFA0825254}" cache="Slicer_Month_Name" caption="Month Name" showCaption="0" style="Slicer Style 1" rowHeight="2222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E01864-7C1F-46BD-AC08-9B5A54949B85}" name="Table1" displayName="Table1" ref="A1:K487" totalsRowShown="0">
  <autoFilter ref="A1:K487" xr:uid="{F5E01864-7C1F-46BD-AC08-9B5A54949B85}"/>
  <tableColumns count="11">
    <tableColumn id="1" xr3:uid="{77537EBA-F0D9-401B-8519-443523647CC6}" name="Date" dataDxfId="38"/>
    <tableColumn id="2" xr3:uid="{E422E586-4620-47BE-991A-06E97BC96875}" name="Description"/>
    <tableColumn id="3" xr3:uid="{47CC51B4-966A-4A4A-A6D7-D29781C27F4D}" name="Debit" dataDxfId="37"/>
    <tableColumn id="4" xr3:uid="{58F667D0-C81A-4A56-B345-BBBFDD2D8CBC}" name="Credit" dataDxfId="36"/>
    <tableColumn id="5" xr3:uid="{904A20BD-2B3A-4A82-A479-02D2B0A8EDC6}" name="Sub-category"/>
    <tableColumn id="6" xr3:uid="{1884C13B-2BA2-458A-A649-E1AF570D9906}" name="Category"/>
    <tableColumn id="7" xr3:uid="{972B6B52-3B2F-43F7-8017-FA85D821BE69}" name="Category Type"/>
    <tableColumn id="12" xr3:uid="{080D7C34-16C6-4214-BB40-24CB3D431CD9}" name="Month Name" dataDxfId="35">
      <calculatedColumnFormula>TEXT(A2,"mmm")</calculatedColumnFormula>
    </tableColumn>
    <tableColumn id="8" xr3:uid="{475E0F21-5C67-4397-938C-7CCCD68141EC}" name="Month Number" dataDxfId="34">
      <calculatedColumnFormula>MONTH(Table1[[#This Row],[Date]])</calculatedColumnFormula>
    </tableColumn>
    <tableColumn id="9" xr3:uid="{CDE6552D-799B-4EA7-8FE3-52611A9C5105}" name="Week Day" dataDxfId="33">
      <calculatedColumnFormula>TEXT(Table1[[#This Row],[Date]],"ddd")</calculatedColumnFormula>
    </tableColumn>
    <tableColumn id="10" xr3:uid="{868E919D-5A6E-4EF6-A491-0111F384666C}" name="Net Amount" dataDxfId="32">
      <calculatedColumnFormula>Table1[[#This Row],[Credit]]-Table1[[#This Row],[Debit]]</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C16E944-B580-4A83-B851-E222EBBFE816}" name="Table4" displayName="Table4" ref="K7:L11" headerRowCount="0" totalsRowShown="0">
  <tableColumns count="2">
    <tableColumn id="1" xr3:uid="{1F1878C6-5457-4BAF-9DEE-60BEE8260699}" name="Column1" headerRowDxfId="7" dataDxfId="6"/>
    <tableColumn id="2" xr3:uid="{98E4F652-E349-4B32-8561-0E4C215C9452}" name="Column2" headerRowDxfId="5" dataDxfId="4"/>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 Id="rId9"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975A0-72B7-444B-AF36-E14FDA155B79}">
  <dimension ref="A1:K487"/>
  <sheetViews>
    <sheetView workbookViewId="0">
      <selection activeCell="D29" sqref="D29"/>
    </sheetView>
  </sheetViews>
  <sheetFormatPr defaultRowHeight="14.4" x14ac:dyDescent="0.3"/>
  <cols>
    <col min="1" max="1" width="13.44140625" customWidth="1"/>
    <col min="2" max="2" width="20.5546875" bestFit="1" customWidth="1"/>
    <col min="3" max="3" width="13.5546875" customWidth="1"/>
    <col min="4" max="4" width="10.6640625" customWidth="1"/>
    <col min="5" max="5" width="18" customWidth="1"/>
    <col min="6" max="6" width="14.109375" customWidth="1"/>
    <col min="7" max="8" width="15.6640625" customWidth="1"/>
    <col min="9" max="9" width="17.109375" bestFit="1" customWidth="1"/>
    <col min="10" max="10" width="12.33203125" bestFit="1" customWidth="1"/>
    <col min="11" max="11" width="14.109375" bestFit="1" customWidth="1"/>
  </cols>
  <sheetData>
    <row r="1" spans="1:11" x14ac:dyDescent="0.3">
      <c r="A1" t="s">
        <v>0</v>
      </c>
      <c r="B1" t="s">
        <v>1</v>
      </c>
      <c r="C1" t="s">
        <v>2</v>
      </c>
      <c r="D1" t="s">
        <v>3</v>
      </c>
      <c r="E1" t="s">
        <v>4</v>
      </c>
      <c r="F1" t="s">
        <v>5</v>
      </c>
      <c r="G1" t="s">
        <v>6</v>
      </c>
      <c r="H1" t="s">
        <v>72</v>
      </c>
      <c r="I1" t="s">
        <v>7</v>
      </c>
      <c r="J1" t="s">
        <v>8</v>
      </c>
      <c r="K1" t="s">
        <v>9</v>
      </c>
    </row>
    <row r="2" spans="1:11" x14ac:dyDescent="0.3">
      <c r="A2" s="1">
        <v>44200</v>
      </c>
      <c r="B2" t="s">
        <v>10</v>
      </c>
      <c r="C2" s="2"/>
      <c r="D2" s="2">
        <v>5000</v>
      </c>
      <c r="E2" t="s">
        <v>11</v>
      </c>
      <c r="F2" t="s">
        <v>12</v>
      </c>
      <c r="G2" t="s">
        <v>13</v>
      </c>
      <c r="H2" t="str">
        <f t="shared" ref="H2:H65" si="0">TEXT(A2,"mmm")</f>
        <v>Jan</v>
      </c>
      <c r="I2">
        <f>MONTH(Table1[[#This Row],[Date]])</f>
        <v>1</v>
      </c>
      <c r="J2" t="str">
        <f>TEXT(Table1[[#This Row],[Date]],"ddd")</f>
        <v>Mon</v>
      </c>
      <c r="K2" s="2">
        <f>Table1[[#This Row],[Credit]]-Table1[[#This Row],[Debit]]</f>
        <v>5000</v>
      </c>
    </row>
    <row r="3" spans="1:11" x14ac:dyDescent="0.3">
      <c r="A3" s="1">
        <v>44200</v>
      </c>
      <c r="B3" t="s">
        <v>14</v>
      </c>
      <c r="C3" s="2">
        <v>5</v>
      </c>
      <c r="D3" s="2"/>
      <c r="E3" t="s">
        <v>15</v>
      </c>
      <c r="F3" t="s">
        <v>16</v>
      </c>
      <c r="G3" t="s">
        <v>17</v>
      </c>
      <c r="H3" t="str">
        <f t="shared" si="0"/>
        <v>Jan</v>
      </c>
      <c r="I3">
        <f>MONTH(Table1[[#This Row],[Date]])</f>
        <v>1</v>
      </c>
      <c r="J3" t="str">
        <f>TEXT(Table1[[#This Row],[Date]],"ddd")</f>
        <v>Mon</v>
      </c>
      <c r="K3" s="2">
        <f>Table1[[#This Row],[Credit]]-Table1[[#This Row],[Debit]]</f>
        <v>-5</v>
      </c>
    </row>
    <row r="4" spans="1:11" x14ac:dyDescent="0.3">
      <c r="A4" s="1">
        <v>44201</v>
      </c>
      <c r="B4" t="s">
        <v>18</v>
      </c>
      <c r="C4" s="2">
        <v>900</v>
      </c>
      <c r="D4" s="2"/>
      <c r="E4" t="s">
        <v>19</v>
      </c>
      <c r="F4" t="s">
        <v>20</v>
      </c>
      <c r="G4" t="s">
        <v>17</v>
      </c>
      <c r="H4" t="str">
        <f t="shared" si="0"/>
        <v>Jan</v>
      </c>
      <c r="I4">
        <f>MONTH(Table1[[#This Row],[Date]])</f>
        <v>1</v>
      </c>
      <c r="J4" t="str">
        <f>TEXT(Table1[[#This Row],[Date]],"ddd")</f>
        <v>Tue</v>
      </c>
      <c r="K4" s="2">
        <f>Table1[[#This Row],[Credit]]-Table1[[#This Row],[Debit]]</f>
        <v>-900</v>
      </c>
    </row>
    <row r="5" spans="1:11" x14ac:dyDescent="0.3">
      <c r="A5" s="1">
        <v>44201</v>
      </c>
      <c r="B5" t="s">
        <v>21</v>
      </c>
      <c r="C5" s="2">
        <v>150</v>
      </c>
      <c r="D5" s="2"/>
      <c r="E5" t="s">
        <v>22</v>
      </c>
      <c r="F5" t="s">
        <v>23</v>
      </c>
      <c r="G5" t="s">
        <v>17</v>
      </c>
      <c r="H5" t="str">
        <f t="shared" si="0"/>
        <v>Jan</v>
      </c>
      <c r="I5">
        <f>MONTH(Table1[[#This Row],[Date]])</f>
        <v>1</v>
      </c>
      <c r="J5" t="str">
        <f>TEXT(Table1[[#This Row],[Date]],"ddd")</f>
        <v>Tue</v>
      </c>
      <c r="K5" s="2">
        <f>Table1[[#This Row],[Credit]]-Table1[[#This Row],[Debit]]</f>
        <v>-150</v>
      </c>
    </row>
    <row r="6" spans="1:11" x14ac:dyDescent="0.3">
      <c r="A6" s="1">
        <v>44201</v>
      </c>
      <c r="B6" t="s">
        <v>14</v>
      </c>
      <c r="C6" s="2">
        <v>5</v>
      </c>
      <c r="D6" s="2"/>
      <c r="E6" t="s">
        <v>15</v>
      </c>
      <c r="F6" t="s">
        <v>16</v>
      </c>
      <c r="G6" t="s">
        <v>17</v>
      </c>
      <c r="H6" t="str">
        <f t="shared" si="0"/>
        <v>Jan</v>
      </c>
      <c r="I6">
        <f>MONTH(Table1[[#This Row],[Date]])</f>
        <v>1</v>
      </c>
      <c r="J6" t="str">
        <f>TEXT(Table1[[#This Row],[Date]],"ddd")</f>
        <v>Tue</v>
      </c>
      <c r="K6" s="2">
        <f>Table1[[#This Row],[Credit]]-Table1[[#This Row],[Debit]]</f>
        <v>-5</v>
      </c>
    </row>
    <row r="7" spans="1:11" x14ac:dyDescent="0.3">
      <c r="A7" s="1">
        <v>44202</v>
      </c>
      <c r="B7" t="s">
        <v>14</v>
      </c>
      <c r="C7" s="2">
        <v>5</v>
      </c>
      <c r="D7" s="2"/>
      <c r="E7" t="s">
        <v>15</v>
      </c>
      <c r="F7" t="s">
        <v>16</v>
      </c>
      <c r="G7" t="s">
        <v>17</v>
      </c>
      <c r="H7" t="str">
        <f t="shared" si="0"/>
        <v>Jan</v>
      </c>
      <c r="I7">
        <f>MONTH(Table1[[#This Row],[Date]])</f>
        <v>1</v>
      </c>
      <c r="J7" t="str">
        <f>TEXT(Table1[[#This Row],[Date]],"ddd")</f>
        <v>Wed</v>
      </c>
      <c r="K7" s="2">
        <f>Table1[[#This Row],[Credit]]-Table1[[#This Row],[Debit]]</f>
        <v>-5</v>
      </c>
    </row>
    <row r="8" spans="1:11" x14ac:dyDescent="0.3">
      <c r="A8" s="1">
        <v>44203</v>
      </c>
      <c r="B8" t="s">
        <v>14</v>
      </c>
      <c r="C8" s="2">
        <v>5</v>
      </c>
      <c r="D8" s="2"/>
      <c r="E8" t="s">
        <v>15</v>
      </c>
      <c r="F8" t="s">
        <v>16</v>
      </c>
      <c r="G8" t="s">
        <v>17</v>
      </c>
      <c r="H8" t="str">
        <f t="shared" si="0"/>
        <v>Jan</v>
      </c>
      <c r="I8">
        <f>MONTH(Table1[[#This Row],[Date]])</f>
        <v>1</v>
      </c>
      <c r="J8" t="str">
        <f>TEXT(Table1[[#This Row],[Date]],"ddd")</f>
        <v>Thu</v>
      </c>
      <c r="K8" s="2">
        <f>Table1[[#This Row],[Credit]]-Table1[[#This Row],[Debit]]</f>
        <v>-5</v>
      </c>
    </row>
    <row r="9" spans="1:11" x14ac:dyDescent="0.3">
      <c r="A9" s="1">
        <v>44204</v>
      </c>
      <c r="B9" t="s">
        <v>14</v>
      </c>
      <c r="C9" s="2">
        <v>5</v>
      </c>
      <c r="D9" s="2"/>
      <c r="E9" t="s">
        <v>15</v>
      </c>
      <c r="F9" t="s">
        <v>16</v>
      </c>
      <c r="G9" t="s">
        <v>17</v>
      </c>
      <c r="H9" t="str">
        <f t="shared" si="0"/>
        <v>Jan</v>
      </c>
      <c r="I9">
        <f>MONTH(Table1[[#This Row],[Date]])</f>
        <v>1</v>
      </c>
      <c r="J9" t="str">
        <f>TEXT(Table1[[#This Row],[Date]],"ddd")</f>
        <v>Fri</v>
      </c>
      <c r="K9" s="2">
        <f>Table1[[#This Row],[Credit]]-Table1[[#This Row],[Debit]]</f>
        <v>-5</v>
      </c>
    </row>
    <row r="10" spans="1:11" x14ac:dyDescent="0.3">
      <c r="A10" s="1">
        <v>44204</v>
      </c>
      <c r="B10" t="s">
        <v>24</v>
      </c>
      <c r="C10" s="2">
        <v>155</v>
      </c>
      <c r="D10" s="2"/>
      <c r="E10" t="s">
        <v>25</v>
      </c>
      <c r="F10" t="s">
        <v>20</v>
      </c>
      <c r="G10" t="s">
        <v>17</v>
      </c>
      <c r="H10" t="str">
        <f t="shared" si="0"/>
        <v>Jan</v>
      </c>
      <c r="I10">
        <f>MONTH(Table1[[#This Row],[Date]])</f>
        <v>1</v>
      </c>
      <c r="J10" t="str">
        <f>TEXT(Table1[[#This Row],[Date]],"ddd")</f>
        <v>Fri</v>
      </c>
      <c r="K10" s="2">
        <f>Table1[[#This Row],[Credit]]-Table1[[#This Row],[Debit]]</f>
        <v>-155</v>
      </c>
    </row>
    <row r="11" spans="1:11" x14ac:dyDescent="0.3">
      <c r="A11" s="1">
        <v>44207</v>
      </c>
      <c r="B11" t="s">
        <v>26</v>
      </c>
      <c r="C11" s="2">
        <v>50</v>
      </c>
      <c r="D11" s="2"/>
      <c r="E11" t="s">
        <v>27</v>
      </c>
      <c r="F11" t="s">
        <v>20</v>
      </c>
      <c r="G11" t="s">
        <v>17</v>
      </c>
      <c r="H11" t="str">
        <f t="shared" si="0"/>
        <v>Jan</v>
      </c>
      <c r="I11">
        <f>MONTH(Table1[[#This Row],[Date]])</f>
        <v>1</v>
      </c>
      <c r="J11" t="str">
        <f>TEXT(Table1[[#This Row],[Date]],"ddd")</f>
        <v>Mon</v>
      </c>
      <c r="K11" s="2">
        <f>Table1[[#This Row],[Credit]]-Table1[[#This Row],[Debit]]</f>
        <v>-50</v>
      </c>
    </row>
    <row r="12" spans="1:11" x14ac:dyDescent="0.3">
      <c r="A12" s="1">
        <v>44207</v>
      </c>
      <c r="B12" t="s">
        <v>14</v>
      </c>
      <c r="C12" s="2">
        <v>5</v>
      </c>
      <c r="D12" s="2"/>
      <c r="E12" t="s">
        <v>15</v>
      </c>
      <c r="F12" t="s">
        <v>16</v>
      </c>
      <c r="G12" t="s">
        <v>17</v>
      </c>
      <c r="H12" t="str">
        <f t="shared" si="0"/>
        <v>Jan</v>
      </c>
      <c r="I12">
        <f>MONTH(Table1[[#This Row],[Date]])</f>
        <v>1</v>
      </c>
      <c r="J12" t="str">
        <f>TEXT(Table1[[#This Row],[Date]],"ddd")</f>
        <v>Mon</v>
      </c>
      <c r="K12" s="2">
        <f>Table1[[#This Row],[Credit]]-Table1[[#This Row],[Debit]]</f>
        <v>-5</v>
      </c>
    </row>
    <row r="13" spans="1:11" x14ac:dyDescent="0.3">
      <c r="A13" s="1">
        <v>44208</v>
      </c>
      <c r="B13" t="s">
        <v>14</v>
      </c>
      <c r="C13" s="2">
        <v>5</v>
      </c>
      <c r="D13" s="2"/>
      <c r="E13" t="s">
        <v>15</v>
      </c>
      <c r="F13" t="s">
        <v>16</v>
      </c>
      <c r="G13" t="s">
        <v>17</v>
      </c>
      <c r="H13" t="str">
        <f t="shared" si="0"/>
        <v>Jan</v>
      </c>
      <c r="I13">
        <f>MONTH(Table1[[#This Row],[Date]])</f>
        <v>1</v>
      </c>
      <c r="J13" t="str">
        <f>TEXT(Table1[[#This Row],[Date]],"ddd")</f>
        <v>Tue</v>
      </c>
      <c r="K13" s="2">
        <f>Table1[[#This Row],[Credit]]-Table1[[#This Row],[Debit]]</f>
        <v>-5</v>
      </c>
    </row>
    <row r="14" spans="1:11" x14ac:dyDescent="0.3">
      <c r="A14" s="1">
        <v>44209</v>
      </c>
      <c r="B14" t="s">
        <v>28</v>
      </c>
      <c r="C14" s="2">
        <v>77</v>
      </c>
      <c r="D14" s="2"/>
      <c r="E14" t="s">
        <v>15</v>
      </c>
      <c r="F14" t="s">
        <v>16</v>
      </c>
      <c r="G14" t="s">
        <v>17</v>
      </c>
      <c r="H14" t="str">
        <f t="shared" si="0"/>
        <v>Jan</v>
      </c>
      <c r="I14">
        <f>MONTH(Table1[[#This Row],[Date]])</f>
        <v>1</v>
      </c>
      <c r="J14" t="str">
        <f>TEXT(Table1[[#This Row],[Date]],"ddd")</f>
        <v>Wed</v>
      </c>
      <c r="K14" s="2">
        <f>Table1[[#This Row],[Credit]]-Table1[[#This Row],[Debit]]</f>
        <v>-77</v>
      </c>
    </row>
    <row r="15" spans="1:11" x14ac:dyDescent="0.3">
      <c r="A15" s="1">
        <v>44209</v>
      </c>
      <c r="B15" t="s">
        <v>14</v>
      </c>
      <c r="C15" s="2">
        <v>5</v>
      </c>
      <c r="D15" s="2"/>
      <c r="E15" t="s">
        <v>15</v>
      </c>
      <c r="F15" t="s">
        <v>16</v>
      </c>
      <c r="G15" t="s">
        <v>17</v>
      </c>
      <c r="H15" t="str">
        <f t="shared" si="0"/>
        <v>Jan</v>
      </c>
      <c r="I15">
        <f>MONTH(Table1[[#This Row],[Date]])</f>
        <v>1</v>
      </c>
      <c r="J15" t="str">
        <f>TEXT(Table1[[#This Row],[Date]],"ddd")</f>
        <v>Wed</v>
      </c>
      <c r="K15" s="2">
        <f>Table1[[#This Row],[Credit]]-Table1[[#This Row],[Debit]]</f>
        <v>-5</v>
      </c>
    </row>
    <row r="16" spans="1:11" x14ac:dyDescent="0.3">
      <c r="A16" s="1">
        <v>44210</v>
      </c>
      <c r="B16" t="s">
        <v>14</v>
      </c>
      <c r="C16" s="2">
        <v>5</v>
      </c>
      <c r="D16" s="2"/>
      <c r="E16" t="s">
        <v>15</v>
      </c>
      <c r="F16" t="s">
        <v>16</v>
      </c>
      <c r="G16" t="s">
        <v>17</v>
      </c>
      <c r="H16" t="str">
        <f t="shared" si="0"/>
        <v>Jan</v>
      </c>
      <c r="I16">
        <f>MONTH(Table1[[#This Row],[Date]])</f>
        <v>1</v>
      </c>
      <c r="J16" t="str">
        <f>TEXT(Table1[[#This Row],[Date]],"ddd")</f>
        <v>Thu</v>
      </c>
      <c r="K16" s="2">
        <f>Table1[[#This Row],[Credit]]-Table1[[#This Row],[Debit]]</f>
        <v>-5</v>
      </c>
    </row>
    <row r="17" spans="1:11" x14ac:dyDescent="0.3">
      <c r="A17" s="1">
        <v>44211</v>
      </c>
      <c r="B17" t="s">
        <v>24</v>
      </c>
      <c r="C17" s="2">
        <v>135</v>
      </c>
      <c r="D17" s="2"/>
      <c r="E17" t="s">
        <v>25</v>
      </c>
      <c r="F17" t="s">
        <v>20</v>
      </c>
      <c r="G17" t="s">
        <v>17</v>
      </c>
      <c r="H17" t="str">
        <f t="shared" si="0"/>
        <v>Jan</v>
      </c>
      <c r="I17">
        <f>MONTH(Table1[[#This Row],[Date]])</f>
        <v>1</v>
      </c>
      <c r="J17" t="str">
        <f>TEXT(Table1[[#This Row],[Date]],"ddd")</f>
        <v>Fri</v>
      </c>
      <c r="K17" s="2">
        <f>Table1[[#This Row],[Credit]]-Table1[[#This Row],[Debit]]</f>
        <v>-135</v>
      </c>
    </row>
    <row r="18" spans="1:11" x14ac:dyDescent="0.3">
      <c r="A18" s="1">
        <v>44211</v>
      </c>
      <c r="B18" t="s">
        <v>14</v>
      </c>
      <c r="C18" s="2">
        <v>5</v>
      </c>
      <c r="D18" s="2"/>
      <c r="E18" t="s">
        <v>15</v>
      </c>
      <c r="F18" t="s">
        <v>16</v>
      </c>
      <c r="G18" t="s">
        <v>17</v>
      </c>
      <c r="H18" t="str">
        <f t="shared" si="0"/>
        <v>Jan</v>
      </c>
      <c r="I18">
        <f>MONTH(Table1[[#This Row],[Date]])</f>
        <v>1</v>
      </c>
      <c r="J18" t="str">
        <f>TEXT(Table1[[#This Row],[Date]],"ddd")</f>
        <v>Fri</v>
      </c>
      <c r="K18" s="2">
        <f>Table1[[#This Row],[Credit]]-Table1[[#This Row],[Debit]]</f>
        <v>-5</v>
      </c>
    </row>
    <row r="19" spans="1:11" x14ac:dyDescent="0.3">
      <c r="A19" s="1">
        <v>44212</v>
      </c>
      <c r="B19" t="s">
        <v>14</v>
      </c>
      <c r="C19" s="2">
        <v>5</v>
      </c>
      <c r="D19" s="2"/>
      <c r="E19" t="s">
        <v>15</v>
      </c>
      <c r="F19" t="s">
        <v>16</v>
      </c>
      <c r="G19" t="s">
        <v>17</v>
      </c>
      <c r="H19" t="str">
        <f t="shared" si="0"/>
        <v>Jan</v>
      </c>
      <c r="I19">
        <f>MONTH(Table1[[#This Row],[Date]])</f>
        <v>1</v>
      </c>
      <c r="J19" t="str">
        <f>TEXT(Table1[[#This Row],[Date]],"ddd")</f>
        <v>Sat</v>
      </c>
      <c r="K19" s="2">
        <f>Table1[[#This Row],[Credit]]-Table1[[#This Row],[Debit]]</f>
        <v>-5</v>
      </c>
    </row>
    <row r="20" spans="1:11" x14ac:dyDescent="0.3">
      <c r="A20" s="1">
        <v>44212</v>
      </c>
      <c r="B20" t="s">
        <v>29</v>
      </c>
      <c r="C20" s="2">
        <v>40</v>
      </c>
      <c r="D20" s="2"/>
      <c r="E20" t="s">
        <v>30</v>
      </c>
      <c r="F20" t="s">
        <v>31</v>
      </c>
      <c r="G20" t="s">
        <v>17</v>
      </c>
      <c r="H20" t="str">
        <f t="shared" si="0"/>
        <v>Jan</v>
      </c>
      <c r="I20">
        <f>MONTH(Table1[[#This Row],[Date]])</f>
        <v>1</v>
      </c>
      <c r="J20" t="str">
        <f>TEXT(Table1[[#This Row],[Date]],"ddd")</f>
        <v>Sat</v>
      </c>
      <c r="K20" s="2">
        <f>Table1[[#This Row],[Credit]]-Table1[[#This Row],[Debit]]</f>
        <v>-40</v>
      </c>
    </row>
    <row r="21" spans="1:11" x14ac:dyDescent="0.3">
      <c r="A21" s="1">
        <v>44212</v>
      </c>
      <c r="B21" t="s">
        <v>32</v>
      </c>
      <c r="C21" s="2">
        <v>98</v>
      </c>
      <c r="D21" s="2"/>
      <c r="E21" t="s">
        <v>33</v>
      </c>
      <c r="F21" t="s">
        <v>31</v>
      </c>
      <c r="G21" t="s">
        <v>17</v>
      </c>
      <c r="H21" t="str">
        <f t="shared" si="0"/>
        <v>Jan</v>
      </c>
      <c r="I21">
        <f>MONTH(Table1[[#This Row],[Date]])</f>
        <v>1</v>
      </c>
      <c r="J21" t="str">
        <f>TEXT(Table1[[#This Row],[Date]],"ddd")</f>
        <v>Sat</v>
      </c>
      <c r="K21" s="2">
        <f>Table1[[#This Row],[Credit]]-Table1[[#This Row],[Debit]]</f>
        <v>-98</v>
      </c>
    </row>
    <row r="22" spans="1:11" x14ac:dyDescent="0.3">
      <c r="A22" s="1">
        <v>44212</v>
      </c>
      <c r="B22" t="s">
        <v>34</v>
      </c>
      <c r="C22" s="2">
        <v>52</v>
      </c>
      <c r="D22" s="2"/>
      <c r="E22" t="s">
        <v>35</v>
      </c>
      <c r="F22" t="s">
        <v>16</v>
      </c>
      <c r="G22" t="s">
        <v>17</v>
      </c>
      <c r="H22" t="str">
        <f t="shared" si="0"/>
        <v>Jan</v>
      </c>
      <c r="I22">
        <f>MONTH(Table1[[#This Row],[Date]])</f>
        <v>1</v>
      </c>
      <c r="J22" t="str">
        <f>TEXT(Table1[[#This Row],[Date]],"ddd")</f>
        <v>Sat</v>
      </c>
      <c r="K22" s="2">
        <f>Table1[[#This Row],[Credit]]-Table1[[#This Row],[Debit]]</f>
        <v>-52</v>
      </c>
    </row>
    <row r="23" spans="1:11" x14ac:dyDescent="0.3">
      <c r="A23" s="1">
        <v>44213</v>
      </c>
      <c r="B23" t="s">
        <v>36</v>
      </c>
      <c r="C23" s="2">
        <v>28</v>
      </c>
      <c r="D23" s="2"/>
      <c r="E23" t="s">
        <v>37</v>
      </c>
      <c r="F23" t="s">
        <v>23</v>
      </c>
      <c r="G23" t="s">
        <v>17</v>
      </c>
      <c r="H23" t="str">
        <f t="shared" si="0"/>
        <v>Jan</v>
      </c>
      <c r="I23">
        <f>MONTH(Table1[[#This Row],[Date]])</f>
        <v>1</v>
      </c>
      <c r="J23" t="str">
        <f>TEXT(Table1[[#This Row],[Date]],"ddd")</f>
        <v>Sun</v>
      </c>
      <c r="K23" s="2">
        <f>Table1[[#This Row],[Credit]]-Table1[[#This Row],[Debit]]</f>
        <v>-28</v>
      </c>
    </row>
    <row r="24" spans="1:11" x14ac:dyDescent="0.3">
      <c r="A24" s="1">
        <v>44214</v>
      </c>
      <c r="B24" t="s">
        <v>38</v>
      </c>
      <c r="C24" s="2"/>
      <c r="D24" s="2">
        <v>4500</v>
      </c>
      <c r="E24" t="s">
        <v>39</v>
      </c>
      <c r="F24" t="s">
        <v>40</v>
      </c>
      <c r="G24" t="s">
        <v>13</v>
      </c>
      <c r="H24" t="str">
        <f t="shared" si="0"/>
        <v>Jan</v>
      </c>
      <c r="I24">
        <f>MONTH(Table1[[#This Row],[Date]])</f>
        <v>1</v>
      </c>
      <c r="J24" t="str">
        <f>TEXT(Table1[[#This Row],[Date]],"ddd")</f>
        <v>Mon</v>
      </c>
      <c r="K24" s="2">
        <f>Table1[[#This Row],[Credit]]-Table1[[#This Row],[Debit]]</f>
        <v>4500</v>
      </c>
    </row>
    <row r="25" spans="1:11" x14ac:dyDescent="0.3">
      <c r="A25" s="1">
        <v>44214</v>
      </c>
      <c r="B25" t="s">
        <v>14</v>
      </c>
      <c r="C25" s="2">
        <v>5</v>
      </c>
      <c r="D25" s="2"/>
      <c r="E25" t="s">
        <v>15</v>
      </c>
      <c r="F25" t="s">
        <v>16</v>
      </c>
      <c r="G25" t="s">
        <v>17</v>
      </c>
      <c r="H25" t="str">
        <f t="shared" si="0"/>
        <v>Jan</v>
      </c>
      <c r="I25">
        <f>MONTH(Table1[[#This Row],[Date]])</f>
        <v>1</v>
      </c>
      <c r="J25" t="str">
        <f>TEXT(Table1[[#This Row],[Date]],"ddd")</f>
        <v>Mon</v>
      </c>
      <c r="K25" s="2">
        <f>Table1[[#This Row],[Credit]]-Table1[[#This Row],[Debit]]</f>
        <v>-5</v>
      </c>
    </row>
    <row r="26" spans="1:11" x14ac:dyDescent="0.3">
      <c r="A26" s="1">
        <v>44215</v>
      </c>
      <c r="B26" t="s">
        <v>14</v>
      </c>
      <c r="C26" s="2">
        <v>5</v>
      </c>
      <c r="D26" s="2"/>
      <c r="E26" t="s">
        <v>15</v>
      </c>
      <c r="F26" t="s">
        <v>16</v>
      </c>
      <c r="G26" t="s">
        <v>17</v>
      </c>
      <c r="H26" t="str">
        <f t="shared" si="0"/>
        <v>Jan</v>
      </c>
      <c r="I26">
        <f>MONTH(Table1[[#This Row],[Date]])</f>
        <v>1</v>
      </c>
      <c r="J26" t="str">
        <f>TEXT(Table1[[#This Row],[Date]],"ddd")</f>
        <v>Tue</v>
      </c>
      <c r="K26" s="2">
        <f>Table1[[#This Row],[Credit]]-Table1[[#This Row],[Debit]]</f>
        <v>-5</v>
      </c>
    </row>
    <row r="27" spans="1:11" x14ac:dyDescent="0.3">
      <c r="A27" s="1">
        <v>44215</v>
      </c>
      <c r="B27" t="s">
        <v>38</v>
      </c>
      <c r="C27" s="2"/>
      <c r="D27" s="2">
        <v>4500</v>
      </c>
      <c r="E27" t="s">
        <v>41</v>
      </c>
      <c r="F27" t="s">
        <v>40</v>
      </c>
      <c r="G27" t="s">
        <v>13</v>
      </c>
      <c r="H27" t="str">
        <f t="shared" si="0"/>
        <v>Jan</v>
      </c>
      <c r="I27">
        <f>MONTH(Table1[[#This Row],[Date]])</f>
        <v>1</v>
      </c>
      <c r="J27" t="str">
        <f>TEXT(Table1[[#This Row],[Date]],"ddd")</f>
        <v>Tue</v>
      </c>
      <c r="K27" s="2">
        <f>Table1[[#This Row],[Credit]]-Table1[[#This Row],[Debit]]</f>
        <v>4500</v>
      </c>
    </row>
    <row r="28" spans="1:11" x14ac:dyDescent="0.3">
      <c r="A28" s="1">
        <v>44215</v>
      </c>
      <c r="B28" t="s">
        <v>42</v>
      </c>
      <c r="C28" s="2">
        <v>40</v>
      </c>
      <c r="D28" s="2"/>
      <c r="E28" t="s">
        <v>42</v>
      </c>
      <c r="F28" t="s">
        <v>20</v>
      </c>
      <c r="G28" t="s">
        <v>17</v>
      </c>
      <c r="H28" t="str">
        <f t="shared" si="0"/>
        <v>Jan</v>
      </c>
      <c r="I28">
        <f>MONTH(Table1[[#This Row],[Date]])</f>
        <v>1</v>
      </c>
      <c r="J28" t="str">
        <f>TEXT(Table1[[#This Row],[Date]],"ddd")</f>
        <v>Tue</v>
      </c>
      <c r="K28" s="2">
        <f>Table1[[#This Row],[Credit]]-Table1[[#This Row],[Debit]]</f>
        <v>-40</v>
      </c>
    </row>
    <row r="29" spans="1:11" x14ac:dyDescent="0.3">
      <c r="A29" s="1">
        <v>44216</v>
      </c>
      <c r="B29" t="s">
        <v>43</v>
      </c>
      <c r="C29" s="2">
        <v>45</v>
      </c>
      <c r="D29" s="2"/>
      <c r="E29" t="s">
        <v>44</v>
      </c>
      <c r="F29" t="s">
        <v>31</v>
      </c>
      <c r="G29" t="s">
        <v>17</v>
      </c>
      <c r="H29" t="str">
        <f t="shared" si="0"/>
        <v>Jan</v>
      </c>
      <c r="I29">
        <f>MONTH(Table1[[#This Row],[Date]])</f>
        <v>1</v>
      </c>
      <c r="J29" t="str">
        <f>TEXT(Table1[[#This Row],[Date]],"ddd")</f>
        <v>Wed</v>
      </c>
      <c r="K29" s="2">
        <f>Table1[[#This Row],[Credit]]-Table1[[#This Row],[Debit]]</f>
        <v>-45</v>
      </c>
    </row>
    <row r="30" spans="1:11" x14ac:dyDescent="0.3">
      <c r="A30" s="1">
        <v>44216</v>
      </c>
      <c r="B30" t="s">
        <v>45</v>
      </c>
      <c r="C30" s="2">
        <v>32</v>
      </c>
      <c r="D30" s="2"/>
      <c r="E30" t="s">
        <v>30</v>
      </c>
      <c r="F30" t="s">
        <v>31</v>
      </c>
      <c r="G30" t="s">
        <v>17</v>
      </c>
      <c r="H30" t="str">
        <f t="shared" si="0"/>
        <v>Jan</v>
      </c>
      <c r="I30">
        <f>MONTH(Table1[[#This Row],[Date]])</f>
        <v>1</v>
      </c>
      <c r="J30" t="str">
        <f>TEXT(Table1[[#This Row],[Date]],"ddd")</f>
        <v>Wed</v>
      </c>
      <c r="K30" s="2">
        <f>Table1[[#This Row],[Credit]]-Table1[[#This Row],[Debit]]</f>
        <v>-32</v>
      </c>
    </row>
    <row r="31" spans="1:11" x14ac:dyDescent="0.3">
      <c r="A31" s="1">
        <v>44216</v>
      </c>
      <c r="B31" t="s">
        <v>14</v>
      </c>
      <c r="C31" s="2">
        <v>5</v>
      </c>
      <c r="D31" s="2"/>
      <c r="E31" t="s">
        <v>15</v>
      </c>
      <c r="F31" t="s">
        <v>16</v>
      </c>
      <c r="G31" t="s">
        <v>17</v>
      </c>
      <c r="H31" t="str">
        <f t="shared" si="0"/>
        <v>Jan</v>
      </c>
      <c r="I31">
        <f>MONTH(Table1[[#This Row],[Date]])</f>
        <v>1</v>
      </c>
      <c r="J31" t="str">
        <f>TEXT(Table1[[#This Row],[Date]],"ddd")</f>
        <v>Wed</v>
      </c>
      <c r="K31" s="2">
        <f>Table1[[#This Row],[Credit]]-Table1[[#This Row],[Debit]]</f>
        <v>-5</v>
      </c>
    </row>
    <row r="32" spans="1:11" x14ac:dyDescent="0.3">
      <c r="A32" s="1">
        <v>44217</v>
      </c>
      <c r="B32" t="s">
        <v>14</v>
      </c>
      <c r="C32" s="2">
        <v>5</v>
      </c>
      <c r="D32" s="2"/>
      <c r="E32" t="s">
        <v>15</v>
      </c>
      <c r="F32" t="s">
        <v>16</v>
      </c>
      <c r="G32" t="s">
        <v>17</v>
      </c>
      <c r="H32" t="str">
        <f t="shared" si="0"/>
        <v>Jan</v>
      </c>
      <c r="I32">
        <f>MONTH(Table1[[#This Row],[Date]])</f>
        <v>1</v>
      </c>
      <c r="J32" t="str">
        <f>TEXT(Table1[[#This Row],[Date]],"ddd")</f>
        <v>Thu</v>
      </c>
      <c r="K32" s="2">
        <f>Table1[[#This Row],[Credit]]-Table1[[#This Row],[Debit]]</f>
        <v>-5</v>
      </c>
    </row>
    <row r="33" spans="1:11" x14ac:dyDescent="0.3">
      <c r="A33" s="1">
        <v>44218</v>
      </c>
      <c r="B33" t="s">
        <v>14</v>
      </c>
      <c r="C33" s="2">
        <v>5</v>
      </c>
      <c r="D33" s="2"/>
      <c r="E33" t="s">
        <v>15</v>
      </c>
      <c r="F33" t="s">
        <v>16</v>
      </c>
      <c r="G33" t="s">
        <v>17</v>
      </c>
      <c r="H33" t="str">
        <f t="shared" si="0"/>
        <v>Jan</v>
      </c>
      <c r="I33">
        <f>MONTH(Table1[[#This Row],[Date]])</f>
        <v>1</v>
      </c>
      <c r="J33" t="str">
        <f>TEXT(Table1[[#This Row],[Date]],"ddd")</f>
        <v>Fri</v>
      </c>
      <c r="K33" s="2">
        <f>Table1[[#This Row],[Credit]]-Table1[[#This Row],[Debit]]</f>
        <v>-5</v>
      </c>
    </row>
    <row r="34" spans="1:11" x14ac:dyDescent="0.3">
      <c r="A34" s="1">
        <v>44218</v>
      </c>
      <c r="B34" t="s">
        <v>24</v>
      </c>
      <c r="C34" s="2">
        <v>170</v>
      </c>
      <c r="D34" s="2"/>
      <c r="E34" t="s">
        <v>25</v>
      </c>
      <c r="F34" t="s">
        <v>20</v>
      </c>
      <c r="G34" t="s">
        <v>17</v>
      </c>
      <c r="H34" t="str">
        <f t="shared" si="0"/>
        <v>Jan</v>
      </c>
      <c r="I34">
        <f>MONTH(Table1[[#This Row],[Date]])</f>
        <v>1</v>
      </c>
      <c r="J34" t="str">
        <f>TEXT(Table1[[#This Row],[Date]],"ddd")</f>
        <v>Fri</v>
      </c>
      <c r="K34" s="2">
        <f>Table1[[#This Row],[Credit]]-Table1[[#This Row],[Debit]]</f>
        <v>-170</v>
      </c>
    </row>
    <row r="35" spans="1:11" x14ac:dyDescent="0.3">
      <c r="A35" s="1">
        <v>44219</v>
      </c>
      <c r="B35" t="s">
        <v>46</v>
      </c>
      <c r="C35" s="2">
        <v>37</v>
      </c>
      <c r="D35" s="2"/>
      <c r="E35" t="s">
        <v>35</v>
      </c>
      <c r="F35" t="s">
        <v>16</v>
      </c>
      <c r="G35" t="s">
        <v>17</v>
      </c>
      <c r="H35" t="str">
        <f t="shared" si="0"/>
        <v>Jan</v>
      </c>
      <c r="I35">
        <f>MONTH(Table1[[#This Row],[Date]])</f>
        <v>1</v>
      </c>
      <c r="J35" t="str">
        <f>TEXT(Table1[[#This Row],[Date]],"ddd")</f>
        <v>Sat</v>
      </c>
      <c r="K35" s="2">
        <f>Table1[[#This Row],[Credit]]-Table1[[#This Row],[Debit]]</f>
        <v>-37</v>
      </c>
    </row>
    <row r="36" spans="1:11" x14ac:dyDescent="0.3">
      <c r="A36" s="1">
        <v>44220</v>
      </c>
      <c r="B36" t="s">
        <v>47</v>
      </c>
      <c r="C36" s="2">
        <v>12</v>
      </c>
      <c r="D36" s="2"/>
      <c r="E36" t="s">
        <v>35</v>
      </c>
      <c r="F36" t="s">
        <v>16</v>
      </c>
      <c r="G36" t="s">
        <v>17</v>
      </c>
      <c r="H36" t="str">
        <f t="shared" si="0"/>
        <v>Jan</v>
      </c>
      <c r="I36">
        <f>MONTH(Table1[[#This Row],[Date]])</f>
        <v>1</v>
      </c>
      <c r="J36" t="str">
        <f>TEXT(Table1[[#This Row],[Date]],"ddd")</f>
        <v>Sun</v>
      </c>
      <c r="K36" s="2">
        <f>Table1[[#This Row],[Credit]]-Table1[[#This Row],[Debit]]</f>
        <v>-12</v>
      </c>
    </row>
    <row r="37" spans="1:11" x14ac:dyDescent="0.3">
      <c r="A37" s="1">
        <v>44221</v>
      </c>
      <c r="B37" t="s">
        <v>48</v>
      </c>
      <c r="C37" s="2">
        <v>55</v>
      </c>
      <c r="D37" s="2"/>
      <c r="E37" t="s">
        <v>49</v>
      </c>
      <c r="F37" t="s">
        <v>50</v>
      </c>
      <c r="G37" t="s">
        <v>17</v>
      </c>
      <c r="H37" t="str">
        <f t="shared" si="0"/>
        <v>Jan</v>
      </c>
      <c r="I37">
        <f>MONTH(Table1[[#This Row],[Date]])</f>
        <v>1</v>
      </c>
      <c r="J37" t="str">
        <f>TEXT(Table1[[#This Row],[Date]],"ddd")</f>
        <v>Mon</v>
      </c>
      <c r="K37" s="2">
        <f>Table1[[#This Row],[Credit]]-Table1[[#This Row],[Debit]]</f>
        <v>-55</v>
      </c>
    </row>
    <row r="38" spans="1:11" x14ac:dyDescent="0.3">
      <c r="A38" s="1">
        <v>44221</v>
      </c>
      <c r="B38" t="s">
        <v>28</v>
      </c>
      <c r="C38" s="2">
        <v>63</v>
      </c>
      <c r="D38" s="2"/>
      <c r="E38" t="s">
        <v>51</v>
      </c>
      <c r="F38" t="s">
        <v>23</v>
      </c>
      <c r="G38" t="s">
        <v>17</v>
      </c>
      <c r="H38" t="str">
        <f t="shared" si="0"/>
        <v>Jan</v>
      </c>
      <c r="I38">
        <f>MONTH(Table1[[#This Row],[Date]])</f>
        <v>1</v>
      </c>
      <c r="J38" t="str">
        <f>TEXT(Table1[[#This Row],[Date]],"ddd")</f>
        <v>Mon</v>
      </c>
      <c r="K38" s="2">
        <f>Table1[[#This Row],[Credit]]-Table1[[#This Row],[Debit]]</f>
        <v>-63</v>
      </c>
    </row>
    <row r="39" spans="1:11" x14ac:dyDescent="0.3">
      <c r="A39" s="1">
        <v>44221</v>
      </c>
      <c r="B39" t="s">
        <v>14</v>
      </c>
      <c r="C39" s="2">
        <v>5</v>
      </c>
      <c r="D39" s="2"/>
      <c r="E39" t="s">
        <v>15</v>
      </c>
      <c r="F39" t="s">
        <v>16</v>
      </c>
      <c r="G39" t="s">
        <v>17</v>
      </c>
      <c r="H39" t="str">
        <f t="shared" si="0"/>
        <v>Jan</v>
      </c>
      <c r="I39">
        <f>MONTH(Table1[[#This Row],[Date]])</f>
        <v>1</v>
      </c>
      <c r="J39" t="str">
        <f>TEXT(Table1[[#This Row],[Date]],"ddd")</f>
        <v>Mon</v>
      </c>
      <c r="K39" s="2">
        <f>Table1[[#This Row],[Credit]]-Table1[[#This Row],[Debit]]</f>
        <v>-5</v>
      </c>
    </row>
    <row r="40" spans="1:11" x14ac:dyDescent="0.3">
      <c r="A40" s="1">
        <v>44222</v>
      </c>
      <c r="B40" t="s">
        <v>14</v>
      </c>
      <c r="C40" s="2">
        <v>5</v>
      </c>
      <c r="D40" s="2"/>
      <c r="E40" t="s">
        <v>15</v>
      </c>
      <c r="F40" t="s">
        <v>16</v>
      </c>
      <c r="G40" t="s">
        <v>17</v>
      </c>
      <c r="H40" t="str">
        <f t="shared" si="0"/>
        <v>Jan</v>
      </c>
      <c r="I40">
        <f>MONTH(Table1[[#This Row],[Date]])</f>
        <v>1</v>
      </c>
      <c r="J40" t="str">
        <f>TEXT(Table1[[#This Row],[Date]],"ddd")</f>
        <v>Tue</v>
      </c>
      <c r="K40" s="2">
        <f>Table1[[#This Row],[Credit]]-Table1[[#This Row],[Debit]]</f>
        <v>-5</v>
      </c>
    </row>
    <row r="41" spans="1:11" x14ac:dyDescent="0.3">
      <c r="A41" s="1">
        <v>44223</v>
      </c>
      <c r="B41" t="s">
        <v>14</v>
      </c>
      <c r="C41" s="2">
        <v>5</v>
      </c>
      <c r="D41" s="2"/>
      <c r="E41" t="s">
        <v>15</v>
      </c>
      <c r="F41" t="s">
        <v>16</v>
      </c>
      <c r="G41" t="s">
        <v>17</v>
      </c>
      <c r="H41" t="str">
        <f t="shared" si="0"/>
        <v>Jan</v>
      </c>
      <c r="I41">
        <f>MONTH(Table1[[#This Row],[Date]])</f>
        <v>1</v>
      </c>
      <c r="J41" t="str">
        <f>TEXT(Table1[[#This Row],[Date]],"ddd")</f>
        <v>Wed</v>
      </c>
      <c r="K41" s="2">
        <f>Table1[[#This Row],[Credit]]-Table1[[#This Row],[Debit]]</f>
        <v>-5</v>
      </c>
    </row>
    <row r="42" spans="1:11" x14ac:dyDescent="0.3">
      <c r="A42" s="1">
        <v>44224</v>
      </c>
      <c r="B42" t="s">
        <v>14</v>
      </c>
      <c r="C42" s="2">
        <v>5</v>
      </c>
      <c r="D42" s="2"/>
      <c r="E42" t="s">
        <v>15</v>
      </c>
      <c r="F42" t="s">
        <v>16</v>
      </c>
      <c r="G42" t="s">
        <v>17</v>
      </c>
      <c r="H42" t="str">
        <f t="shared" si="0"/>
        <v>Jan</v>
      </c>
      <c r="I42">
        <f>MONTH(Table1[[#This Row],[Date]])</f>
        <v>1</v>
      </c>
      <c r="J42" t="str">
        <f>TEXT(Table1[[#This Row],[Date]],"ddd")</f>
        <v>Thu</v>
      </c>
      <c r="K42" s="2">
        <f>Table1[[#This Row],[Credit]]-Table1[[#This Row],[Debit]]</f>
        <v>-5</v>
      </c>
    </row>
    <row r="43" spans="1:11" x14ac:dyDescent="0.3">
      <c r="A43" s="1">
        <v>44225</v>
      </c>
      <c r="B43" t="s">
        <v>14</v>
      </c>
      <c r="C43" s="2">
        <v>5</v>
      </c>
      <c r="D43" s="2"/>
      <c r="E43" t="s">
        <v>15</v>
      </c>
      <c r="F43" t="s">
        <v>16</v>
      </c>
      <c r="G43" t="s">
        <v>17</v>
      </c>
      <c r="H43" t="str">
        <f t="shared" si="0"/>
        <v>Jan</v>
      </c>
      <c r="I43">
        <f>MONTH(Table1[[#This Row],[Date]])</f>
        <v>1</v>
      </c>
      <c r="J43" t="str">
        <f>TEXT(Table1[[#This Row],[Date]],"ddd")</f>
        <v>Fri</v>
      </c>
      <c r="K43" s="2">
        <f>Table1[[#This Row],[Credit]]-Table1[[#This Row],[Debit]]</f>
        <v>-5</v>
      </c>
    </row>
    <row r="44" spans="1:11" x14ac:dyDescent="0.3">
      <c r="A44" s="1">
        <v>44225</v>
      </c>
      <c r="B44" t="s">
        <v>24</v>
      </c>
      <c r="C44" s="2">
        <v>162</v>
      </c>
      <c r="D44" s="2"/>
      <c r="E44" t="s">
        <v>25</v>
      </c>
      <c r="F44" t="s">
        <v>20</v>
      </c>
      <c r="G44" t="s">
        <v>17</v>
      </c>
      <c r="H44" t="str">
        <f t="shared" si="0"/>
        <v>Jan</v>
      </c>
      <c r="I44">
        <f>MONTH(Table1[[#This Row],[Date]])</f>
        <v>1</v>
      </c>
      <c r="J44" t="str">
        <f>TEXT(Table1[[#This Row],[Date]],"ddd")</f>
        <v>Fri</v>
      </c>
      <c r="K44" s="2">
        <f>Table1[[#This Row],[Credit]]-Table1[[#This Row],[Debit]]</f>
        <v>-162</v>
      </c>
    </row>
    <row r="45" spans="1:11" x14ac:dyDescent="0.3">
      <c r="A45" s="1">
        <v>44226</v>
      </c>
      <c r="B45" t="s">
        <v>52</v>
      </c>
      <c r="C45" s="2">
        <v>125</v>
      </c>
      <c r="D45" s="2"/>
      <c r="E45" t="s">
        <v>33</v>
      </c>
      <c r="F45" t="s">
        <v>31</v>
      </c>
      <c r="G45" t="s">
        <v>17</v>
      </c>
      <c r="H45" t="str">
        <f t="shared" si="0"/>
        <v>Jan</v>
      </c>
      <c r="I45">
        <f>MONTH(Table1[[#This Row],[Date]])</f>
        <v>1</v>
      </c>
      <c r="J45" t="str">
        <f>TEXT(Table1[[#This Row],[Date]],"ddd")</f>
        <v>Sat</v>
      </c>
      <c r="K45" s="2">
        <f>Table1[[#This Row],[Credit]]-Table1[[#This Row],[Debit]]</f>
        <v>-125</v>
      </c>
    </row>
    <row r="46" spans="1:11" x14ac:dyDescent="0.3">
      <c r="A46" s="1">
        <v>44226</v>
      </c>
      <c r="B46" t="s">
        <v>53</v>
      </c>
      <c r="C46" s="2">
        <v>175</v>
      </c>
      <c r="D46" s="2"/>
      <c r="E46" t="s">
        <v>30</v>
      </c>
      <c r="F46" t="s">
        <v>31</v>
      </c>
      <c r="G46" t="s">
        <v>17</v>
      </c>
      <c r="H46" t="str">
        <f t="shared" si="0"/>
        <v>Jan</v>
      </c>
      <c r="I46">
        <f>MONTH(Table1[[#This Row],[Date]])</f>
        <v>1</v>
      </c>
      <c r="J46" t="str">
        <f>TEXT(Table1[[#This Row],[Date]],"ddd")</f>
        <v>Sat</v>
      </c>
      <c r="K46" s="2">
        <f>Table1[[#This Row],[Credit]]-Table1[[#This Row],[Debit]]</f>
        <v>-175</v>
      </c>
    </row>
    <row r="47" spans="1:11" x14ac:dyDescent="0.3">
      <c r="A47" s="1">
        <v>44227</v>
      </c>
      <c r="B47" t="s">
        <v>32</v>
      </c>
      <c r="C47" s="2">
        <v>145</v>
      </c>
      <c r="D47" s="2"/>
      <c r="E47" t="s">
        <v>33</v>
      </c>
      <c r="F47" t="s">
        <v>31</v>
      </c>
      <c r="G47" t="s">
        <v>17</v>
      </c>
      <c r="H47" t="str">
        <f t="shared" si="0"/>
        <v>Jan</v>
      </c>
      <c r="I47">
        <f>MONTH(Table1[[#This Row],[Date]])</f>
        <v>1</v>
      </c>
      <c r="J47" t="str">
        <f>TEXT(Table1[[#This Row],[Date]],"ddd")</f>
        <v>Sun</v>
      </c>
      <c r="K47" s="2">
        <f>Table1[[#This Row],[Credit]]-Table1[[#This Row],[Debit]]</f>
        <v>-145</v>
      </c>
    </row>
    <row r="48" spans="1:11" x14ac:dyDescent="0.3">
      <c r="A48" s="1">
        <v>44227</v>
      </c>
      <c r="B48" t="s">
        <v>36</v>
      </c>
      <c r="C48" s="2">
        <v>23</v>
      </c>
      <c r="D48" s="2"/>
      <c r="E48" t="s">
        <v>37</v>
      </c>
      <c r="F48" t="s">
        <v>23</v>
      </c>
      <c r="G48" t="s">
        <v>17</v>
      </c>
      <c r="H48" t="str">
        <f t="shared" si="0"/>
        <v>Jan</v>
      </c>
      <c r="I48">
        <f>MONTH(Table1[[#This Row],[Date]])</f>
        <v>1</v>
      </c>
      <c r="J48" t="str">
        <f>TEXT(Table1[[#This Row],[Date]],"ddd")</f>
        <v>Sun</v>
      </c>
      <c r="K48" s="2">
        <f>Table1[[#This Row],[Credit]]-Table1[[#This Row],[Debit]]</f>
        <v>-23</v>
      </c>
    </row>
    <row r="49" spans="1:11" x14ac:dyDescent="0.3">
      <c r="A49" s="1">
        <v>44228</v>
      </c>
      <c r="B49" t="s">
        <v>10</v>
      </c>
      <c r="C49" s="2"/>
      <c r="D49" s="2">
        <v>5000</v>
      </c>
      <c r="E49" t="s">
        <v>11</v>
      </c>
      <c r="F49" t="s">
        <v>12</v>
      </c>
      <c r="G49" t="s">
        <v>13</v>
      </c>
      <c r="H49" t="str">
        <f t="shared" si="0"/>
        <v>Feb</v>
      </c>
      <c r="I49">
        <f>MONTH(Table1[[#This Row],[Date]])</f>
        <v>2</v>
      </c>
      <c r="J49" t="str">
        <f>TEXT(Table1[[#This Row],[Date]],"ddd")</f>
        <v>Mon</v>
      </c>
      <c r="K49" s="2">
        <f>Table1[[#This Row],[Credit]]-Table1[[#This Row],[Debit]]</f>
        <v>5000</v>
      </c>
    </row>
    <row r="50" spans="1:11" x14ac:dyDescent="0.3">
      <c r="A50" s="1">
        <v>44228</v>
      </c>
      <c r="B50" t="s">
        <v>14</v>
      </c>
      <c r="C50" s="2">
        <v>5</v>
      </c>
      <c r="D50" s="2"/>
      <c r="E50" t="s">
        <v>15</v>
      </c>
      <c r="F50" t="s">
        <v>16</v>
      </c>
      <c r="G50" t="s">
        <v>17</v>
      </c>
      <c r="H50" t="str">
        <f t="shared" si="0"/>
        <v>Feb</v>
      </c>
      <c r="I50">
        <f>MONTH(Table1[[#This Row],[Date]])</f>
        <v>2</v>
      </c>
      <c r="J50" t="str">
        <f>TEXT(Table1[[#This Row],[Date]],"ddd")</f>
        <v>Mon</v>
      </c>
      <c r="K50" s="2">
        <f>Table1[[#This Row],[Credit]]-Table1[[#This Row],[Debit]]</f>
        <v>-5</v>
      </c>
    </row>
    <row r="51" spans="1:11" x14ac:dyDescent="0.3">
      <c r="A51" s="1">
        <v>44229</v>
      </c>
      <c r="B51" t="s">
        <v>18</v>
      </c>
      <c r="C51" s="2">
        <v>900</v>
      </c>
      <c r="D51" s="2"/>
      <c r="E51" t="s">
        <v>19</v>
      </c>
      <c r="F51" t="s">
        <v>20</v>
      </c>
      <c r="G51" t="s">
        <v>17</v>
      </c>
      <c r="H51" t="str">
        <f t="shared" si="0"/>
        <v>Feb</v>
      </c>
      <c r="I51">
        <f>MONTH(Table1[[#This Row],[Date]])</f>
        <v>2</v>
      </c>
      <c r="J51" t="str">
        <f>TEXT(Table1[[#This Row],[Date]],"ddd")</f>
        <v>Tue</v>
      </c>
      <c r="K51" s="2">
        <f>Table1[[#This Row],[Credit]]-Table1[[#This Row],[Debit]]</f>
        <v>-900</v>
      </c>
    </row>
    <row r="52" spans="1:11" x14ac:dyDescent="0.3">
      <c r="A52" s="1">
        <v>44229</v>
      </c>
      <c r="B52" t="s">
        <v>21</v>
      </c>
      <c r="C52" s="2">
        <v>150</v>
      </c>
      <c r="D52" s="2"/>
      <c r="E52" t="s">
        <v>22</v>
      </c>
      <c r="F52" t="s">
        <v>23</v>
      </c>
      <c r="G52" t="s">
        <v>17</v>
      </c>
      <c r="H52" t="str">
        <f t="shared" si="0"/>
        <v>Feb</v>
      </c>
      <c r="I52">
        <f>MONTH(Table1[[#This Row],[Date]])</f>
        <v>2</v>
      </c>
      <c r="J52" t="str">
        <f>TEXT(Table1[[#This Row],[Date]],"ddd")</f>
        <v>Tue</v>
      </c>
      <c r="K52" s="2">
        <f>Table1[[#This Row],[Credit]]-Table1[[#This Row],[Debit]]</f>
        <v>-150</v>
      </c>
    </row>
    <row r="53" spans="1:11" x14ac:dyDescent="0.3">
      <c r="A53" s="1">
        <v>44229</v>
      </c>
      <c r="B53" t="s">
        <v>14</v>
      </c>
      <c r="C53" s="2">
        <v>5</v>
      </c>
      <c r="D53" s="2"/>
      <c r="E53" t="s">
        <v>15</v>
      </c>
      <c r="F53" t="s">
        <v>16</v>
      </c>
      <c r="G53" t="s">
        <v>17</v>
      </c>
      <c r="H53" t="str">
        <f t="shared" si="0"/>
        <v>Feb</v>
      </c>
      <c r="I53">
        <f>MONTH(Table1[[#This Row],[Date]])</f>
        <v>2</v>
      </c>
      <c r="J53" t="str">
        <f>TEXT(Table1[[#This Row],[Date]],"ddd")</f>
        <v>Tue</v>
      </c>
      <c r="K53" s="2">
        <f>Table1[[#This Row],[Credit]]-Table1[[#This Row],[Debit]]</f>
        <v>-5</v>
      </c>
    </row>
    <row r="54" spans="1:11" x14ac:dyDescent="0.3">
      <c r="A54" s="1">
        <v>44230</v>
      </c>
      <c r="B54" t="s">
        <v>14</v>
      </c>
      <c r="C54" s="2">
        <v>5</v>
      </c>
      <c r="D54" s="2"/>
      <c r="E54" t="s">
        <v>15</v>
      </c>
      <c r="F54" t="s">
        <v>16</v>
      </c>
      <c r="G54" t="s">
        <v>17</v>
      </c>
      <c r="H54" t="str">
        <f t="shared" si="0"/>
        <v>Feb</v>
      </c>
      <c r="I54">
        <f>MONTH(Table1[[#This Row],[Date]])</f>
        <v>2</v>
      </c>
      <c r="J54" t="str">
        <f>TEXT(Table1[[#This Row],[Date]],"ddd")</f>
        <v>Wed</v>
      </c>
      <c r="K54" s="2">
        <f>Table1[[#This Row],[Credit]]-Table1[[#This Row],[Debit]]</f>
        <v>-5</v>
      </c>
    </row>
    <row r="55" spans="1:11" x14ac:dyDescent="0.3">
      <c r="A55" s="1">
        <v>44231</v>
      </c>
      <c r="B55" t="s">
        <v>14</v>
      </c>
      <c r="C55" s="2">
        <v>5</v>
      </c>
      <c r="D55" s="2"/>
      <c r="E55" t="s">
        <v>15</v>
      </c>
      <c r="F55" t="s">
        <v>16</v>
      </c>
      <c r="G55" t="s">
        <v>17</v>
      </c>
      <c r="H55" t="str">
        <f t="shared" si="0"/>
        <v>Feb</v>
      </c>
      <c r="I55">
        <f>MONTH(Table1[[#This Row],[Date]])</f>
        <v>2</v>
      </c>
      <c r="J55" t="str">
        <f>TEXT(Table1[[#This Row],[Date]],"ddd")</f>
        <v>Thu</v>
      </c>
      <c r="K55" s="2">
        <f>Table1[[#This Row],[Credit]]-Table1[[#This Row],[Debit]]</f>
        <v>-5</v>
      </c>
    </row>
    <row r="56" spans="1:11" x14ac:dyDescent="0.3">
      <c r="A56" s="1">
        <v>44232</v>
      </c>
      <c r="B56" t="s">
        <v>14</v>
      </c>
      <c r="C56" s="2">
        <v>5</v>
      </c>
      <c r="D56" s="2"/>
      <c r="E56" t="s">
        <v>15</v>
      </c>
      <c r="F56" t="s">
        <v>16</v>
      </c>
      <c r="G56" t="s">
        <v>17</v>
      </c>
      <c r="H56" t="str">
        <f t="shared" si="0"/>
        <v>Feb</v>
      </c>
      <c r="I56">
        <f>MONTH(Table1[[#This Row],[Date]])</f>
        <v>2</v>
      </c>
      <c r="J56" t="str">
        <f>TEXT(Table1[[#This Row],[Date]],"ddd")</f>
        <v>Fri</v>
      </c>
      <c r="K56" s="2">
        <f>Table1[[#This Row],[Credit]]-Table1[[#This Row],[Debit]]</f>
        <v>-5</v>
      </c>
    </row>
    <row r="57" spans="1:11" x14ac:dyDescent="0.3">
      <c r="A57" s="1">
        <v>44232</v>
      </c>
      <c r="B57" t="s">
        <v>24</v>
      </c>
      <c r="C57" s="2">
        <v>205</v>
      </c>
      <c r="D57" s="2"/>
      <c r="E57" t="s">
        <v>25</v>
      </c>
      <c r="F57" t="s">
        <v>20</v>
      </c>
      <c r="G57" t="s">
        <v>17</v>
      </c>
      <c r="H57" t="str">
        <f t="shared" si="0"/>
        <v>Feb</v>
      </c>
      <c r="I57">
        <f>MONTH(Table1[[#This Row],[Date]])</f>
        <v>2</v>
      </c>
      <c r="J57" t="str">
        <f>TEXT(Table1[[#This Row],[Date]],"ddd")</f>
        <v>Fri</v>
      </c>
      <c r="K57" s="2">
        <f>Table1[[#This Row],[Credit]]-Table1[[#This Row],[Debit]]</f>
        <v>-205</v>
      </c>
    </row>
    <row r="58" spans="1:11" x14ac:dyDescent="0.3">
      <c r="A58" s="1">
        <v>44235</v>
      </c>
      <c r="B58" t="s">
        <v>26</v>
      </c>
      <c r="C58" s="2">
        <v>51.1</v>
      </c>
      <c r="D58" s="2"/>
      <c r="E58" t="s">
        <v>27</v>
      </c>
      <c r="F58" t="s">
        <v>20</v>
      </c>
      <c r="G58" t="s">
        <v>17</v>
      </c>
      <c r="H58" t="str">
        <f t="shared" si="0"/>
        <v>Feb</v>
      </c>
      <c r="I58">
        <f>MONTH(Table1[[#This Row],[Date]])</f>
        <v>2</v>
      </c>
      <c r="J58" t="str">
        <f>TEXT(Table1[[#This Row],[Date]],"ddd")</f>
        <v>Mon</v>
      </c>
      <c r="K58" s="2">
        <f>Table1[[#This Row],[Credit]]-Table1[[#This Row],[Debit]]</f>
        <v>-51.1</v>
      </c>
    </row>
    <row r="59" spans="1:11" x14ac:dyDescent="0.3">
      <c r="A59" s="1">
        <v>44235</v>
      </c>
      <c r="B59" t="s">
        <v>14</v>
      </c>
      <c r="C59" s="2">
        <v>5</v>
      </c>
      <c r="D59" s="2"/>
      <c r="E59" t="s">
        <v>15</v>
      </c>
      <c r="F59" t="s">
        <v>16</v>
      </c>
      <c r="G59" t="s">
        <v>17</v>
      </c>
      <c r="H59" t="str">
        <f t="shared" si="0"/>
        <v>Feb</v>
      </c>
      <c r="I59">
        <f>MONTH(Table1[[#This Row],[Date]])</f>
        <v>2</v>
      </c>
      <c r="J59" t="str">
        <f>TEXT(Table1[[#This Row],[Date]],"ddd")</f>
        <v>Mon</v>
      </c>
      <c r="K59" s="2">
        <f>Table1[[#This Row],[Credit]]-Table1[[#This Row],[Debit]]</f>
        <v>-5</v>
      </c>
    </row>
    <row r="60" spans="1:11" x14ac:dyDescent="0.3">
      <c r="A60" s="1">
        <v>44236</v>
      </c>
      <c r="B60" t="s">
        <v>14</v>
      </c>
      <c r="C60" s="2">
        <v>5</v>
      </c>
      <c r="D60" s="2"/>
      <c r="E60" t="s">
        <v>15</v>
      </c>
      <c r="F60" t="s">
        <v>16</v>
      </c>
      <c r="G60" t="s">
        <v>17</v>
      </c>
      <c r="H60" t="str">
        <f t="shared" si="0"/>
        <v>Feb</v>
      </c>
      <c r="I60">
        <f>MONTH(Table1[[#This Row],[Date]])</f>
        <v>2</v>
      </c>
      <c r="J60" t="str">
        <f>TEXT(Table1[[#This Row],[Date]],"ddd")</f>
        <v>Tue</v>
      </c>
      <c r="K60" s="2">
        <f>Table1[[#This Row],[Credit]]-Table1[[#This Row],[Debit]]</f>
        <v>-5</v>
      </c>
    </row>
    <row r="61" spans="1:11" x14ac:dyDescent="0.3">
      <c r="A61" s="1">
        <v>44237</v>
      </c>
      <c r="B61" t="s">
        <v>28</v>
      </c>
      <c r="C61" s="2">
        <v>78</v>
      </c>
      <c r="D61" s="2"/>
      <c r="E61" t="s">
        <v>51</v>
      </c>
      <c r="F61" t="s">
        <v>23</v>
      </c>
      <c r="G61" t="s">
        <v>17</v>
      </c>
      <c r="H61" t="str">
        <f t="shared" si="0"/>
        <v>Feb</v>
      </c>
      <c r="I61">
        <f>MONTH(Table1[[#This Row],[Date]])</f>
        <v>2</v>
      </c>
      <c r="J61" t="str">
        <f>TEXT(Table1[[#This Row],[Date]],"ddd")</f>
        <v>Wed</v>
      </c>
      <c r="K61" s="2">
        <f>Table1[[#This Row],[Credit]]-Table1[[#This Row],[Debit]]</f>
        <v>-78</v>
      </c>
    </row>
    <row r="62" spans="1:11" x14ac:dyDescent="0.3">
      <c r="A62" s="1">
        <v>44237</v>
      </c>
      <c r="B62" t="s">
        <v>14</v>
      </c>
      <c r="C62" s="2">
        <v>5</v>
      </c>
      <c r="D62" s="2"/>
      <c r="E62" t="s">
        <v>15</v>
      </c>
      <c r="F62" t="s">
        <v>16</v>
      </c>
      <c r="G62" t="s">
        <v>17</v>
      </c>
      <c r="H62" t="str">
        <f t="shared" si="0"/>
        <v>Feb</v>
      </c>
      <c r="I62">
        <f>MONTH(Table1[[#This Row],[Date]])</f>
        <v>2</v>
      </c>
      <c r="J62" t="str">
        <f>TEXT(Table1[[#This Row],[Date]],"ddd")</f>
        <v>Wed</v>
      </c>
      <c r="K62" s="2">
        <f>Table1[[#This Row],[Credit]]-Table1[[#This Row],[Debit]]</f>
        <v>-5</v>
      </c>
    </row>
    <row r="63" spans="1:11" x14ac:dyDescent="0.3">
      <c r="A63" s="1">
        <v>44238</v>
      </c>
      <c r="B63" t="s">
        <v>14</v>
      </c>
      <c r="C63" s="2">
        <v>5</v>
      </c>
      <c r="D63" s="2"/>
      <c r="E63" t="s">
        <v>15</v>
      </c>
      <c r="F63" t="s">
        <v>16</v>
      </c>
      <c r="G63" t="s">
        <v>17</v>
      </c>
      <c r="H63" t="str">
        <f t="shared" si="0"/>
        <v>Feb</v>
      </c>
      <c r="I63">
        <f>MONTH(Table1[[#This Row],[Date]])</f>
        <v>2</v>
      </c>
      <c r="J63" t="str">
        <f>TEXT(Table1[[#This Row],[Date]],"ddd")</f>
        <v>Thu</v>
      </c>
      <c r="K63" s="2">
        <f>Table1[[#This Row],[Credit]]-Table1[[#This Row],[Debit]]</f>
        <v>-5</v>
      </c>
    </row>
    <row r="64" spans="1:11" x14ac:dyDescent="0.3">
      <c r="A64" s="1">
        <v>44239</v>
      </c>
      <c r="B64" t="s">
        <v>24</v>
      </c>
      <c r="C64" s="2">
        <v>135.9</v>
      </c>
      <c r="D64" s="2"/>
      <c r="E64" t="s">
        <v>25</v>
      </c>
      <c r="F64" t="s">
        <v>20</v>
      </c>
      <c r="G64" t="s">
        <v>17</v>
      </c>
      <c r="H64" t="str">
        <f t="shared" si="0"/>
        <v>Feb</v>
      </c>
      <c r="I64">
        <f>MONTH(Table1[[#This Row],[Date]])</f>
        <v>2</v>
      </c>
      <c r="J64" t="str">
        <f>TEXT(Table1[[#This Row],[Date]],"ddd")</f>
        <v>Fri</v>
      </c>
      <c r="K64" s="2">
        <f>Table1[[#This Row],[Credit]]-Table1[[#This Row],[Debit]]</f>
        <v>-135.9</v>
      </c>
    </row>
    <row r="65" spans="1:11" x14ac:dyDescent="0.3">
      <c r="A65" s="1">
        <v>44239</v>
      </c>
      <c r="B65" t="s">
        <v>14</v>
      </c>
      <c r="C65" s="2">
        <v>5</v>
      </c>
      <c r="D65" s="2"/>
      <c r="E65" t="s">
        <v>15</v>
      </c>
      <c r="F65" t="s">
        <v>16</v>
      </c>
      <c r="G65" t="s">
        <v>17</v>
      </c>
      <c r="H65" t="str">
        <f t="shared" si="0"/>
        <v>Feb</v>
      </c>
      <c r="I65">
        <f>MONTH(Table1[[#This Row],[Date]])</f>
        <v>2</v>
      </c>
      <c r="J65" t="str">
        <f>TEXT(Table1[[#This Row],[Date]],"ddd")</f>
        <v>Fri</v>
      </c>
      <c r="K65" s="2">
        <f>Table1[[#This Row],[Credit]]-Table1[[#This Row],[Debit]]</f>
        <v>-5</v>
      </c>
    </row>
    <row r="66" spans="1:11" x14ac:dyDescent="0.3">
      <c r="A66" s="1">
        <v>44240</v>
      </c>
      <c r="B66" t="s">
        <v>14</v>
      </c>
      <c r="C66" s="2">
        <v>5</v>
      </c>
      <c r="D66" s="2"/>
      <c r="E66" t="s">
        <v>15</v>
      </c>
      <c r="F66" t="s">
        <v>16</v>
      </c>
      <c r="G66" t="s">
        <v>17</v>
      </c>
      <c r="H66" t="str">
        <f t="shared" ref="H66:H129" si="1">TEXT(A66,"mmm")</f>
        <v>Feb</v>
      </c>
      <c r="I66">
        <f>MONTH(Table1[[#This Row],[Date]])</f>
        <v>2</v>
      </c>
      <c r="J66" t="str">
        <f>TEXT(Table1[[#This Row],[Date]],"ddd")</f>
        <v>Sat</v>
      </c>
      <c r="K66" s="2">
        <f>Table1[[#This Row],[Credit]]-Table1[[#This Row],[Debit]]</f>
        <v>-5</v>
      </c>
    </row>
    <row r="67" spans="1:11" x14ac:dyDescent="0.3">
      <c r="A67" s="1">
        <v>44240</v>
      </c>
      <c r="B67" t="s">
        <v>29</v>
      </c>
      <c r="C67" s="2">
        <v>40.9</v>
      </c>
      <c r="D67" s="2"/>
      <c r="E67" t="s">
        <v>30</v>
      </c>
      <c r="F67" t="s">
        <v>31</v>
      </c>
      <c r="G67" t="s">
        <v>17</v>
      </c>
      <c r="H67" t="str">
        <f t="shared" si="1"/>
        <v>Feb</v>
      </c>
      <c r="I67">
        <f>MONTH(Table1[[#This Row],[Date]])</f>
        <v>2</v>
      </c>
      <c r="J67" t="str">
        <f>TEXT(Table1[[#This Row],[Date]],"ddd")</f>
        <v>Sat</v>
      </c>
      <c r="K67" s="2">
        <f>Table1[[#This Row],[Credit]]-Table1[[#This Row],[Debit]]</f>
        <v>-40.9</v>
      </c>
    </row>
    <row r="68" spans="1:11" x14ac:dyDescent="0.3">
      <c r="A68" s="1">
        <v>44240</v>
      </c>
      <c r="B68" t="s">
        <v>32</v>
      </c>
      <c r="C68" s="2">
        <v>99</v>
      </c>
      <c r="D68" s="2"/>
      <c r="E68" t="s">
        <v>33</v>
      </c>
      <c r="F68" t="s">
        <v>31</v>
      </c>
      <c r="G68" t="s">
        <v>17</v>
      </c>
      <c r="H68" t="str">
        <f t="shared" si="1"/>
        <v>Feb</v>
      </c>
      <c r="I68">
        <f>MONTH(Table1[[#This Row],[Date]])</f>
        <v>2</v>
      </c>
      <c r="J68" t="str">
        <f>TEXT(Table1[[#This Row],[Date]],"ddd")</f>
        <v>Sat</v>
      </c>
      <c r="K68" s="2">
        <f>Table1[[#This Row],[Credit]]-Table1[[#This Row],[Debit]]</f>
        <v>-99</v>
      </c>
    </row>
    <row r="69" spans="1:11" x14ac:dyDescent="0.3">
      <c r="A69" s="1">
        <v>44240</v>
      </c>
      <c r="B69" t="s">
        <v>34</v>
      </c>
      <c r="C69" s="2">
        <v>53</v>
      </c>
      <c r="D69" s="2"/>
      <c r="E69" t="s">
        <v>35</v>
      </c>
      <c r="F69" t="s">
        <v>16</v>
      </c>
      <c r="G69" t="s">
        <v>17</v>
      </c>
      <c r="H69" t="str">
        <f t="shared" si="1"/>
        <v>Feb</v>
      </c>
      <c r="I69">
        <f>MONTH(Table1[[#This Row],[Date]])</f>
        <v>2</v>
      </c>
      <c r="J69" t="str">
        <f>TEXT(Table1[[#This Row],[Date]],"ddd")</f>
        <v>Sat</v>
      </c>
      <c r="K69" s="2">
        <f>Table1[[#This Row],[Credit]]-Table1[[#This Row],[Debit]]</f>
        <v>-53</v>
      </c>
    </row>
    <row r="70" spans="1:11" x14ac:dyDescent="0.3">
      <c r="A70" s="1">
        <v>44241</v>
      </c>
      <c r="B70" t="s">
        <v>36</v>
      </c>
      <c r="C70" s="2">
        <v>28.9</v>
      </c>
      <c r="D70" s="2"/>
      <c r="E70" t="s">
        <v>37</v>
      </c>
      <c r="F70" t="s">
        <v>23</v>
      </c>
      <c r="G70" t="s">
        <v>17</v>
      </c>
      <c r="H70" t="str">
        <f t="shared" si="1"/>
        <v>Feb</v>
      </c>
      <c r="I70">
        <f>MONTH(Table1[[#This Row],[Date]])</f>
        <v>2</v>
      </c>
      <c r="J70" t="str">
        <f>TEXT(Table1[[#This Row],[Date]],"ddd")</f>
        <v>Sun</v>
      </c>
      <c r="K70" s="2">
        <f>Table1[[#This Row],[Credit]]-Table1[[#This Row],[Debit]]</f>
        <v>-28.9</v>
      </c>
    </row>
    <row r="71" spans="1:11" x14ac:dyDescent="0.3">
      <c r="A71" s="1">
        <v>44242</v>
      </c>
      <c r="B71" t="s">
        <v>38</v>
      </c>
      <c r="C71" s="2"/>
      <c r="D71" s="2">
        <v>800</v>
      </c>
      <c r="E71" t="s">
        <v>39</v>
      </c>
      <c r="F71" t="s">
        <v>40</v>
      </c>
      <c r="G71" t="s">
        <v>13</v>
      </c>
      <c r="H71" t="str">
        <f t="shared" si="1"/>
        <v>Feb</v>
      </c>
      <c r="I71">
        <f>MONTH(Table1[[#This Row],[Date]])</f>
        <v>2</v>
      </c>
      <c r="J71" t="str">
        <f>TEXT(Table1[[#This Row],[Date]],"ddd")</f>
        <v>Mon</v>
      </c>
      <c r="K71" s="2">
        <f>Table1[[#This Row],[Credit]]-Table1[[#This Row],[Debit]]</f>
        <v>800</v>
      </c>
    </row>
    <row r="72" spans="1:11" x14ac:dyDescent="0.3">
      <c r="A72" s="1">
        <v>44242</v>
      </c>
      <c r="B72" t="s">
        <v>14</v>
      </c>
      <c r="C72" s="2">
        <v>5</v>
      </c>
      <c r="D72" s="2"/>
      <c r="E72" t="s">
        <v>15</v>
      </c>
      <c r="F72" t="s">
        <v>16</v>
      </c>
      <c r="G72" t="s">
        <v>17</v>
      </c>
      <c r="H72" t="str">
        <f t="shared" si="1"/>
        <v>Feb</v>
      </c>
      <c r="I72">
        <f>MONTH(Table1[[#This Row],[Date]])</f>
        <v>2</v>
      </c>
      <c r="J72" t="str">
        <f>TEXT(Table1[[#This Row],[Date]],"ddd")</f>
        <v>Mon</v>
      </c>
      <c r="K72" s="2">
        <f>Table1[[#This Row],[Credit]]-Table1[[#This Row],[Debit]]</f>
        <v>-5</v>
      </c>
    </row>
    <row r="73" spans="1:11" x14ac:dyDescent="0.3">
      <c r="A73" s="1">
        <v>44243</v>
      </c>
      <c r="B73" t="s">
        <v>14</v>
      </c>
      <c r="C73" s="2">
        <v>5</v>
      </c>
      <c r="D73" s="2"/>
      <c r="E73" t="s">
        <v>15</v>
      </c>
      <c r="F73" t="s">
        <v>16</v>
      </c>
      <c r="G73" t="s">
        <v>17</v>
      </c>
      <c r="H73" t="str">
        <f t="shared" si="1"/>
        <v>Feb</v>
      </c>
      <c r="I73">
        <f>MONTH(Table1[[#This Row],[Date]])</f>
        <v>2</v>
      </c>
      <c r="J73" t="str">
        <f>TEXT(Table1[[#This Row],[Date]],"ddd")</f>
        <v>Tue</v>
      </c>
      <c r="K73" s="2">
        <f>Table1[[#This Row],[Credit]]-Table1[[#This Row],[Debit]]</f>
        <v>-5</v>
      </c>
    </row>
    <row r="74" spans="1:11" x14ac:dyDescent="0.3">
      <c r="A74" s="1">
        <v>44243</v>
      </c>
      <c r="B74" t="s">
        <v>42</v>
      </c>
      <c r="C74" s="2">
        <v>40</v>
      </c>
      <c r="D74" s="2"/>
      <c r="E74" t="s">
        <v>42</v>
      </c>
      <c r="F74" t="s">
        <v>20</v>
      </c>
      <c r="G74" t="s">
        <v>17</v>
      </c>
      <c r="H74" t="str">
        <f t="shared" si="1"/>
        <v>Feb</v>
      </c>
      <c r="I74">
        <f>MONTH(Table1[[#This Row],[Date]])</f>
        <v>2</v>
      </c>
      <c r="J74" t="str">
        <f>TEXT(Table1[[#This Row],[Date]],"ddd")</f>
        <v>Tue</v>
      </c>
      <c r="K74" s="2">
        <f>Table1[[#This Row],[Credit]]-Table1[[#This Row],[Debit]]</f>
        <v>-40</v>
      </c>
    </row>
    <row r="75" spans="1:11" x14ac:dyDescent="0.3">
      <c r="A75" s="1">
        <v>44244</v>
      </c>
      <c r="B75" t="s">
        <v>43</v>
      </c>
      <c r="C75" s="2">
        <v>45.9</v>
      </c>
      <c r="D75" s="2"/>
      <c r="E75" t="s">
        <v>44</v>
      </c>
      <c r="F75" t="s">
        <v>31</v>
      </c>
      <c r="G75" t="s">
        <v>17</v>
      </c>
      <c r="H75" t="str">
        <f t="shared" si="1"/>
        <v>Feb</v>
      </c>
      <c r="I75">
        <f>MONTH(Table1[[#This Row],[Date]])</f>
        <v>2</v>
      </c>
      <c r="J75" t="str">
        <f>TEXT(Table1[[#This Row],[Date]],"ddd")</f>
        <v>Wed</v>
      </c>
      <c r="K75" s="2">
        <f>Table1[[#This Row],[Credit]]-Table1[[#This Row],[Debit]]</f>
        <v>-45.9</v>
      </c>
    </row>
    <row r="76" spans="1:11" x14ac:dyDescent="0.3">
      <c r="A76" s="1">
        <v>44244</v>
      </c>
      <c r="B76" t="s">
        <v>45</v>
      </c>
      <c r="C76" s="2">
        <v>35</v>
      </c>
      <c r="D76" s="2"/>
      <c r="E76" t="s">
        <v>30</v>
      </c>
      <c r="F76" t="s">
        <v>31</v>
      </c>
      <c r="G76" t="s">
        <v>17</v>
      </c>
      <c r="H76" t="str">
        <f t="shared" si="1"/>
        <v>Feb</v>
      </c>
      <c r="I76">
        <f>MONTH(Table1[[#This Row],[Date]])</f>
        <v>2</v>
      </c>
      <c r="J76" t="str">
        <f>TEXT(Table1[[#This Row],[Date]],"ddd")</f>
        <v>Wed</v>
      </c>
      <c r="K76" s="2">
        <f>Table1[[#This Row],[Credit]]-Table1[[#This Row],[Debit]]</f>
        <v>-35</v>
      </c>
    </row>
    <row r="77" spans="1:11" x14ac:dyDescent="0.3">
      <c r="A77" s="1">
        <v>44244</v>
      </c>
      <c r="B77" t="s">
        <v>14</v>
      </c>
      <c r="C77" s="2">
        <v>5</v>
      </c>
      <c r="D77" s="2"/>
      <c r="E77" t="s">
        <v>15</v>
      </c>
      <c r="F77" t="s">
        <v>16</v>
      </c>
      <c r="G77" t="s">
        <v>17</v>
      </c>
      <c r="H77" t="str">
        <f t="shared" si="1"/>
        <v>Feb</v>
      </c>
      <c r="I77">
        <f>MONTH(Table1[[#This Row],[Date]])</f>
        <v>2</v>
      </c>
      <c r="J77" t="str">
        <f>TEXT(Table1[[#This Row],[Date]],"ddd")</f>
        <v>Wed</v>
      </c>
      <c r="K77" s="2">
        <f>Table1[[#This Row],[Credit]]-Table1[[#This Row],[Debit]]</f>
        <v>-5</v>
      </c>
    </row>
    <row r="78" spans="1:11" x14ac:dyDescent="0.3">
      <c r="A78" s="1">
        <v>44245</v>
      </c>
      <c r="B78" t="s">
        <v>14</v>
      </c>
      <c r="C78" s="2">
        <v>5</v>
      </c>
      <c r="D78" s="2"/>
      <c r="E78" t="s">
        <v>15</v>
      </c>
      <c r="F78" t="s">
        <v>16</v>
      </c>
      <c r="G78" t="s">
        <v>17</v>
      </c>
      <c r="H78" t="str">
        <f t="shared" si="1"/>
        <v>Feb</v>
      </c>
      <c r="I78">
        <f>MONTH(Table1[[#This Row],[Date]])</f>
        <v>2</v>
      </c>
      <c r="J78" t="str">
        <f>TEXT(Table1[[#This Row],[Date]],"ddd")</f>
        <v>Thu</v>
      </c>
      <c r="K78" s="2">
        <f>Table1[[#This Row],[Credit]]-Table1[[#This Row],[Debit]]</f>
        <v>-5</v>
      </c>
    </row>
    <row r="79" spans="1:11" x14ac:dyDescent="0.3">
      <c r="A79" s="1">
        <v>44246</v>
      </c>
      <c r="B79" t="s">
        <v>14</v>
      </c>
      <c r="C79" s="2">
        <v>5</v>
      </c>
      <c r="D79" s="2"/>
      <c r="E79" t="s">
        <v>15</v>
      </c>
      <c r="F79" t="s">
        <v>16</v>
      </c>
      <c r="G79" t="s">
        <v>17</v>
      </c>
      <c r="H79" t="str">
        <f t="shared" si="1"/>
        <v>Feb</v>
      </c>
      <c r="I79">
        <f>MONTH(Table1[[#This Row],[Date]])</f>
        <v>2</v>
      </c>
      <c r="J79" t="str">
        <f>TEXT(Table1[[#This Row],[Date]],"ddd")</f>
        <v>Fri</v>
      </c>
      <c r="K79" s="2">
        <f>Table1[[#This Row],[Credit]]-Table1[[#This Row],[Debit]]</f>
        <v>-5</v>
      </c>
    </row>
    <row r="80" spans="1:11" x14ac:dyDescent="0.3">
      <c r="A80" s="1">
        <v>44246</v>
      </c>
      <c r="B80" t="s">
        <v>24</v>
      </c>
      <c r="C80" s="2">
        <v>171</v>
      </c>
      <c r="D80" s="2"/>
      <c r="E80" t="s">
        <v>25</v>
      </c>
      <c r="F80" t="s">
        <v>20</v>
      </c>
      <c r="G80" t="s">
        <v>17</v>
      </c>
      <c r="H80" t="str">
        <f t="shared" si="1"/>
        <v>Feb</v>
      </c>
      <c r="I80">
        <f>MONTH(Table1[[#This Row],[Date]])</f>
        <v>2</v>
      </c>
      <c r="J80" t="str">
        <f>TEXT(Table1[[#This Row],[Date]],"ddd")</f>
        <v>Fri</v>
      </c>
      <c r="K80" s="2">
        <f>Table1[[#This Row],[Credit]]-Table1[[#This Row],[Debit]]</f>
        <v>-171</v>
      </c>
    </row>
    <row r="81" spans="1:11" x14ac:dyDescent="0.3">
      <c r="A81" s="1">
        <v>44247</v>
      </c>
      <c r="B81" t="s">
        <v>46</v>
      </c>
      <c r="C81" s="2">
        <v>37.9</v>
      </c>
      <c r="D81" s="2"/>
      <c r="E81" t="s">
        <v>35</v>
      </c>
      <c r="F81" t="s">
        <v>16</v>
      </c>
      <c r="G81" t="s">
        <v>17</v>
      </c>
      <c r="H81" t="str">
        <f t="shared" si="1"/>
        <v>Feb</v>
      </c>
      <c r="I81">
        <f>MONTH(Table1[[#This Row],[Date]])</f>
        <v>2</v>
      </c>
      <c r="J81" t="str">
        <f>TEXT(Table1[[#This Row],[Date]],"ddd")</f>
        <v>Sat</v>
      </c>
      <c r="K81" s="2">
        <f>Table1[[#This Row],[Credit]]-Table1[[#This Row],[Debit]]</f>
        <v>-37.9</v>
      </c>
    </row>
    <row r="82" spans="1:11" x14ac:dyDescent="0.3">
      <c r="A82" s="1">
        <v>44248</v>
      </c>
      <c r="B82" t="s">
        <v>47</v>
      </c>
      <c r="C82" s="2">
        <v>12.9</v>
      </c>
      <c r="D82" s="2"/>
      <c r="E82" t="s">
        <v>35</v>
      </c>
      <c r="F82" t="s">
        <v>16</v>
      </c>
      <c r="G82" t="s">
        <v>17</v>
      </c>
      <c r="H82" t="str">
        <f t="shared" si="1"/>
        <v>Feb</v>
      </c>
      <c r="I82">
        <f>MONTH(Table1[[#This Row],[Date]])</f>
        <v>2</v>
      </c>
      <c r="J82" t="str">
        <f>TEXT(Table1[[#This Row],[Date]],"ddd")</f>
        <v>Sun</v>
      </c>
      <c r="K82" s="2">
        <f>Table1[[#This Row],[Credit]]-Table1[[#This Row],[Debit]]</f>
        <v>-12.9</v>
      </c>
    </row>
    <row r="83" spans="1:11" x14ac:dyDescent="0.3">
      <c r="A83" s="1">
        <v>44249</v>
      </c>
      <c r="B83" t="s">
        <v>48</v>
      </c>
      <c r="C83" s="2">
        <v>55</v>
      </c>
      <c r="D83" s="2"/>
      <c r="E83" t="s">
        <v>49</v>
      </c>
      <c r="F83" t="s">
        <v>50</v>
      </c>
      <c r="G83" t="s">
        <v>17</v>
      </c>
      <c r="H83" t="str">
        <f t="shared" si="1"/>
        <v>Feb</v>
      </c>
      <c r="I83">
        <f>MONTH(Table1[[#This Row],[Date]])</f>
        <v>2</v>
      </c>
      <c r="J83" t="str">
        <f>TEXT(Table1[[#This Row],[Date]],"ddd")</f>
        <v>Mon</v>
      </c>
      <c r="K83" s="2">
        <f>Table1[[#This Row],[Credit]]-Table1[[#This Row],[Debit]]</f>
        <v>-55</v>
      </c>
    </row>
    <row r="84" spans="1:11" x14ac:dyDescent="0.3">
      <c r="A84" s="1">
        <v>44249</v>
      </c>
      <c r="B84" t="s">
        <v>28</v>
      </c>
      <c r="C84" s="2">
        <v>64.099999999999994</v>
      </c>
      <c r="D84" s="2"/>
      <c r="E84" t="s">
        <v>51</v>
      </c>
      <c r="F84" t="s">
        <v>23</v>
      </c>
      <c r="G84" t="s">
        <v>17</v>
      </c>
      <c r="H84" t="str">
        <f t="shared" si="1"/>
        <v>Feb</v>
      </c>
      <c r="I84">
        <f>MONTH(Table1[[#This Row],[Date]])</f>
        <v>2</v>
      </c>
      <c r="J84" t="str">
        <f>TEXT(Table1[[#This Row],[Date]],"ddd")</f>
        <v>Mon</v>
      </c>
      <c r="K84" s="2">
        <f>Table1[[#This Row],[Credit]]-Table1[[#This Row],[Debit]]</f>
        <v>-64.099999999999994</v>
      </c>
    </row>
    <row r="85" spans="1:11" x14ac:dyDescent="0.3">
      <c r="A85" s="1">
        <v>44249</v>
      </c>
      <c r="B85" t="s">
        <v>14</v>
      </c>
      <c r="C85" s="2">
        <v>5</v>
      </c>
      <c r="D85" s="2"/>
      <c r="E85" t="s">
        <v>15</v>
      </c>
      <c r="F85" t="s">
        <v>16</v>
      </c>
      <c r="G85" t="s">
        <v>17</v>
      </c>
      <c r="H85" t="str">
        <f t="shared" si="1"/>
        <v>Feb</v>
      </c>
      <c r="I85">
        <f>MONTH(Table1[[#This Row],[Date]])</f>
        <v>2</v>
      </c>
      <c r="J85" t="str">
        <f>TEXT(Table1[[#This Row],[Date]],"ddd")</f>
        <v>Mon</v>
      </c>
      <c r="K85" s="2">
        <f>Table1[[#This Row],[Credit]]-Table1[[#This Row],[Debit]]</f>
        <v>-5</v>
      </c>
    </row>
    <row r="86" spans="1:11" x14ac:dyDescent="0.3">
      <c r="A86" s="1">
        <v>44250</v>
      </c>
      <c r="B86" t="s">
        <v>14</v>
      </c>
      <c r="C86" s="2">
        <v>5</v>
      </c>
      <c r="D86" s="2"/>
      <c r="E86" t="s">
        <v>15</v>
      </c>
      <c r="F86" t="s">
        <v>16</v>
      </c>
      <c r="G86" t="s">
        <v>17</v>
      </c>
      <c r="H86" t="str">
        <f t="shared" si="1"/>
        <v>Feb</v>
      </c>
      <c r="I86">
        <f>MONTH(Table1[[#This Row],[Date]])</f>
        <v>2</v>
      </c>
      <c r="J86" t="str">
        <f>TEXT(Table1[[#This Row],[Date]],"ddd")</f>
        <v>Tue</v>
      </c>
      <c r="K86" s="2">
        <f>Table1[[#This Row],[Credit]]-Table1[[#This Row],[Debit]]</f>
        <v>-5</v>
      </c>
    </row>
    <row r="87" spans="1:11" x14ac:dyDescent="0.3">
      <c r="A87" s="1">
        <v>44251</v>
      </c>
      <c r="B87" t="s">
        <v>14</v>
      </c>
      <c r="C87" s="2">
        <v>5</v>
      </c>
      <c r="D87" s="2"/>
      <c r="E87" t="s">
        <v>15</v>
      </c>
      <c r="F87" t="s">
        <v>16</v>
      </c>
      <c r="G87" t="s">
        <v>17</v>
      </c>
      <c r="H87" t="str">
        <f t="shared" si="1"/>
        <v>Feb</v>
      </c>
      <c r="I87">
        <f>MONTH(Table1[[#This Row],[Date]])</f>
        <v>2</v>
      </c>
      <c r="J87" t="str">
        <f>TEXT(Table1[[#This Row],[Date]],"ddd")</f>
        <v>Wed</v>
      </c>
      <c r="K87" s="2">
        <f>Table1[[#This Row],[Credit]]-Table1[[#This Row],[Debit]]</f>
        <v>-5</v>
      </c>
    </row>
    <row r="88" spans="1:11" x14ac:dyDescent="0.3">
      <c r="A88" s="1">
        <v>44252</v>
      </c>
      <c r="B88" t="s">
        <v>14</v>
      </c>
      <c r="C88" s="2">
        <v>5</v>
      </c>
      <c r="D88" s="2"/>
      <c r="E88" t="s">
        <v>15</v>
      </c>
      <c r="F88" t="s">
        <v>16</v>
      </c>
      <c r="G88" t="s">
        <v>17</v>
      </c>
      <c r="H88" t="str">
        <f t="shared" si="1"/>
        <v>Feb</v>
      </c>
      <c r="I88">
        <f>MONTH(Table1[[#This Row],[Date]])</f>
        <v>2</v>
      </c>
      <c r="J88" t="str">
        <f>TEXT(Table1[[#This Row],[Date]],"ddd")</f>
        <v>Thu</v>
      </c>
      <c r="K88" s="2">
        <f>Table1[[#This Row],[Credit]]-Table1[[#This Row],[Debit]]</f>
        <v>-5</v>
      </c>
    </row>
    <row r="89" spans="1:11" x14ac:dyDescent="0.3">
      <c r="A89" s="1">
        <v>44253</v>
      </c>
      <c r="B89" t="s">
        <v>14</v>
      </c>
      <c r="C89" s="2">
        <v>5</v>
      </c>
      <c r="D89" s="2"/>
      <c r="E89" t="s">
        <v>15</v>
      </c>
      <c r="F89" t="s">
        <v>16</v>
      </c>
      <c r="G89" t="s">
        <v>17</v>
      </c>
      <c r="H89" t="str">
        <f t="shared" si="1"/>
        <v>Feb</v>
      </c>
      <c r="I89">
        <f>MONTH(Table1[[#This Row],[Date]])</f>
        <v>2</v>
      </c>
      <c r="J89" t="str">
        <f>TEXT(Table1[[#This Row],[Date]],"ddd")</f>
        <v>Fri</v>
      </c>
      <c r="K89" s="2">
        <f>Table1[[#This Row],[Credit]]-Table1[[#This Row],[Debit]]</f>
        <v>-5</v>
      </c>
    </row>
    <row r="90" spans="1:11" x14ac:dyDescent="0.3">
      <c r="A90" s="1">
        <v>44253</v>
      </c>
      <c r="B90" t="s">
        <v>24</v>
      </c>
      <c r="C90" s="2">
        <v>162.9</v>
      </c>
      <c r="D90" s="2"/>
      <c r="E90" t="s">
        <v>25</v>
      </c>
      <c r="F90" t="s">
        <v>20</v>
      </c>
      <c r="G90" t="s">
        <v>17</v>
      </c>
      <c r="H90" t="str">
        <f t="shared" si="1"/>
        <v>Feb</v>
      </c>
      <c r="I90">
        <f>MONTH(Table1[[#This Row],[Date]])</f>
        <v>2</v>
      </c>
      <c r="J90" t="str">
        <f>TEXT(Table1[[#This Row],[Date]],"ddd")</f>
        <v>Fri</v>
      </c>
      <c r="K90" s="2">
        <f>Table1[[#This Row],[Credit]]-Table1[[#This Row],[Debit]]</f>
        <v>-162.9</v>
      </c>
    </row>
    <row r="91" spans="1:11" x14ac:dyDescent="0.3">
      <c r="A91" s="1">
        <v>44254</v>
      </c>
      <c r="B91" t="s">
        <v>52</v>
      </c>
      <c r="C91" s="2">
        <v>125.9</v>
      </c>
      <c r="D91" s="2"/>
      <c r="E91" t="s">
        <v>33</v>
      </c>
      <c r="F91" t="s">
        <v>31</v>
      </c>
      <c r="G91" t="s">
        <v>17</v>
      </c>
      <c r="H91" t="str">
        <f t="shared" si="1"/>
        <v>Feb</v>
      </c>
      <c r="I91">
        <f>MONTH(Table1[[#This Row],[Date]])</f>
        <v>2</v>
      </c>
      <c r="J91" t="str">
        <f>TEXT(Table1[[#This Row],[Date]],"ddd")</f>
        <v>Sat</v>
      </c>
      <c r="K91" s="2">
        <f>Table1[[#This Row],[Credit]]-Table1[[#This Row],[Debit]]</f>
        <v>-125.9</v>
      </c>
    </row>
    <row r="92" spans="1:11" x14ac:dyDescent="0.3">
      <c r="A92" s="1">
        <v>44254</v>
      </c>
      <c r="B92" t="s">
        <v>54</v>
      </c>
      <c r="C92" s="2">
        <v>137</v>
      </c>
      <c r="D92" s="2"/>
      <c r="E92" t="s">
        <v>33</v>
      </c>
      <c r="F92" t="s">
        <v>31</v>
      </c>
      <c r="G92" t="s">
        <v>17</v>
      </c>
      <c r="H92" t="str">
        <f t="shared" si="1"/>
        <v>Feb</v>
      </c>
      <c r="I92">
        <f>MONTH(Table1[[#This Row],[Date]])</f>
        <v>2</v>
      </c>
      <c r="J92" t="str">
        <f>TEXT(Table1[[#This Row],[Date]],"ddd")</f>
        <v>Sat</v>
      </c>
      <c r="K92" s="2">
        <f>Table1[[#This Row],[Credit]]-Table1[[#This Row],[Debit]]</f>
        <v>-137</v>
      </c>
    </row>
    <row r="93" spans="1:11" x14ac:dyDescent="0.3">
      <c r="A93" s="1">
        <v>44255</v>
      </c>
      <c r="B93" t="s">
        <v>32</v>
      </c>
      <c r="C93" s="2">
        <v>146.1</v>
      </c>
      <c r="D93" s="2"/>
      <c r="E93" t="s">
        <v>33</v>
      </c>
      <c r="F93" t="s">
        <v>31</v>
      </c>
      <c r="G93" t="s">
        <v>17</v>
      </c>
      <c r="H93" t="str">
        <f t="shared" si="1"/>
        <v>Feb</v>
      </c>
      <c r="I93">
        <f>MONTH(Table1[[#This Row],[Date]])</f>
        <v>2</v>
      </c>
      <c r="J93" t="str">
        <f>TEXT(Table1[[#This Row],[Date]],"ddd")</f>
        <v>Sun</v>
      </c>
      <c r="K93" s="2">
        <f>Table1[[#This Row],[Credit]]-Table1[[#This Row],[Debit]]</f>
        <v>-146.1</v>
      </c>
    </row>
    <row r="94" spans="1:11" x14ac:dyDescent="0.3">
      <c r="A94" s="1">
        <v>44255</v>
      </c>
      <c r="B94" t="s">
        <v>36</v>
      </c>
      <c r="C94" s="2">
        <v>24.1</v>
      </c>
      <c r="D94" s="2"/>
      <c r="E94" t="s">
        <v>37</v>
      </c>
      <c r="F94" t="s">
        <v>23</v>
      </c>
      <c r="G94" t="s">
        <v>17</v>
      </c>
      <c r="H94" t="str">
        <f t="shared" si="1"/>
        <v>Feb</v>
      </c>
      <c r="I94">
        <f>MONTH(Table1[[#This Row],[Date]])</f>
        <v>2</v>
      </c>
      <c r="J94" t="str">
        <f>TEXT(Table1[[#This Row],[Date]],"ddd")</f>
        <v>Sun</v>
      </c>
      <c r="K94" s="2">
        <f>Table1[[#This Row],[Credit]]-Table1[[#This Row],[Debit]]</f>
        <v>-24.1</v>
      </c>
    </row>
    <row r="95" spans="1:11" x14ac:dyDescent="0.3">
      <c r="A95" s="1">
        <v>44256</v>
      </c>
      <c r="B95" t="s">
        <v>10</v>
      </c>
      <c r="C95" s="2"/>
      <c r="D95" s="2">
        <v>5000</v>
      </c>
      <c r="E95" t="s">
        <v>11</v>
      </c>
      <c r="F95" t="s">
        <v>12</v>
      </c>
      <c r="G95" t="s">
        <v>13</v>
      </c>
      <c r="H95" t="str">
        <f t="shared" si="1"/>
        <v>Mar</v>
      </c>
      <c r="I95">
        <f>MONTH(Table1[[#This Row],[Date]])</f>
        <v>3</v>
      </c>
      <c r="J95" t="str">
        <f>TEXT(Table1[[#This Row],[Date]],"ddd")</f>
        <v>Mon</v>
      </c>
      <c r="K95" s="2">
        <f>Table1[[#This Row],[Credit]]-Table1[[#This Row],[Debit]]</f>
        <v>5000</v>
      </c>
    </row>
    <row r="96" spans="1:11" x14ac:dyDescent="0.3">
      <c r="A96" s="1">
        <v>44256</v>
      </c>
      <c r="B96" t="s">
        <v>14</v>
      </c>
      <c r="C96" s="2">
        <v>5</v>
      </c>
      <c r="D96" s="2"/>
      <c r="E96" t="s">
        <v>15</v>
      </c>
      <c r="F96" t="s">
        <v>16</v>
      </c>
      <c r="G96" t="s">
        <v>17</v>
      </c>
      <c r="H96" t="str">
        <f t="shared" si="1"/>
        <v>Mar</v>
      </c>
      <c r="I96">
        <f>MONTH(Table1[[#This Row],[Date]])</f>
        <v>3</v>
      </c>
      <c r="J96" t="str">
        <f>TEXT(Table1[[#This Row],[Date]],"ddd")</f>
        <v>Mon</v>
      </c>
      <c r="K96" s="2">
        <f>Table1[[#This Row],[Credit]]-Table1[[#This Row],[Debit]]</f>
        <v>-5</v>
      </c>
    </row>
    <row r="97" spans="1:11" x14ac:dyDescent="0.3">
      <c r="A97" s="1">
        <v>44257</v>
      </c>
      <c r="B97" t="s">
        <v>18</v>
      </c>
      <c r="C97" s="2">
        <v>900</v>
      </c>
      <c r="D97" s="2"/>
      <c r="E97" t="s">
        <v>19</v>
      </c>
      <c r="F97" t="s">
        <v>20</v>
      </c>
      <c r="G97" t="s">
        <v>17</v>
      </c>
      <c r="H97" t="str">
        <f t="shared" si="1"/>
        <v>Mar</v>
      </c>
      <c r="I97">
        <f>MONTH(Table1[[#This Row],[Date]])</f>
        <v>3</v>
      </c>
      <c r="J97" t="str">
        <f>TEXT(Table1[[#This Row],[Date]],"ddd")</f>
        <v>Tue</v>
      </c>
      <c r="K97" s="2">
        <f>Table1[[#This Row],[Credit]]-Table1[[#This Row],[Debit]]</f>
        <v>-900</v>
      </c>
    </row>
    <row r="98" spans="1:11" x14ac:dyDescent="0.3">
      <c r="A98" s="1">
        <v>44257</v>
      </c>
      <c r="B98" t="s">
        <v>21</v>
      </c>
      <c r="C98" s="2">
        <v>150</v>
      </c>
      <c r="D98" s="2"/>
      <c r="E98" t="s">
        <v>22</v>
      </c>
      <c r="F98" t="s">
        <v>23</v>
      </c>
      <c r="G98" t="s">
        <v>17</v>
      </c>
      <c r="H98" t="str">
        <f t="shared" si="1"/>
        <v>Mar</v>
      </c>
      <c r="I98">
        <f>MONTH(Table1[[#This Row],[Date]])</f>
        <v>3</v>
      </c>
      <c r="J98" t="str">
        <f>TEXT(Table1[[#This Row],[Date]],"ddd")</f>
        <v>Tue</v>
      </c>
      <c r="K98" s="2">
        <f>Table1[[#This Row],[Credit]]-Table1[[#This Row],[Debit]]</f>
        <v>-150</v>
      </c>
    </row>
    <row r="99" spans="1:11" x14ac:dyDescent="0.3">
      <c r="A99" s="1">
        <v>44257</v>
      </c>
      <c r="B99" t="s">
        <v>14</v>
      </c>
      <c r="C99" s="2">
        <v>5</v>
      </c>
      <c r="D99" s="2"/>
      <c r="E99" t="s">
        <v>15</v>
      </c>
      <c r="F99" t="s">
        <v>16</v>
      </c>
      <c r="G99" t="s">
        <v>17</v>
      </c>
      <c r="H99" t="str">
        <f t="shared" si="1"/>
        <v>Mar</v>
      </c>
      <c r="I99">
        <f>MONTH(Table1[[#This Row],[Date]])</f>
        <v>3</v>
      </c>
      <c r="J99" t="str">
        <f>TEXT(Table1[[#This Row],[Date]],"ddd")</f>
        <v>Tue</v>
      </c>
      <c r="K99" s="2">
        <f>Table1[[#This Row],[Credit]]-Table1[[#This Row],[Debit]]</f>
        <v>-5</v>
      </c>
    </row>
    <row r="100" spans="1:11" x14ac:dyDescent="0.3">
      <c r="A100" s="1">
        <v>44258</v>
      </c>
      <c r="B100" t="s">
        <v>14</v>
      </c>
      <c r="C100" s="2">
        <v>5</v>
      </c>
      <c r="D100" s="2"/>
      <c r="E100" t="s">
        <v>15</v>
      </c>
      <c r="F100" t="s">
        <v>16</v>
      </c>
      <c r="G100" t="s">
        <v>17</v>
      </c>
      <c r="H100" t="str">
        <f t="shared" si="1"/>
        <v>Mar</v>
      </c>
      <c r="I100">
        <f>MONTH(Table1[[#This Row],[Date]])</f>
        <v>3</v>
      </c>
      <c r="J100" t="str">
        <f>TEXT(Table1[[#This Row],[Date]],"ddd")</f>
        <v>Wed</v>
      </c>
      <c r="K100" s="2">
        <f>Table1[[#This Row],[Credit]]-Table1[[#This Row],[Debit]]</f>
        <v>-5</v>
      </c>
    </row>
    <row r="101" spans="1:11" x14ac:dyDescent="0.3">
      <c r="A101" s="1">
        <v>44259</v>
      </c>
      <c r="B101" t="s">
        <v>14</v>
      </c>
      <c r="C101" s="2">
        <v>5</v>
      </c>
      <c r="D101" s="2"/>
      <c r="E101" t="s">
        <v>15</v>
      </c>
      <c r="F101" t="s">
        <v>16</v>
      </c>
      <c r="G101" t="s">
        <v>17</v>
      </c>
      <c r="H101" t="str">
        <f t="shared" si="1"/>
        <v>Mar</v>
      </c>
      <c r="I101">
        <f>MONTH(Table1[[#This Row],[Date]])</f>
        <v>3</v>
      </c>
      <c r="J101" t="str">
        <f>TEXT(Table1[[#This Row],[Date]],"ddd")</f>
        <v>Thu</v>
      </c>
      <c r="K101" s="2">
        <f>Table1[[#This Row],[Credit]]-Table1[[#This Row],[Debit]]</f>
        <v>-5</v>
      </c>
    </row>
    <row r="102" spans="1:11" x14ac:dyDescent="0.3">
      <c r="A102" s="1">
        <v>44260</v>
      </c>
      <c r="B102" t="s">
        <v>14</v>
      </c>
      <c r="C102" s="2">
        <v>5</v>
      </c>
      <c r="D102" s="2"/>
      <c r="E102" t="s">
        <v>15</v>
      </c>
      <c r="F102" t="s">
        <v>16</v>
      </c>
      <c r="G102" t="s">
        <v>17</v>
      </c>
      <c r="H102" t="str">
        <f t="shared" si="1"/>
        <v>Mar</v>
      </c>
      <c r="I102">
        <f>MONTH(Table1[[#This Row],[Date]])</f>
        <v>3</v>
      </c>
      <c r="J102" t="str">
        <f>TEXT(Table1[[#This Row],[Date]],"ddd")</f>
        <v>Fri</v>
      </c>
      <c r="K102" s="2">
        <f>Table1[[#This Row],[Credit]]-Table1[[#This Row],[Debit]]</f>
        <v>-5</v>
      </c>
    </row>
    <row r="103" spans="1:11" x14ac:dyDescent="0.3">
      <c r="A103" s="1">
        <v>44260</v>
      </c>
      <c r="B103" t="s">
        <v>24</v>
      </c>
      <c r="C103" s="2">
        <v>149</v>
      </c>
      <c r="D103" s="2"/>
      <c r="E103" t="s">
        <v>25</v>
      </c>
      <c r="F103" t="s">
        <v>20</v>
      </c>
      <c r="G103" t="s">
        <v>17</v>
      </c>
      <c r="H103" t="str">
        <f t="shared" si="1"/>
        <v>Mar</v>
      </c>
      <c r="I103">
        <f>MONTH(Table1[[#This Row],[Date]])</f>
        <v>3</v>
      </c>
      <c r="J103" t="str">
        <f>TEXT(Table1[[#This Row],[Date]],"ddd")</f>
        <v>Fri</v>
      </c>
      <c r="K103" s="2">
        <f>Table1[[#This Row],[Credit]]-Table1[[#This Row],[Debit]]</f>
        <v>-149</v>
      </c>
    </row>
    <row r="104" spans="1:11" x14ac:dyDescent="0.3">
      <c r="A104" s="1">
        <v>44263</v>
      </c>
      <c r="B104" t="s">
        <v>26</v>
      </c>
      <c r="C104" s="2">
        <v>52.1</v>
      </c>
      <c r="D104" s="2"/>
      <c r="E104" t="s">
        <v>27</v>
      </c>
      <c r="F104" t="s">
        <v>20</v>
      </c>
      <c r="G104" t="s">
        <v>17</v>
      </c>
      <c r="H104" t="str">
        <f t="shared" si="1"/>
        <v>Mar</v>
      </c>
      <c r="I104">
        <f>MONTH(Table1[[#This Row],[Date]])</f>
        <v>3</v>
      </c>
      <c r="J104" t="str">
        <f>TEXT(Table1[[#This Row],[Date]],"ddd")</f>
        <v>Mon</v>
      </c>
      <c r="K104" s="2">
        <f>Table1[[#This Row],[Credit]]-Table1[[#This Row],[Debit]]</f>
        <v>-52.1</v>
      </c>
    </row>
    <row r="105" spans="1:11" x14ac:dyDescent="0.3">
      <c r="A105" s="1">
        <v>44263</v>
      </c>
      <c r="B105" t="s">
        <v>14</v>
      </c>
      <c r="C105" s="2">
        <v>5</v>
      </c>
      <c r="D105" s="2"/>
      <c r="E105" t="s">
        <v>15</v>
      </c>
      <c r="F105" t="s">
        <v>16</v>
      </c>
      <c r="G105" t="s">
        <v>17</v>
      </c>
      <c r="H105" t="str">
        <f t="shared" si="1"/>
        <v>Mar</v>
      </c>
      <c r="I105">
        <f>MONTH(Table1[[#This Row],[Date]])</f>
        <v>3</v>
      </c>
      <c r="J105" t="str">
        <f>TEXT(Table1[[#This Row],[Date]],"ddd")</f>
        <v>Mon</v>
      </c>
      <c r="K105" s="2">
        <f>Table1[[#This Row],[Credit]]-Table1[[#This Row],[Debit]]</f>
        <v>-5</v>
      </c>
    </row>
    <row r="106" spans="1:11" x14ac:dyDescent="0.3">
      <c r="A106" s="1">
        <v>44264</v>
      </c>
      <c r="B106" t="s">
        <v>14</v>
      </c>
      <c r="C106" s="2">
        <v>5</v>
      </c>
      <c r="D106" s="2"/>
      <c r="E106" t="s">
        <v>15</v>
      </c>
      <c r="F106" t="s">
        <v>16</v>
      </c>
      <c r="G106" t="s">
        <v>17</v>
      </c>
      <c r="H106" t="str">
        <f t="shared" si="1"/>
        <v>Mar</v>
      </c>
      <c r="I106">
        <f>MONTH(Table1[[#This Row],[Date]])</f>
        <v>3</v>
      </c>
      <c r="J106" t="str">
        <f>TEXT(Table1[[#This Row],[Date]],"ddd")</f>
        <v>Tue</v>
      </c>
      <c r="K106" s="2">
        <f>Table1[[#This Row],[Credit]]-Table1[[#This Row],[Debit]]</f>
        <v>-5</v>
      </c>
    </row>
    <row r="107" spans="1:11" x14ac:dyDescent="0.3">
      <c r="A107" s="1">
        <v>44265</v>
      </c>
      <c r="B107" t="s">
        <v>28</v>
      </c>
      <c r="C107" s="2">
        <v>78.900000000000006</v>
      </c>
      <c r="D107" s="2"/>
      <c r="E107" t="s">
        <v>51</v>
      </c>
      <c r="F107" t="s">
        <v>23</v>
      </c>
      <c r="G107" t="s">
        <v>17</v>
      </c>
      <c r="H107" t="str">
        <f t="shared" si="1"/>
        <v>Mar</v>
      </c>
      <c r="I107">
        <f>MONTH(Table1[[#This Row],[Date]])</f>
        <v>3</v>
      </c>
      <c r="J107" t="str">
        <f>TEXT(Table1[[#This Row],[Date]],"ddd")</f>
        <v>Wed</v>
      </c>
      <c r="K107" s="2">
        <f>Table1[[#This Row],[Credit]]-Table1[[#This Row],[Debit]]</f>
        <v>-78.900000000000006</v>
      </c>
    </row>
    <row r="108" spans="1:11" x14ac:dyDescent="0.3">
      <c r="A108" s="1">
        <v>44265</v>
      </c>
      <c r="B108" t="s">
        <v>14</v>
      </c>
      <c r="C108" s="2">
        <v>5</v>
      </c>
      <c r="D108" s="2"/>
      <c r="E108" t="s">
        <v>15</v>
      </c>
      <c r="F108" t="s">
        <v>16</v>
      </c>
      <c r="G108" t="s">
        <v>17</v>
      </c>
      <c r="H108" t="str">
        <f t="shared" si="1"/>
        <v>Mar</v>
      </c>
      <c r="I108">
        <f>MONTH(Table1[[#This Row],[Date]])</f>
        <v>3</v>
      </c>
      <c r="J108" t="str">
        <f>TEXT(Table1[[#This Row],[Date]],"ddd")</f>
        <v>Wed</v>
      </c>
      <c r="K108" s="2">
        <f>Table1[[#This Row],[Credit]]-Table1[[#This Row],[Debit]]</f>
        <v>-5</v>
      </c>
    </row>
    <row r="109" spans="1:11" x14ac:dyDescent="0.3">
      <c r="A109" s="1">
        <v>44266</v>
      </c>
      <c r="B109" t="s">
        <v>14</v>
      </c>
      <c r="C109" s="2">
        <v>5</v>
      </c>
      <c r="D109" s="2"/>
      <c r="E109" t="s">
        <v>15</v>
      </c>
      <c r="F109" t="s">
        <v>16</v>
      </c>
      <c r="G109" t="s">
        <v>17</v>
      </c>
      <c r="H109" t="str">
        <f t="shared" si="1"/>
        <v>Mar</v>
      </c>
      <c r="I109">
        <f>MONTH(Table1[[#This Row],[Date]])</f>
        <v>3</v>
      </c>
      <c r="J109" t="str">
        <f>TEXT(Table1[[#This Row],[Date]],"ddd")</f>
        <v>Thu</v>
      </c>
      <c r="K109" s="2">
        <f>Table1[[#This Row],[Credit]]-Table1[[#This Row],[Debit]]</f>
        <v>-5</v>
      </c>
    </row>
    <row r="110" spans="1:11" x14ac:dyDescent="0.3">
      <c r="A110" s="1">
        <v>44267</v>
      </c>
      <c r="B110" t="s">
        <v>24</v>
      </c>
      <c r="C110" s="2">
        <v>137</v>
      </c>
      <c r="D110" s="2"/>
      <c r="E110" t="s">
        <v>25</v>
      </c>
      <c r="F110" t="s">
        <v>20</v>
      </c>
      <c r="G110" t="s">
        <v>17</v>
      </c>
      <c r="H110" t="str">
        <f t="shared" si="1"/>
        <v>Mar</v>
      </c>
      <c r="I110">
        <f>MONTH(Table1[[#This Row],[Date]])</f>
        <v>3</v>
      </c>
      <c r="J110" t="str">
        <f>TEXT(Table1[[#This Row],[Date]],"ddd")</f>
        <v>Fri</v>
      </c>
      <c r="K110" s="2">
        <f>Table1[[#This Row],[Credit]]-Table1[[#This Row],[Debit]]</f>
        <v>-137</v>
      </c>
    </row>
    <row r="111" spans="1:11" x14ac:dyDescent="0.3">
      <c r="A111" s="1">
        <v>44267</v>
      </c>
      <c r="B111" t="s">
        <v>14</v>
      </c>
      <c r="C111" s="2">
        <v>5</v>
      </c>
      <c r="D111" s="2"/>
      <c r="E111" t="s">
        <v>15</v>
      </c>
      <c r="F111" t="s">
        <v>16</v>
      </c>
      <c r="G111" t="s">
        <v>17</v>
      </c>
      <c r="H111" t="str">
        <f t="shared" si="1"/>
        <v>Mar</v>
      </c>
      <c r="I111">
        <f>MONTH(Table1[[#This Row],[Date]])</f>
        <v>3</v>
      </c>
      <c r="J111" t="str">
        <f>TEXT(Table1[[#This Row],[Date]],"ddd")</f>
        <v>Fri</v>
      </c>
      <c r="K111" s="2">
        <f>Table1[[#This Row],[Credit]]-Table1[[#This Row],[Debit]]</f>
        <v>-5</v>
      </c>
    </row>
    <row r="112" spans="1:11" x14ac:dyDescent="0.3">
      <c r="A112" s="1">
        <v>44268</v>
      </c>
      <c r="B112" t="s">
        <v>14</v>
      </c>
      <c r="C112" s="2">
        <v>5</v>
      </c>
      <c r="D112" s="2"/>
      <c r="E112" t="s">
        <v>15</v>
      </c>
      <c r="F112" t="s">
        <v>16</v>
      </c>
      <c r="G112" t="s">
        <v>17</v>
      </c>
      <c r="H112" t="str">
        <f t="shared" si="1"/>
        <v>Mar</v>
      </c>
      <c r="I112">
        <f>MONTH(Table1[[#This Row],[Date]])</f>
        <v>3</v>
      </c>
      <c r="J112" t="str">
        <f>TEXT(Table1[[#This Row],[Date]],"ddd")</f>
        <v>Sat</v>
      </c>
      <c r="K112" s="2">
        <f>Table1[[#This Row],[Credit]]-Table1[[#This Row],[Debit]]</f>
        <v>-5</v>
      </c>
    </row>
    <row r="113" spans="1:11" x14ac:dyDescent="0.3">
      <c r="A113" s="1">
        <v>44268</v>
      </c>
      <c r="B113" t="s">
        <v>29</v>
      </c>
      <c r="C113" s="2">
        <v>41.8</v>
      </c>
      <c r="D113" s="2"/>
      <c r="E113" t="s">
        <v>30</v>
      </c>
      <c r="F113" t="s">
        <v>31</v>
      </c>
      <c r="G113" t="s">
        <v>17</v>
      </c>
      <c r="H113" t="str">
        <f t="shared" si="1"/>
        <v>Mar</v>
      </c>
      <c r="I113">
        <f>MONTH(Table1[[#This Row],[Date]])</f>
        <v>3</v>
      </c>
      <c r="J113" t="str">
        <f>TEXT(Table1[[#This Row],[Date]],"ddd")</f>
        <v>Sat</v>
      </c>
      <c r="K113" s="2">
        <f>Table1[[#This Row],[Credit]]-Table1[[#This Row],[Debit]]</f>
        <v>-41.8</v>
      </c>
    </row>
    <row r="114" spans="1:11" x14ac:dyDescent="0.3">
      <c r="A114" s="1">
        <v>44268</v>
      </c>
      <c r="B114" t="s">
        <v>32</v>
      </c>
      <c r="C114" s="2">
        <v>99.9</v>
      </c>
      <c r="D114" s="2"/>
      <c r="E114" t="s">
        <v>33</v>
      </c>
      <c r="F114" t="s">
        <v>31</v>
      </c>
      <c r="G114" t="s">
        <v>17</v>
      </c>
      <c r="H114" t="str">
        <f t="shared" si="1"/>
        <v>Mar</v>
      </c>
      <c r="I114">
        <f>MONTH(Table1[[#This Row],[Date]])</f>
        <v>3</v>
      </c>
      <c r="J114" t="str">
        <f>TEXT(Table1[[#This Row],[Date]],"ddd")</f>
        <v>Sat</v>
      </c>
      <c r="K114" s="2">
        <f>Table1[[#This Row],[Credit]]-Table1[[#This Row],[Debit]]</f>
        <v>-99.9</v>
      </c>
    </row>
    <row r="115" spans="1:11" x14ac:dyDescent="0.3">
      <c r="A115" s="1">
        <v>44268</v>
      </c>
      <c r="B115" t="s">
        <v>34</v>
      </c>
      <c r="C115" s="2">
        <v>54</v>
      </c>
      <c r="D115" s="2"/>
      <c r="E115" t="s">
        <v>35</v>
      </c>
      <c r="F115" t="s">
        <v>16</v>
      </c>
      <c r="G115" t="s">
        <v>17</v>
      </c>
      <c r="H115" t="str">
        <f t="shared" si="1"/>
        <v>Mar</v>
      </c>
      <c r="I115">
        <f>MONTH(Table1[[#This Row],[Date]])</f>
        <v>3</v>
      </c>
      <c r="J115" t="str">
        <f>TEXT(Table1[[#This Row],[Date]],"ddd")</f>
        <v>Sat</v>
      </c>
      <c r="K115" s="2">
        <f>Table1[[#This Row],[Credit]]-Table1[[#This Row],[Debit]]</f>
        <v>-54</v>
      </c>
    </row>
    <row r="116" spans="1:11" x14ac:dyDescent="0.3">
      <c r="A116" s="1">
        <v>44269</v>
      </c>
      <c r="B116" t="s">
        <v>36</v>
      </c>
      <c r="C116" s="2">
        <v>30</v>
      </c>
      <c r="D116" s="2"/>
      <c r="E116" t="s">
        <v>37</v>
      </c>
      <c r="F116" t="s">
        <v>23</v>
      </c>
      <c r="G116" t="s">
        <v>17</v>
      </c>
      <c r="H116" t="str">
        <f t="shared" si="1"/>
        <v>Mar</v>
      </c>
      <c r="I116">
        <f>MONTH(Table1[[#This Row],[Date]])</f>
        <v>3</v>
      </c>
      <c r="J116" t="str">
        <f>TEXT(Table1[[#This Row],[Date]],"ddd")</f>
        <v>Sun</v>
      </c>
      <c r="K116" s="2">
        <f>Table1[[#This Row],[Credit]]-Table1[[#This Row],[Debit]]</f>
        <v>-30</v>
      </c>
    </row>
    <row r="117" spans="1:11" x14ac:dyDescent="0.3">
      <c r="A117" s="1">
        <v>44270</v>
      </c>
      <c r="B117" t="s">
        <v>38</v>
      </c>
      <c r="C117" s="2"/>
      <c r="D117" s="2">
        <v>1000</v>
      </c>
      <c r="E117" t="s">
        <v>39</v>
      </c>
      <c r="F117" t="s">
        <v>40</v>
      </c>
      <c r="G117" t="s">
        <v>13</v>
      </c>
      <c r="H117" t="str">
        <f t="shared" si="1"/>
        <v>Mar</v>
      </c>
      <c r="I117">
        <f>MONTH(Table1[[#This Row],[Date]])</f>
        <v>3</v>
      </c>
      <c r="J117" t="str">
        <f>TEXT(Table1[[#This Row],[Date]],"ddd")</f>
        <v>Mon</v>
      </c>
      <c r="K117" s="2">
        <f>Table1[[#This Row],[Credit]]-Table1[[#This Row],[Debit]]</f>
        <v>1000</v>
      </c>
    </row>
    <row r="118" spans="1:11" x14ac:dyDescent="0.3">
      <c r="A118" s="1">
        <v>44270</v>
      </c>
      <c r="B118" t="s">
        <v>14</v>
      </c>
      <c r="C118" s="2">
        <v>5</v>
      </c>
      <c r="D118" s="2"/>
      <c r="E118" t="s">
        <v>15</v>
      </c>
      <c r="F118" t="s">
        <v>16</v>
      </c>
      <c r="G118" t="s">
        <v>17</v>
      </c>
      <c r="H118" t="str">
        <f t="shared" si="1"/>
        <v>Mar</v>
      </c>
      <c r="I118">
        <f>MONTH(Table1[[#This Row],[Date]])</f>
        <v>3</v>
      </c>
      <c r="J118" t="str">
        <f>TEXT(Table1[[#This Row],[Date]],"ddd")</f>
        <v>Mon</v>
      </c>
      <c r="K118" s="2">
        <f>Table1[[#This Row],[Credit]]-Table1[[#This Row],[Debit]]</f>
        <v>-5</v>
      </c>
    </row>
    <row r="119" spans="1:11" x14ac:dyDescent="0.3">
      <c r="A119" s="1">
        <v>44271</v>
      </c>
      <c r="B119" t="s">
        <v>14</v>
      </c>
      <c r="C119" s="2">
        <v>5</v>
      </c>
      <c r="D119" s="2"/>
      <c r="E119" t="s">
        <v>15</v>
      </c>
      <c r="F119" t="s">
        <v>16</v>
      </c>
      <c r="G119" t="s">
        <v>17</v>
      </c>
      <c r="H119" t="str">
        <f t="shared" si="1"/>
        <v>Mar</v>
      </c>
      <c r="I119">
        <f>MONTH(Table1[[#This Row],[Date]])</f>
        <v>3</v>
      </c>
      <c r="J119" t="str">
        <f>TEXT(Table1[[#This Row],[Date]],"ddd")</f>
        <v>Tue</v>
      </c>
      <c r="K119" s="2">
        <f>Table1[[#This Row],[Credit]]-Table1[[#This Row],[Debit]]</f>
        <v>-5</v>
      </c>
    </row>
    <row r="120" spans="1:11" x14ac:dyDescent="0.3">
      <c r="A120" s="1">
        <v>44271</v>
      </c>
      <c r="B120" t="s">
        <v>55</v>
      </c>
      <c r="C120" s="2">
        <v>75</v>
      </c>
      <c r="D120" s="2"/>
      <c r="E120" t="s">
        <v>56</v>
      </c>
      <c r="F120" t="s">
        <v>57</v>
      </c>
      <c r="G120" t="s">
        <v>17</v>
      </c>
      <c r="H120" t="str">
        <f t="shared" si="1"/>
        <v>Mar</v>
      </c>
      <c r="I120">
        <f>MONTH(Table1[[#This Row],[Date]])</f>
        <v>3</v>
      </c>
      <c r="J120" t="str">
        <f>TEXT(Table1[[#This Row],[Date]],"ddd")</f>
        <v>Tue</v>
      </c>
      <c r="K120" s="2">
        <f>Table1[[#This Row],[Credit]]-Table1[[#This Row],[Debit]]</f>
        <v>-75</v>
      </c>
    </row>
    <row r="121" spans="1:11" x14ac:dyDescent="0.3">
      <c r="A121" s="1">
        <v>44271</v>
      </c>
      <c r="B121" t="s">
        <v>42</v>
      </c>
      <c r="C121" s="2">
        <v>40</v>
      </c>
      <c r="D121" s="2"/>
      <c r="E121" t="s">
        <v>42</v>
      </c>
      <c r="F121" t="s">
        <v>20</v>
      </c>
      <c r="G121" t="s">
        <v>17</v>
      </c>
      <c r="H121" t="str">
        <f t="shared" si="1"/>
        <v>Mar</v>
      </c>
      <c r="I121">
        <f>MONTH(Table1[[#This Row],[Date]])</f>
        <v>3</v>
      </c>
      <c r="J121" t="str">
        <f>TEXT(Table1[[#This Row],[Date]],"ddd")</f>
        <v>Tue</v>
      </c>
      <c r="K121" s="2">
        <f>Table1[[#This Row],[Credit]]-Table1[[#This Row],[Debit]]</f>
        <v>-40</v>
      </c>
    </row>
    <row r="122" spans="1:11" x14ac:dyDescent="0.3">
      <c r="A122" s="1">
        <v>44272</v>
      </c>
      <c r="B122" t="s">
        <v>43</v>
      </c>
      <c r="C122" s="2">
        <v>46.8</v>
      </c>
      <c r="D122" s="2"/>
      <c r="E122" t="s">
        <v>44</v>
      </c>
      <c r="F122" t="s">
        <v>31</v>
      </c>
      <c r="G122" t="s">
        <v>17</v>
      </c>
      <c r="H122" t="str">
        <f t="shared" si="1"/>
        <v>Mar</v>
      </c>
      <c r="I122">
        <f>MONTH(Table1[[#This Row],[Date]])</f>
        <v>3</v>
      </c>
      <c r="J122" t="str">
        <f>TEXT(Table1[[#This Row],[Date]],"ddd")</f>
        <v>Wed</v>
      </c>
      <c r="K122" s="2">
        <f>Table1[[#This Row],[Credit]]-Table1[[#This Row],[Debit]]</f>
        <v>-46.8</v>
      </c>
    </row>
    <row r="123" spans="1:11" x14ac:dyDescent="0.3">
      <c r="A123" s="1">
        <v>44272</v>
      </c>
      <c r="B123" t="s">
        <v>45</v>
      </c>
      <c r="C123" s="2">
        <v>35</v>
      </c>
      <c r="D123" s="2"/>
      <c r="E123" t="s">
        <v>30</v>
      </c>
      <c r="F123" t="s">
        <v>31</v>
      </c>
      <c r="G123" t="s">
        <v>17</v>
      </c>
      <c r="H123" t="str">
        <f t="shared" si="1"/>
        <v>Mar</v>
      </c>
      <c r="I123">
        <f>MONTH(Table1[[#This Row],[Date]])</f>
        <v>3</v>
      </c>
      <c r="J123" t="str">
        <f>TEXT(Table1[[#This Row],[Date]],"ddd")</f>
        <v>Wed</v>
      </c>
      <c r="K123" s="2">
        <f>Table1[[#This Row],[Credit]]-Table1[[#This Row],[Debit]]</f>
        <v>-35</v>
      </c>
    </row>
    <row r="124" spans="1:11" x14ac:dyDescent="0.3">
      <c r="A124" s="1">
        <v>44272</v>
      </c>
      <c r="B124" t="s">
        <v>14</v>
      </c>
      <c r="C124" s="2">
        <v>5</v>
      </c>
      <c r="D124" s="2"/>
      <c r="E124" t="s">
        <v>15</v>
      </c>
      <c r="F124" t="s">
        <v>16</v>
      </c>
      <c r="G124" t="s">
        <v>17</v>
      </c>
      <c r="H124" t="str">
        <f t="shared" si="1"/>
        <v>Mar</v>
      </c>
      <c r="I124">
        <f>MONTH(Table1[[#This Row],[Date]])</f>
        <v>3</v>
      </c>
      <c r="J124" t="str">
        <f>TEXT(Table1[[#This Row],[Date]],"ddd")</f>
        <v>Wed</v>
      </c>
      <c r="K124" s="2">
        <f>Table1[[#This Row],[Credit]]-Table1[[#This Row],[Debit]]</f>
        <v>-5</v>
      </c>
    </row>
    <row r="125" spans="1:11" x14ac:dyDescent="0.3">
      <c r="A125" s="1">
        <v>44273</v>
      </c>
      <c r="B125" t="s">
        <v>14</v>
      </c>
      <c r="C125" s="2">
        <v>5</v>
      </c>
      <c r="D125" s="2"/>
      <c r="E125" t="s">
        <v>15</v>
      </c>
      <c r="F125" t="s">
        <v>16</v>
      </c>
      <c r="G125" t="s">
        <v>17</v>
      </c>
      <c r="H125" t="str">
        <f t="shared" si="1"/>
        <v>Mar</v>
      </c>
      <c r="I125">
        <f>MONTH(Table1[[#This Row],[Date]])</f>
        <v>3</v>
      </c>
      <c r="J125" t="str">
        <f>TEXT(Table1[[#This Row],[Date]],"ddd")</f>
        <v>Thu</v>
      </c>
      <c r="K125" s="2">
        <f>Table1[[#This Row],[Credit]]-Table1[[#This Row],[Debit]]</f>
        <v>-5</v>
      </c>
    </row>
    <row r="126" spans="1:11" x14ac:dyDescent="0.3">
      <c r="A126" s="1">
        <v>44274</v>
      </c>
      <c r="B126" t="s">
        <v>14</v>
      </c>
      <c r="C126" s="2">
        <v>5</v>
      </c>
      <c r="D126" s="2"/>
      <c r="E126" t="s">
        <v>15</v>
      </c>
      <c r="F126" t="s">
        <v>16</v>
      </c>
      <c r="G126" t="s">
        <v>17</v>
      </c>
      <c r="H126" t="str">
        <f t="shared" si="1"/>
        <v>Mar</v>
      </c>
      <c r="I126">
        <f>MONTH(Table1[[#This Row],[Date]])</f>
        <v>3</v>
      </c>
      <c r="J126" t="str">
        <f>TEXT(Table1[[#This Row],[Date]],"ddd")</f>
        <v>Fri</v>
      </c>
      <c r="K126" s="2">
        <f>Table1[[#This Row],[Credit]]-Table1[[#This Row],[Debit]]</f>
        <v>-5</v>
      </c>
    </row>
    <row r="127" spans="1:11" x14ac:dyDescent="0.3">
      <c r="A127" s="1">
        <v>44274</v>
      </c>
      <c r="B127" t="s">
        <v>24</v>
      </c>
      <c r="C127" s="2">
        <v>171.9</v>
      </c>
      <c r="D127" s="2"/>
      <c r="E127" t="s">
        <v>25</v>
      </c>
      <c r="F127" t="s">
        <v>20</v>
      </c>
      <c r="G127" t="s">
        <v>17</v>
      </c>
      <c r="H127" t="str">
        <f t="shared" si="1"/>
        <v>Mar</v>
      </c>
      <c r="I127">
        <f>MONTH(Table1[[#This Row],[Date]])</f>
        <v>3</v>
      </c>
      <c r="J127" t="str">
        <f>TEXT(Table1[[#This Row],[Date]],"ddd")</f>
        <v>Fri</v>
      </c>
      <c r="K127" s="2">
        <f>Table1[[#This Row],[Credit]]-Table1[[#This Row],[Debit]]</f>
        <v>-171.9</v>
      </c>
    </row>
    <row r="128" spans="1:11" x14ac:dyDescent="0.3">
      <c r="A128" s="1">
        <v>44275</v>
      </c>
      <c r="B128" t="s">
        <v>46</v>
      </c>
      <c r="C128" s="2">
        <v>39</v>
      </c>
      <c r="D128" s="2"/>
      <c r="E128" t="s">
        <v>35</v>
      </c>
      <c r="F128" t="s">
        <v>16</v>
      </c>
      <c r="G128" t="s">
        <v>17</v>
      </c>
      <c r="H128" t="str">
        <f t="shared" si="1"/>
        <v>Mar</v>
      </c>
      <c r="I128">
        <f>MONTH(Table1[[#This Row],[Date]])</f>
        <v>3</v>
      </c>
      <c r="J128" t="str">
        <f>TEXT(Table1[[#This Row],[Date]],"ddd")</f>
        <v>Sat</v>
      </c>
      <c r="K128" s="2">
        <f>Table1[[#This Row],[Credit]]-Table1[[#This Row],[Debit]]</f>
        <v>-39</v>
      </c>
    </row>
    <row r="129" spans="1:11" x14ac:dyDescent="0.3">
      <c r="A129" s="1">
        <v>44276</v>
      </c>
      <c r="B129" t="s">
        <v>47</v>
      </c>
      <c r="C129" s="2">
        <v>14</v>
      </c>
      <c r="D129" s="2"/>
      <c r="E129" t="s">
        <v>35</v>
      </c>
      <c r="F129" t="s">
        <v>16</v>
      </c>
      <c r="G129" t="s">
        <v>17</v>
      </c>
      <c r="H129" t="str">
        <f t="shared" si="1"/>
        <v>Mar</v>
      </c>
      <c r="I129">
        <f>MONTH(Table1[[#This Row],[Date]])</f>
        <v>3</v>
      </c>
      <c r="J129" t="str">
        <f>TEXT(Table1[[#This Row],[Date]],"ddd")</f>
        <v>Sun</v>
      </c>
      <c r="K129" s="2">
        <f>Table1[[#This Row],[Credit]]-Table1[[#This Row],[Debit]]</f>
        <v>-14</v>
      </c>
    </row>
    <row r="130" spans="1:11" x14ac:dyDescent="0.3">
      <c r="A130" s="1">
        <v>44277</v>
      </c>
      <c r="B130" t="s">
        <v>48</v>
      </c>
      <c r="C130" s="2">
        <v>55</v>
      </c>
      <c r="D130" s="2"/>
      <c r="E130" t="s">
        <v>49</v>
      </c>
      <c r="F130" t="s">
        <v>50</v>
      </c>
      <c r="G130" t="s">
        <v>17</v>
      </c>
      <c r="H130" t="str">
        <f t="shared" ref="H130:H193" si="2">TEXT(A130,"mmm")</f>
        <v>Mar</v>
      </c>
      <c r="I130">
        <f>MONTH(Table1[[#This Row],[Date]])</f>
        <v>3</v>
      </c>
      <c r="J130" t="str">
        <f>TEXT(Table1[[#This Row],[Date]],"ddd")</f>
        <v>Mon</v>
      </c>
      <c r="K130" s="2">
        <f>Table1[[#This Row],[Credit]]-Table1[[#This Row],[Debit]]</f>
        <v>-55</v>
      </c>
    </row>
    <row r="131" spans="1:11" x14ac:dyDescent="0.3">
      <c r="A131" s="1">
        <v>44277</v>
      </c>
      <c r="B131" t="s">
        <v>28</v>
      </c>
      <c r="C131" s="2">
        <v>65</v>
      </c>
      <c r="D131" s="2"/>
      <c r="E131" t="s">
        <v>51</v>
      </c>
      <c r="F131" t="s">
        <v>23</v>
      </c>
      <c r="G131" t="s">
        <v>17</v>
      </c>
      <c r="H131" t="str">
        <f t="shared" si="2"/>
        <v>Mar</v>
      </c>
      <c r="I131">
        <f>MONTH(Table1[[#This Row],[Date]])</f>
        <v>3</v>
      </c>
      <c r="J131" t="str">
        <f>TEXT(Table1[[#This Row],[Date]],"ddd")</f>
        <v>Mon</v>
      </c>
      <c r="K131" s="2">
        <f>Table1[[#This Row],[Credit]]-Table1[[#This Row],[Debit]]</f>
        <v>-65</v>
      </c>
    </row>
    <row r="132" spans="1:11" x14ac:dyDescent="0.3">
      <c r="A132" s="1">
        <v>44277</v>
      </c>
      <c r="B132" t="s">
        <v>14</v>
      </c>
      <c r="C132" s="2">
        <v>5</v>
      </c>
      <c r="D132" s="2"/>
      <c r="E132" t="s">
        <v>15</v>
      </c>
      <c r="F132" t="s">
        <v>16</v>
      </c>
      <c r="G132" t="s">
        <v>17</v>
      </c>
      <c r="H132" t="str">
        <f t="shared" si="2"/>
        <v>Mar</v>
      </c>
      <c r="I132">
        <f>MONTH(Table1[[#This Row],[Date]])</f>
        <v>3</v>
      </c>
      <c r="J132" t="str">
        <f>TEXT(Table1[[#This Row],[Date]],"ddd")</f>
        <v>Mon</v>
      </c>
      <c r="K132" s="2">
        <f>Table1[[#This Row],[Credit]]-Table1[[#This Row],[Debit]]</f>
        <v>-5</v>
      </c>
    </row>
    <row r="133" spans="1:11" x14ac:dyDescent="0.3">
      <c r="A133" s="1">
        <v>44278</v>
      </c>
      <c r="B133" t="s">
        <v>14</v>
      </c>
      <c r="C133" s="2">
        <v>5</v>
      </c>
      <c r="D133" s="2"/>
      <c r="E133" t="s">
        <v>15</v>
      </c>
      <c r="F133" t="s">
        <v>16</v>
      </c>
      <c r="G133" t="s">
        <v>17</v>
      </c>
      <c r="H133" t="str">
        <f t="shared" si="2"/>
        <v>Mar</v>
      </c>
      <c r="I133">
        <f>MONTH(Table1[[#This Row],[Date]])</f>
        <v>3</v>
      </c>
      <c r="J133" t="str">
        <f>TEXT(Table1[[#This Row],[Date]],"ddd")</f>
        <v>Tue</v>
      </c>
      <c r="K133" s="2">
        <f>Table1[[#This Row],[Credit]]-Table1[[#This Row],[Debit]]</f>
        <v>-5</v>
      </c>
    </row>
    <row r="134" spans="1:11" x14ac:dyDescent="0.3">
      <c r="A134" s="1">
        <v>44279</v>
      </c>
      <c r="B134" t="s">
        <v>14</v>
      </c>
      <c r="C134" s="2">
        <v>5</v>
      </c>
      <c r="D134" s="2"/>
      <c r="E134" t="s">
        <v>15</v>
      </c>
      <c r="F134" t="s">
        <v>16</v>
      </c>
      <c r="G134" t="s">
        <v>17</v>
      </c>
      <c r="H134" t="str">
        <f t="shared" si="2"/>
        <v>Mar</v>
      </c>
      <c r="I134">
        <f>MONTH(Table1[[#This Row],[Date]])</f>
        <v>3</v>
      </c>
      <c r="J134" t="str">
        <f>TEXT(Table1[[#This Row],[Date]],"ddd")</f>
        <v>Wed</v>
      </c>
      <c r="K134" s="2">
        <f>Table1[[#This Row],[Credit]]-Table1[[#This Row],[Debit]]</f>
        <v>-5</v>
      </c>
    </row>
    <row r="135" spans="1:11" x14ac:dyDescent="0.3">
      <c r="A135" s="1">
        <v>44280</v>
      </c>
      <c r="B135" t="s">
        <v>14</v>
      </c>
      <c r="C135" s="2">
        <v>5</v>
      </c>
      <c r="D135" s="2"/>
      <c r="E135" t="s">
        <v>15</v>
      </c>
      <c r="F135" t="s">
        <v>16</v>
      </c>
      <c r="G135" t="s">
        <v>17</v>
      </c>
      <c r="H135" t="str">
        <f t="shared" si="2"/>
        <v>Mar</v>
      </c>
      <c r="I135">
        <f>MONTH(Table1[[#This Row],[Date]])</f>
        <v>3</v>
      </c>
      <c r="J135" t="str">
        <f>TEXT(Table1[[#This Row],[Date]],"ddd")</f>
        <v>Thu</v>
      </c>
      <c r="K135" s="2">
        <f>Table1[[#This Row],[Credit]]-Table1[[#This Row],[Debit]]</f>
        <v>-5</v>
      </c>
    </row>
    <row r="136" spans="1:11" x14ac:dyDescent="0.3">
      <c r="A136" s="1">
        <v>44281</v>
      </c>
      <c r="B136" t="s">
        <v>14</v>
      </c>
      <c r="C136" s="2">
        <v>5</v>
      </c>
      <c r="D136" s="2"/>
      <c r="E136" t="s">
        <v>15</v>
      </c>
      <c r="F136" t="s">
        <v>16</v>
      </c>
      <c r="G136" t="s">
        <v>17</v>
      </c>
      <c r="H136" t="str">
        <f t="shared" si="2"/>
        <v>Mar</v>
      </c>
      <c r="I136">
        <f>MONTH(Table1[[#This Row],[Date]])</f>
        <v>3</v>
      </c>
      <c r="J136" t="str">
        <f>TEXT(Table1[[#This Row],[Date]],"ddd")</f>
        <v>Fri</v>
      </c>
      <c r="K136" s="2">
        <f>Table1[[#This Row],[Credit]]-Table1[[#This Row],[Debit]]</f>
        <v>-5</v>
      </c>
    </row>
    <row r="137" spans="1:11" x14ac:dyDescent="0.3">
      <c r="A137" s="1">
        <v>44281</v>
      </c>
      <c r="B137" t="s">
        <v>24</v>
      </c>
      <c r="C137" s="2">
        <v>209</v>
      </c>
      <c r="D137" s="2"/>
      <c r="E137" t="s">
        <v>25</v>
      </c>
      <c r="F137" t="s">
        <v>20</v>
      </c>
      <c r="G137" t="s">
        <v>17</v>
      </c>
      <c r="H137" t="str">
        <f t="shared" si="2"/>
        <v>Mar</v>
      </c>
      <c r="I137">
        <f>MONTH(Table1[[#This Row],[Date]])</f>
        <v>3</v>
      </c>
      <c r="J137" t="str">
        <f>TEXT(Table1[[#This Row],[Date]],"ddd")</f>
        <v>Fri</v>
      </c>
      <c r="K137" s="2">
        <f>Table1[[#This Row],[Credit]]-Table1[[#This Row],[Debit]]</f>
        <v>-209</v>
      </c>
    </row>
    <row r="138" spans="1:11" x14ac:dyDescent="0.3">
      <c r="A138" s="1">
        <v>44282</v>
      </c>
      <c r="B138" t="s">
        <v>52</v>
      </c>
      <c r="C138" s="2">
        <v>127</v>
      </c>
      <c r="D138" s="2"/>
      <c r="E138" t="s">
        <v>33</v>
      </c>
      <c r="F138" t="s">
        <v>31</v>
      </c>
      <c r="G138" t="s">
        <v>17</v>
      </c>
      <c r="H138" t="str">
        <f t="shared" si="2"/>
        <v>Mar</v>
      </c>
      <c r="I138">
        <f>MONTH(Table1[[#This Row],[Date]])</f>
        <v>3</v>
      </c>
      <c r="J138" t="str">
        <f>TEXT(Table1[[#This Row],[Date]],"ddd")</f>
        <v>Sat</v>
      </c>
      <c r="K138" s="2">
        <f>Table1[[#This Row],[Credit]]-Table1[[#This Row],[Debit]]</f>
        <v>-127</v>
      </c>
    </row>
    <row r="139" spans="1:11" x14ac:dyDescent="0.3">
      <c r="A139" s="1">
        <v>44282</v>
      </c>
      <c r="B139" t="s">
        <v>58</v>
      </c>
      <c r="C139" s="2">
        <v>177.2</v>
      </c>
      <c r="D139" s="2"/>
      <c r="E139" t="s">
        <v>33</v>
      </c>
      <c r="F139" t="s">
        <v>31</v>
      </c>
      <c r="G139" t="s">
        <v>17</v>
      </c>
      <c r="H139" t="str">
        <f t="shared" si="2"/>
        <v>Mar</v>
      </c>
      <c r="I139">
        <f>MONTH(Table1[[#This Row],[Date]])</f>
        <v>3</v>
      </c>
      <c r="J139" t="str">
        <f>TEXT(Table1[[#This Row],[Date]],"ddd")</f>
        <v>Sat</v>
      </c>
      <c r="K139" s="2">
        <f>Table1[[#This Row],[Credit]]-Table1[[#This Row],[Debit]]</f>
        <v>-177.2</v>
      </c>
    </row>
    <row r="140" spans="1:11" x14ac:dyDescent="0.3">
      <c r="A140" s="1">
        <v>44283</v>
      </c>
      <c r="B140" t="s">
        <v>32</v>
      </c>
      <c r="C140" s="2">
        <v>147.1</v>
      </c>
      <c r="D140" s="2"/>
      <c r="E140" t="s">
        <v>33</v>
      </c>
      <c r="F140" t="s">
        <v>31</v>
      </c>
      <c r="G140" t="s">
        <v>17</v>
      </c>
      <c r="H140" t="str">
        <f t="shared" si="2"/>
        <v>Mar</v>
      </c>
      <c r="I140">
        <f>MONTH(Table1[[#This Row],[Date]])</f>
        <v>3</v>
      </c>
      <c r="J140" t="str">
        <f>TEXT(Table1[[#This Row],[Date]],"ddd")</f>
        <v>Sun</v>
      </c>
      <c r="K140" s="2">
        <f>Table1[[#This Row],[Credit]]-Table1[[#This Row],[Debit]]</f>
        <v>-147.1</v>
      </c>
    </row>
    <row r="141" spans="1:11" x14ac:dyDescent="0.3">
      <c r="A141" s="1">
        <v>44283</v>
      </c>
      <c r="B141" t="s">
        <v>36</v>
      </c>
      <c r="C141" s="2">
        <v>25</v>
      </c>
      <c r="D141" s="2"/>
      <c r="E141" t="s">
        <v>37</v>
      </c>
      <c r="F141" t="s">
        <v>23</v>
      </c>
      <c r="G141" t="s">
        <v>17</v>
      </c>
      <c r="H141" t="str">
        <f t="shared" si="2"/>
        <v>Mar</v>
      </c>
      <c r="I141">
        <f>MONTH(Table1[[#This Row],[Date]])</f>
        <v>3</v>
      </c>
      <c r="J141" t="str">
        <f>TEXT(Table1[[#This Row],[Date]],"ddd")</f>
        <v>Sun</v>
      </c>
      <c r="K141" s="2">
        <f>Table1[[#This Row],[Credit]]-Table1[[#This Row],[Debit]]</f>
        <v>-25</v>
      </c>
    </row>
    <row r="142" spans="1:11" x14ac:dyDescent="0.3">
      <c r="A142" s="1">
        <v>44284</v>
      </c>
      <c r="B142" t="s">
        <v>59</v>
      </c>
      <c r="C142" s="2">
        <v>15</v>
      </c>
      <c r="D142" s="2"/>
      <c r="E142" t="s">
        <v>35</v>
      </c>
      <c r="F142" t="s">
        <v>16</v>
      </c>
      <c r="G142" t="s">
        <v>17</v>
      </c>
      <c r="H142" t="str">
        <f t="shared" si="2"/>
        <v>Mar</v>
      </c>
      <c r="I142">
        <f>MONTH(Table1[[#This Row],[Date]])</f>
        <v>3</v>
      </c>
      <c r="J142" t="str">
        <f>TEXT(Table1[[#This Row],[Date]],"ddd")</f>
        <v>Mon</v>
      </c>
      <c r="K142" s="2">
        <f>Table1[[#This Row],[Credit]]-Table1[[#This Row],[Debit]]</f>
        <v>-15</v>
      </c>
    </row>
    <row r="143" spans="1:11" x14ac:dyDescent="0.3">
      <c r="A143" s="1">
        <v>44285</v>
      </c>
      <c r="B143" t="s">
        <v>14</v>
      </c>
      <c r="C143" s="2">
        <v>5</v>
      </c>
      <c r="D143" s="2"/>
      <c r="E143" t="s">
        <v>15</v>
      </c>
      <c r="F143" t="s">
        <v>16</v>
      </c>
      <c r="G143" t="s">
        <v>17</v>
      </c>
      <c r="H143" t="str">
        <f t="shared" si="2"/>
        <v>Mar</v>
      </c>
      <c r="I143">
        <f>MONTH(Table1[[#This Row],[Date]])</f>
        <v>3</v>
      </c>
      <c r="J143" t="str">
        <f>TEXT(Table1[[#This Row],[Date]],"ddd")</f>
        <v>Tue</v>
      </c>
      <c r="K143" s="2">
        <f>Table1[[#This Row],[Credit]]-Table1[[#This Row],[Debit]]</f>
        <v>-5</v>
      </c>
    </row>
    <row r="144" spans="1:11" x14ac:dyDescent="0.3">
      <c r="A144" s="1">
        <v>44286</v>
      </c>
      <c r="B144" t="s">
        <v>14</v>
      </c>
      <c r="C144" s="2">
        <v>5</v>
      </c>
      <c r="D144" s="2"/>
      <c r="E144" t="s">
        <v>15</v>
      </c>
      <c r="F144" t="s">
        <v>16</v>
      </c>
      <c r="G144" t="s">
        <v>17</v>
      </c>
      <c r="H144" t="str">
        <f t="shared" si="2"/>
        <v>Mar</v>
      </c>
      <c r="I144">
        <f>MONTH(Table1[[#This Row],[Date]])</f>
        <v>3</v>
      </c>
      <c r="J144" t="str">
        <f>TEXT(Table1[[#This Row],[Date]],"ddd")</f>
        <v>Wed</v>
      </c>
      <c r="K144" s="2">
        <f>Table1[[#This Row],[Credit]]-Table1[[#This Row],[Debit]]</f>
        <v>-5</v>
      </c>
    </row>
    <row r="145" spans="1:11" x14ac:dyDescent="0.3">
      <c r="A145" s="1">
        <v>44287</v>
      </c>
      <c r="B145" t="s">
        <v>10</v>
      </c>
      <c r="C145" s="2"/>
      <c r="D145" s="2">
        <v>5000</v>
      </c>
      <c r="E145" t="s">
        <v>11</v>
      </c>
      <c r="F145" t="s">
        <v>12</v>
      </c>
      <c r="G145" t="s">
        <v>13</v>
      </c>
      <c r="H145" t="str">
        <f t="shared" si="2"/>
        <v>Apr</v>
      </c>
      <c r="I145">
        <f>MONTH(Table1[[#This Row],[Date]])</f>
        <v>4</v>
      </c>
      <c r="J145" t="str">
        <f>TEXT(Table1[[#This Row],[Date]],"ddd")</f>
        <v>Thu</v>
      </c>
      <c r="K145" s="2">
        <f>Table1[[#This Row],[Credit]]-Table1[[#This Row],[Debit]]</f>
        <v>5000</v>
      </c>
    </row>
    <row r="146" spans="1:11" x14ac:dyDescent="0.3">
      <c r="A146" s="1">
        <v>44287</v>
      </c>
      <c r="B146" t="s">
        <v>14</v>
      </c>
      <c r="C146" s="2">
        <v>5</v>
      </c>
      <c r="D146" s="2"/>
      <c r="E146" t="s">
        <v>15</v>
      </c>
      <c r="F146" t="s">
        <v>16</v>
      </c>
      <c r="G146" t="s">
        <v>17</v>
      </c>
      <c r="H146" t="str">
        <f t="shared" si="2"/>
        <v>Apr</v>
      </c>
      <c r="I146">
        <f>MONTH(Table1[[#This Row],[Date]])</f>
        <v>4</v>
      </c>
      <c r="J146" t="str">
        <f>TEXT(Table1[[#This Row],[Date]],"ddd")</f>
        <v>Thu</v>
      </c>
      <c r="K146" s="2">
        <f>Table1[[#This Row],[Credit]]-Table1[[#This Row],[Debit]]</f>
        <v>-5</v>
      </c>
    </row>
    <row r="147" spans="1:11" x14ac:dyDescent="0.3">
      <c r="A147" s="1">
        <v>44288</v>
      </c>
      <c r="B147" t="s">
        <v>18</v>
      </c>
      <c r="C147" s="2">
        <v>900</v>
      </c>
      <c r="D147" s="2"/>
      <c r="E147" t="s">
        <v>19</v>
      </c>
      <c r="F147" t="s">
        <v>20</v>
      </c>
      <c r="G147" t="s">
        <v>17</v>
      </c>
      <c r="H147" t="str">
        <f t="shared" si="2"/>
        <v>Apr</v>
      </c>
      <c r="I147">
        <f>MONTH(Table1[[#This Row],[Date]])</f>
        <v>4</v>
      </c>
      <c r="J147" t="str">
        <f>TEXT(Table1[[#This Row],[Date]],"ddd")</f>
        <v>Fri</v>
      </c>
      <c r="K147" s="2">
        <f>Table1[[#This Row],[Credit]]-Table1[[#This Row],[Debit]]</f>
        <v>-900</v>
      </c>
    </row>
    <row r="148" spans="1:11" x14ac:dyDescent="0.3">
      <c r="A148" s="1">
        <v>44288</v>
      </c>
      <c r="B148" t="s">
        <v>21</v>
      </c>
      <c r="C148" s="2">
        <v>150</v>
      </c>
      <c r="D148" s="2"/>
      <c r="E148" t="s">
        <v>22</v>
      </c>
      <c r="F148" t="s">
        <v>23</v>
      </c>
      <c r="G148" t="s">
        <v>17</v>
      </c>
      <c r="H148" t="str">
        <f t="shared" si="2"/>
        <v>Apr</v>
      </c>
      <c r="I148">
        <f>MONTH(Table1[[#This Row],[Date]])</f>
        <v>4</v>
      </c>
      <c r="J148" t="str">
        <f>TEXT(Table1[[#This Row],[Date]],"ddd")</f>
        <v>Fri</v>
      </c>
      <c r="K148" s="2">
        <f>Table1[[#This Row],[Credit]]-Table1[[#This Row],[Debit]]</f>
        <v>-150</v>
      </c>
    </row>
    <row r="149" spans="1:11" x14ac:dyDescent="0.3">
      <c r="A149" s="1">
        <v>44288</v>
      </c>
      <c r="B149" t="s">
        <v>14</v>
      </c>
      <c r="C149" s="2">
        <v>5</v>
      </c>
      <c r="D149" s="2"/>
      <c r="E149" t="s">
        <v>15</v>
      </c>
      <c r="F149" t="s">
        <v>16</v>
      </c>
      <c r="G149" t="s">
        <v>17</v>
      </c>
      <c r="H149" t="str">
        <f t="shared" si="2"/>
        <v>Apr</v>
      </c>
      <c r="I149">
        <f>MONTH(Table1[[#This Row],[Date]])</f>
        <v>4</v>
      </c>
      <c r="J149" t="str">
        <f>TEXT(Table1[[#This Row],[Date]],"ddd")</f>
        <v>Fri</v>
      </c>
      <c r="K149" s="2">
        <f>Table1[[#This Row],[Credit]]-Table1[[#This Row],[Debit]]</f>
        <v>-5</v>
      </c>
    </row>
    <row r="150" spans="1:11" x14ac:dyDescent="0.3">
      <c r="A150" s="1">
        <v>44289</v>
      </c>
      <c r="B150" t="s">
        <v>14</v>
      </c>
      <c r="C150" s="2">
        <v>5</v>
      </c>
      <c r="D150" s="2"/>
      <c r="E150" t="s">
        <v>15</v>
      </c>
      <c r="F150" t="s">
        <v>16</v>
      </c>
      <c r="G150" t="s">
        <v>17</v>
      </c>
      <c r="H150" t="str">
        <f t="shared" si="2"/>
        <v>Apr</v>
      </c>
      <c r="I150">
        <f>MONTH(Table1[[#This Row],[Date]])</f>
        <v>4</v>
      </c>
      <c r="J150" t="str">
        <f>TEXT(Table1[[#This Row],[Date]],"ddd")</f>
        <v>Sat</v>
      </c>
      <c r="K150" s="2">
        <f>Table1[[#This Row],[Credit]]-Table1[[#This Row],[Debit]]</f>
        <v>-5</v>
      </c>
    </row>
    <row r="151" spans="1:11" x14ac:dyDescent="0.3">
      <c r="A151" s="1">
        <v>44290</v>
      </c>
      <c r="B151" t="s">
        <v>14</v>
      </c>
      <c r="C151" s="2">
        <v>5</v>
      </c>
      <c r="D151" s="2"/>
      <c r="E151" t="s">
        <v>15</v>
      </c>
      <c r="F151" t="s">
        <v>16</v>
      </c>
      <c r="G151" t="s">
        <v>17</v>
      </c>
      <c r="H151" t="str">
        <f t="shared" si="2"/>
        <v>Apr</v>
      </c>
      <c r="I151">
        <f>MONTH(Table1[[#This Row],[Date]])</f>
        <v>4</v>
      </c>
      <c r="J151" t="str">
        <f>TEXT(Table1[[#This Row],[Date]],"ddd")</f>
        <v>Sun</v>
      </c>
      <c r="K151" s="2">
        <f>Table1[[#This Row],[Credit]]-Table1[[#This Row],[Debit]]</f>
        <v>-5</v>
      </c>
    </row>
    <row r="152" spans="1:11" x14ac:dyDescent="0.3">
      <c r="A152" s="1">
        <v>44291</v>
      </c>
      <c r="B152" t="s">
        <v>14</v>
      </c>
      <c r="C152" s="2">
        <v>5</v>
      </c>
      <c r="D152" s="2"/>
      <c r="E152" t="s">
        <v>15</v>
      </c>
      <c r="F152" t="s">
        <v>16</v>
      </c>
      <c r="G152" t="s">
        <v>17</v>
      </c>
      <c r="H152" t="str">
        <f t="shared" si="2"/>
        <v>Apr</v>
      </c>
      <c r="I152">
        <f>MONTH(Table1[[#This Row],[Date]])</f>
        <v>4</v>
      </c>
      <c r="J152" t="str">
        <f>TEXT(Table1[[#This Row],[Date]],"ddd")</f>
        <v>Mon</v>
      </c>
      <c r="K152" s="2">
        <f>Table1[[#This Row],[Credit]]-Table1[[#This Row],[Debit]]</f>
        <v>-5</v>
      </c>
    </row>
    <row r="153" spans="1:11" x14ac:dyDescent="0.3">
      <c r="A153" s="1">
        <v>44291</v>
      </c>
      <c r="B153" t="s">
        <v>24</v>
      </c>
      <c r="C153" s="2">
        <v>158.19999999999999</v>
      </c>
      <c r="D153" s="2"/>
      <c r="E153" t="s">
        <v>25</v>
      </c>
      <c r="F153" t="s">
        <v>20</v>
      </c>
      <c r="G153" t="s">
        <v>17</v>
      </c>
      <c r="H153" t="str">
        <f t="shared" si="2"/>
        <v>Apr</v>
      </c>
      <c r="I153">
        <f>MONTH(Table1[[#This Row],[Date]])</f>
        <v>4</v>
      </c>
      <c r="J153" t="str">
        <f>TEXT(Table1[[#This Row],[Date]],"ddd")</f>
        <v>Mon</v>
      </c>
      <c r="K153" s="2">
        <f>Table1[[#This Row],[Credit]]-Table1[[#This Row],[Debit]]</f>
        <v>-158.19999999999999</v>
      </c>
    </row>
    <row r="154" spans="1:11" x14ac:dyDescent="0.3">
      <c r="A154" s="1">
        <v>44294</v>
      </c>
      <c r="B154" t="s">
        <v>26</v>
      </c>
      <c r="C154" s="2">
        <v>53.2</v>
      </c>
      <c r="D154" s="2"/>
      <c r="E154" t="s">
        <v>27</v>
      </c>
      <c r="F154" t="s">
        <v>20</v>
      </c>
      <c r="G154" t="s">
        <v>17</v>
      </c>
      <c r="H154" t="str">
        <f t="shared" si="2"/>
        <v>Apr</v>
      </c>
      <c r="I154">
        <f>MONTH(Table1[[#This Row],[Date]])</f>
        <v>4</v>
      </c>
      <c r="J154" t="str">
        <f>TEXT(Table1[[#This Row],[Date]],"ddd")</f>
        <v>Thu</v>
      </c>
      <c r="K154" s="2">
        <f>Table1[[#This Row],[Credit]]-Table1[[#This Row],[Debit]]</f>
        <v>-53.2</v>
      </c>
    </row>
    <row r="155" spans="1:11" x14ac:dyDescent="0.3">
      <c r="A155" s="1">
        <v>44294</v>
      </c>
      <c r="B155" t="s">
        <v>14</v>
      </c>
      <c r="C155" s="2">
        <v>5</v>
      </c>
      <c r="D155" s="2"/>
      <c r="E155" t="s">
        <v>15</v>
      </c>
      <c r="F155" t="s">
        <v>16</v>
      </c>
      <c r="G155" t="s">
        <v>17</v>
      </c>
      <c r="H155" t="str">
        <f t="shared" si="2"/>
        <v>Apr</v>
      </c>
      <c r="I155">
        <f>MONTH(Table1[[#This Row],[Date]])</f>
        <v>4</v>
      </c>
      <c r="J155" t="str">
        <f>TEXT(Table1[[#This Row],[Date]],"ddd")</f>
        <v>Thu</v>
      </c>
      <c r="K155" s="2">
        <f>Table1[[#This Row],[Credit]]-Table1[[#This Row],[Debit]]</f>
        <v>-5</v>
      </c>
    </row>
    <row r="156" spans="1:11" x14ac:dyDescent="0.3">
      <c r="A156" s="1">
        <v>44295</v>
      </c>
      <c r="B156" t="s">
        <v>14</v>
      </c>
      <c r="C156" s="2">
        <v>5</v>
      </c>
      <c r="D156" s="2"/>
      <c r="E156" t="s">
        <v>15</v>
      </c>
      <c r="F156" t="s">
        <v>16</v>
      </c>
      <c r="G156" t="s">
        <v>17</v>
      </c>
      <c r="H156" t="str">
        <f t="shared" si="2"/>
        <v>Apr</v>
      </c>
      <c r="I156">
        <f>MONTH(Table1[[#This Row],[Date]])</f>
        <v>4</v>
      </c>
      <c r="J156" t="str">
        <f>TEXT(Table1[[#This Row],[Date]],"ddd")</f>
        <v>Fri</v>
      </c>
      <c r="K156" s="2">
        <f>Table1[[#This Row],[Credit]]-Table1[[#This Row],[Debit]]</f>
        <v>-5</v>
      </c>
    </row>
    <row r="157" spans="1:11" x14ac:dyDescent="0.3">
      <c r="A157" s="1">
        <v>44296</v>
      </c>
      <c r="B157" t="s">
        <v>28</v>
      </c>
      <c r="C157" s="2">
        <v>79.900000000000006</v>
      </c>
      <c r="D157" s="2"/>
      <c r="E157" t="s">
        <v>51</v>
      </c>
      <c r="F157" t="s">
        <v>23</v>
      </c>
      <c r="G157" t="s">
        <v>17</v>
      </c>
      <c r="H157" t="str">
        <f t="shared" si="2"/>
        <v>Apr</v>
      </c>
      <c r="I157">
        <f>MONTH(Table1[[#This Row],[Date]])</f>
        <v>4</v>
      </c>
      <c r="J157" t="str">
        <f>TEXT(Table1[[#This Row],[Date]],"ddd")</f>
        <v>Sat</v>
      </c>
      <c r="K157" s="2">
        <f>Table1[[#This Row],[Credit]]-Table1[[#This Row],[Debit]]</f>
        <v>-79.900000000000006</v>
      </c>
    </row>
    <row r="158" spans="1:11" x14ac:dyDescent="0.3">
      <c r="A158" s="1">
        <v>44296</v>
      </c>
      <c r="B158" t="s">
        <v>14</v>
      </c>
      <c r="C158" s="2">
        <v>5</v>
      </c>
      <c r="D158" s="2"/>
      <c r="E158" t="s">
        <v>15</v>
      </c>
      <c r="F158" t="s">
        <v>16</v>
      </c>
      <c r="G158" t="s">
        <v>17</v>
      </c>
      <c r="H158" t="str">
        <f t="shared" si="2"/>
        <v>Apr</v>
      </c>
      <c r="I158">
        <f>MONTH(Table1[[#This Row],[Date]])</f>
        <v>4</v>
      </c>
      <c r="J158" t="str">
        <f>TEXT(Table1[[#This Row],[Date]],"ddd")</f>
        <v>Sat</v>
      </c>
      <c r="K158" s="2">
        <f>Table1[[#This Row],[Credit]]-Table1[[#This Row],[Debit]]</f>
        <v>-5</v>
      </c>
    </row>
    <row r="159" spans="1:11" x14ac:dyDescent="0.3">
      <c r="A159" s="1">
        <v>44297</v>
      </c>
      <c r="B159" t="s">
        <v>14</v>
      </c>
      <c r="C159" s="2">
        <v>5</v>
      </c>
      <c r="D159" s="2"/>
      <c r="E159" t="s">
        <v>15</v>
      </c>
      <c r="F159" t="s">
        <v>16</v>
      </c>
      <c r="G159" t="s">
        <v>17</v>
      </c>
      <c r="H159" t="str">
        <f t="shared" si="2"/>
        <v>Apr</v>
      </c>
      <c r="I159">
        <f>MONTH(Table1[[#This Row],[Date]])</f>
        <v>4</v>
      </c>
      <c r="J159" t="str">
        <f>TEXT(Table1[[#This Row],[Date]],"ddd")</f>
        <v>Sun</v>
      </c>
      <c r="K159" s="2">
        <f>Table1[[#This Row],[Credit]]-Table1[[#This Row],[Debit]]</f>
        <v>-5</v>
      </c>
    </row>
    <row r="160" spans="1:11" x14ac:dyDescent="0.3">
      <c r="A160" s="1">
        <v>44298</v>
      </c>
      <c r="B160" t="s">
        <v>24</v>
      </c>
      <c r="C160" s="2">
        <v>98</v>
      </c>
      <c r="D160" s="2"/>
      <c r="E160" t="s">
        <v>25</v>
      </c>
      <c r="F160" t="s">
        <v>20</v>
      </c>
      <c r="G160" t="s">
        <v>17</v>
      </c>
      <c r="H160" t="str">
        <f t="shared" si="2"/>
        <v>Apr</v>
      </c>
      <c r="I160">
        <f>MONTH(Table1[[#This Row],[Date]])</f>
        <v>4</v>
      </c>
      <c r="J160" t="str">
        <f>TEXT(Table1[[#This Row],[Date]],"ddd")</f>
        <v>Mon</v>
      </c>
      <c r="K160" s="2">
        <f>Table1[[#This Row],[Credit]]-Table1[[#This Row],[Debit]]</f>
        <v>-98</v>
      </c>
    </row>
    <row r="161" spans="1:11" x14ac:dyDescent="0.3">
      <c r="A161" s="1">
        <v>44298</v>
      </c>
      <c r="B161" t="s">
        <v>14</v>
      </c>
      <c r="C161" s="2">
        <v>5</v>
      </c>
      <c r="D161" s="2"/>
      <c r="E161" t="s">
        <v>15</v>
      </c>
      <c r="F161" t="s">
        <v>16</v>
      </c>
      <c r="G161" t="s">
        <v>17</v>
      </c>
      <c r="H161" t="str">
        <f t="shared" si="2"/>
        <v>Apr</v>
      </c>
      <c r="I161">
        <f>MONTH(Table1[[#This Row],[Date]])</f>
        <v>4</v>
      </c>
      <c r="J161" t="str">
        <f>TEXT(Table1[[#This Row],[Date]],"ddd")</f>
        <v>Mon</v>
      </c>
      <c r="K161" s="2">
        <f>Table1[[#This Row],[Credit]]-Table1[[#This Row],[Debit]]</f>
        <v>-5</v>
      </c>
    </row>
    <row r="162" spans="1:11" x14ac:dyDescent="0.3">
      <c r="A162" s="1">
        <v>44299</v>
      </c>
      <c r="B162" t="s">
        <v>14</v>
      </c>
      <c r="C162" s="2">
        <v>5</v>
      </c>
      <c r="D162" s="2"/>
      <c r="E162" t="s">
        <v>15</v>
      </c>
      <c r="F162" t="s">
        <v>16</v>
      </c>
      <c r="G162" t="s">
        <v>17</v>
      </c>
      <c r="H162" t="str">
        <f t="shared" si="2"/>
        <v>Apr</v>
      </c>
      <c r="I162">
        <f>MONTH(Table1[[#This Row],[Date]])</f>
        <v>4</v>
      </c>
      <c r="J162" t="str">
        <f>TEXT(Table1[[#This Row],[Date]],"ddd")</f>
        <v>Tue</v>
      </c>
      <c r="K162" s="2">
        <f>Table1[[#This Row],[Credit]]-Table1[[#This Row],[Debit]]</f>
        <v>-5</v>
      </c>
    </row>
    <row r="163" spans="1:11" x14ac:dyDescent="0.3">
      <c r="A163" s="1">
        <v>44299</v>
      </c>
      <c r="B163" t="s">
        <v>29</v>
      </c>
      <c r="C163" s="2">
        <v>42.8</v>
      </c>
      <c r="D163" s="2"/>
      <c r="E163" t="s">
        <v>30</v>
      </c>
      <c r="F163" t="s">
        <v>31</v>
      </c>
      <c r="G163" t="s">
        <v>17</v>
      </c>
      <c r="H163" t="str">
        <f t="shared" si="2"/>
        <v>Apr</v>
      </c>
      <c r="I163">
        <f>MONTH(Table1[[#This Row],[Date]])</f>
        <v>4</v>
      </c>
      <c r="J163" t="str">
        <f>TEXT(Table1[[#This Row],[Date]],"ddd")</f>
        <v>Tue</v>
      </c>
      <c r="K163" s="2">
        <f>Table1[[#This Row],[Credit]]-Table1[[#This Row],[Debit]]</f>
        <v>-42.8</v>
      </c>
    </row>
    <row r="164" spans="1:11" x14ac:dyDescent="0.3">
      <c r="A164" s="1">
        <v>44299</v>
      </c>
      <c r="B164" t="s">
        <v>32</v>
      </c>
      <c r="C164" s="2">
        <v>100.9</v>
      </c>
      <c r="D164" s="2"/>
      <c r="E164" t="s">
        <v>33</v>
      </c>
      <c r="F164" t="s">
        <v>31</v>
      </c>
      <c r="G164" t="s">
        <v>17</v>
      </c>
      <c r="H164" t="str">
        <f t="shared" si="2"/>
        <v>Apr</v>
      </c>
      <c r="I164">
        <f>MONTH(Table1[[#This Row],[Date]])</f>
        <v>4</v>
      </c>
      <c r="J164" t="str">
        <f>TEXT(Table1[[#This Row],[Date]],"ddd")</f>
        <v>Tue</v>
      </c>
      <c r="K164" s="2">
        <f>Table1[[#This Row],[Credit]]-Table1[[#This Row],[Debit]]</f>
        <v>-100.9</v>
      </c>
    </row>
    <row r="165" spans="1:11" x14ac:dyDescent="0.3">
      <c r="A165" s="1">
        <v>44299</v>
      </c>
      <c r="B165" t="s">
        <v>34</v>
      </c>
      <c r="C165" s="2">
        <v>54.9</v>
      </c>
      <c r="D165" s="2"/>
      <c r="E165" t="s">
        <v>35</v>
      </c>
      <c r="F165" t="s">
        <v>16</v>
      </c>
      <c r="G165" t="s">
        <v>17</v>
      </c>
      <c r="H165" t="str">
        <f t="shared" si="2"/>
        <v>Apr</v>
      </c>
      <c r="I165">
        <f>MONTH(Table1[[#This Row],[Date]])</f>
        <v>4</v>
      </c>
      <c r="J165" t="str">
        <f>TEXT(Table1[[#This Row],[Date]],"ddd")</f>
        <v>Tue</v>
      </c>
      <c r="K165" s="2">
        <f>Table1[[#This Row],[Credit]]-Table1[[#This Row],[Debit]]</f>
        <v>-54.9</v>
      </c>
    </row>
    <row r="166" spans="1:11" x14ac:dyDescent="0.3">
      <c r="A166" s="1">
        <v>44300</v>
      </c>
      <c r="B166" t="s">
        <v>36</v>
      </c>
      <c r="C166" s="2">
        <v>31</v>
      </c>
      <c r="D166" s="2"/>
      <c r="E166" t="s">
        <v>37</v>
      </c>
      <c r="F166" t="s">
        <v>23</v>
      </c>
      <c r="G166" t="s">
        <v>17</v>
      </c>
      <c r="H166" t="str">
        <f t="shared" si="2"/>
        <v>Apr</v>
      </c>
      <c r="I166">
        <f>MONTH(Table1[[#This Row],[Date]])</f>
        <v>4</v>
      </c>
      <c r="J166" t="str">
        <f>TEXT(Table1[[#This Row],[Date]],"ddd")</f>
        <v>Wed</v>
      </c>
      <c r="K166" s="2">
        <f>Table1[[#This Row],[Credit]]-Table1[[#This Row],[Debit]]</f>
        <v>-31</v>
      </c>
    </row>
    <row r="167" spans="1:11" x14ac:dyDescent="0.3">
      <c r="A167" s="1">
        <v>44301</v>
      </c>
      <c r="B167" t="s">
        <v>38</v>
      </c>
      <c r="C167" s="2"/>
      <c r="D167" s="2">
        <v>2340</v>
      </c>
      <c r="E167" t="s">
        <v>39</v>
      </c>
      <c r="F167" t="s">
        <v>40</v>
      </c>
      <c r="G167" t="s">
        <v>13</v>
      </c>
      <c r="H167" t="str">
        <f t="shared" si="2"/>
        <v>Apr</v>
      </c>
      <c r="I167">
        <f>MONTH(Table1[[#This Row],[Date]])</f>
        <v>4</v>
      </c>
      <c r="J167" t="str">
        <f>TEXT(Table1[[#This Row],[Date]],"ddd")</f>
        <v>Thu</v>
      </c>
      <c r="K167" s="2">
        <f>Table1[[#This Row],[Credit]]-Table1[[#This Row],[Debit]]</f>
        <v>2340</v>
      </c>
    </row>
    <row r="168" spans="1:11" x14ac:dyDescent="0.3">
      <c r="A168" s="1">
        <v>44301</v>
      </c>
      <c r="B168" t="s">
        <v>14</v>
      </c>
      <c r="C168" s="2">
        <v>5</v>
      </c>
      <c r="D168" s="2"/>
      <c r="E168" t="s">
        <v>15</v>
      </c>
      <c r="F168" t="s">
        <v>16</v>
      </c>
      <c r="G168" t="s">
        <v>17</v>
      </c>
      <c r="H168" t="str">
        <f t="shared" si="2"/>
        <v>Apr</v>
      </c>
      <c r="I168">
        <f>MONTH(Table1[[#This Row],[Date]])</f>
        <v>4</v>
      </c>
      <c r="J168" t="str">
        <f>TEXT(Table1[[#This Row],[Date]],"ddd")</f>
        <v>Thu</v>
      </c>
      <c r="K168" s="2">
        <f>Table1[[#This Row],[Credit]]-Table1[[#This Row],[Debit]]</f>
        <v>-5</v>
      </c>
    </row>
    <row r="169" spans="1:11" x14ac:dyDescent="0.3">
      <c r="A169" s="1">
        <v>44302</v>
      </c>
      <c r="B169" t="s">
        <v>14</v>
      </c>
      <c r="C169" s="2">
        <v>5</v>
      </c>
      <c r="D169" s="2"/>
      <c r="E169" t="s">
        <v>15</v>
      </c>
      <c r="F169" t="s">
        <v>16</v>
      </c>
      <c r="G169" t="s">
        <v>17</v>
      </c>
      <c r="H169" t="str">
        <f t="shared" si="2"/>
        <v>Apr</v>
      </c>
      <c r="I169">
        <f>MONTH(Table1[[#This Row],[Date]])</f>
        <v>4</v>
      </c>
      <c r="J169" t="str">
        <f>TEXT(Table1[[#This Row],[Date]],"ddd")</f>
        <v>Fri</v>
      </c>
      <c r="K169" s="2">
        <f>Table1[[#This Row],[Credit]]-Table1[[#This Row],[Debit]]</f>
        <v>-5</v>
      </c>
    </row>
    <row r="170" spans="1:11" x14ac:dyDescent="0.3">
      <c r="A170" s="1">
        <v>44302</v>
      </c>
      <c r="B170" t="s">
        <v>42</v>
      </c>
      <c r="C170" s="2">
        <v>40</v>
      </c>
      <c r="D170" s="2"/>
      <c r="E170" t="s">
        <v>42</v>
      </c>
      <c r="F170" t="s">
        <v>20</v>
      </c>
      <c r="G170" t="s">
        <v>17</v>
      </c>
      <c r="H170" t="str">
        <f t="shared" si="2"/>
        <v>Apr</v>
      </c>
      <c r="I170">
        <f>MONTH(Table1[[#This Row],[Date]])</f>
        <v>4</v>
      </c>
      <c r="J170" t="str">
        <f>TEXT(Table1[[#This Row],[Date]],"ddd")</f>
        <v>Fri</v>
      </c>
      <c r="K170" s="2">
        <f>Table1[[#This Row],[Credit]]-Table1[[#This Row],[Debit]]</f>
        <v>-40</v>
      </c>
    </row>
    <row r="171" spans="1:11" x14ac:dyDescent="0.3">
      <c r="A171" s="1">
        <v>44303</v>
      </c>
      <c r="B171" t="s">
        <v>43</v>
      </c>
      <c r="C171" s="2">
        <v>47.9</v>
      </c>
      <c r="D171" s="2"/>
      <c r="E171" t="s">
        <v>44</v>
      </c>
      <c r="F171" t="s">
        <v>31</v>
      </c>
      <c r="G171" t="s">
        <v>17</v>
      </c>
      <c r="H171" t="str">
        <f t="shared" si="2"/>
        <v>Apr</v>
      </c>
      <c r="I171">
        <f>MONTH(Table1[[#This Row],[Date]])</f>
        <v>4</v>
      </c>
      <c r="J171" t="str">
        <f>TEXT(Table1[[#This Row],[Date]],"ddd")</f>
        <v>Sat</v>
      </c>
      <c r="K171" s="2">
        <f>Table1[[#This Row],[Credit]]-Table1[[#This Row],[Debit]]</f>
        <v>-47.9</v>
      </c>
    </row>
    <row r="172" spans="1:11" x14ac:dyDescent="0.3">
      <c r="A172" s="1">
        <v>44303</v>
      </c>
      <c r="B172" t="s">
        <v>45</v>
      </c>
      <c r="C172" s="2">
        <v>35</v>
      </c>
      <c r="D172" s="2"/>
      <c r="E172" t="s">
        <v>30</v>
      </c>
      <c r="F172" t="s">
        <v>31</v>
      </c>
      <c r="G172" t="s">
        <v>17</v>
      </c>
      <c r="H172" t="str">
        <f t="shared" si="2"/>
        <v>Apr</v>
      </c>
      <c r="I172">
        <f>MONTH(Table1[[#This Row],[Date]])</f>
        <v>4</v>
      </c>
      <c r="J172" t="str">
        <f>TEXT(Table1[[#This Row],[Date]],"ddd")</f>
        <v>Sat</v>
      </c>
      <c r="K172" s="2">
        <f>Table1[[#This Row],[Credit]]-Table1[[#This Row],[Debit]]</f>
        <v>-35</v>
      </c>
    </row>
    <row r="173" spans="1:11" x14ac:dyDescent="0.3">
      <c r="A173" s="1">
        <v>44303</v>
      </c>
      <c r="B173" t="s">
        <v>14</v>
      </c>
      <c r="C173" s="2">
        <v>5</v>
      </c>
      <c r="D173" s="2"/>
      <c r="E173" t="s">
        <v>15</v>
      </c>
      <c r="F173" t="s">
        <v>16</v>
      </c>
      <c r="G173" t="s">
        <v>17</v>
      </c>
      <c r="H173" t="str">
        <f t="shared" si="2"/>
        <v>Apr</v>
      </c>
      <c r="I173">
        <f>MONTH(Table1[[#This Row],[Date]])</f>
        <v>4</v>
      </c>
      <c r="J173" t="str">
        <f>TEXT(Table1[[#This Row],[Date]],"ddd")</f>
        <v>Sat</v>
      </c>
      <c r="K173" s="2">
        <f>Table1[[#This Row],[Credit]]-Table1[[#This Row],[Debit]]</f>
        <v>-5</v>
      </c>
    </row>
    <row r="174" spans="1:11" x14ac:dyDescent="0.3">
      <c r="A174" s="1">
        <v>44304</v>
      </c>
      <c r="B174" t="s">
        <v>14</v>
      </c>
      <c r="C174" s="2">
        <v>5</v>
      </c>
      <c r="D174" s="2"/>
      <c r="E174" t="s">
        <v>15</v>
      </c>
      <c r="F174" t="s">
        <v>16</v>
      </c>
      <c r="G174" t="s">
        <v>17</v>
      </c>
      <c r="H174" t="str">
        <f t="shared" si="2"/>
        <v>Apr</v>
      </c>
      <c r="I174">
        <f>MONTH(Table1[[#This Row],[Date]])</f>
        <v>4</v>
      </c>
      <c r="J174" t="str">
        <f>TEXT(Table1[[#This Row],[Date]],"ddd")</f>
        <v>Sun</v>
      </c>
      <c r="K174" s="2">
        <f>Table1[[#This Row],[Credit]]-Table1[[#This Row],[Debit]]</f>
        <v>-5</v>
      </c>
    </row>
    <row r="175" spans="1:11" x14ac:dyDescent="0.3">
      <c r="A175" s="1">
        <v>44305</v>
      </c>
      <c r="B175" t="s">
        <v>14</v>
      </c>
      <c r="C175" s="2">
        <v>5</v>
      </c>
      <c r="D175" s="2"/>
      <c r="E175" t="s">
        <v>15</v>
      </c>
      <c r="F175" t="s">
        <v>16</v>
      </c>
      <c r="G175" t="s">
        <v>17</v>
      </c>
      <c r="H175" t="str">
        <f t="shared" si="2"/>
        <v>Apr</v>
      </c>
      <c r="I175">
        <f>MONTH(Table1[[#This Row],[Date]])</f>
        <v>4</v>
      </c>
      <c r="J175" t="str">
        <f>TEXT(Table1[[#This Row],[Date]],"ddd")</f>
        <v>Mon</v>
      </c>
      <c r="K175" s="2">
        <f>Table1[[#This Row],[Credit]]-Table1[[#This Row],[Debit]]</f>
        <v>-5</v>
      </c>
    </row>
    <row r="176" spans="1:11" x14ac:dyDescent="0.3">
      <c r="A176" s="1">
        <v>44305</v>
      </c>
      <c r="B176" t="s">
        <v>24</v>
      </c>
      <c r="C176" s="2">
        <v>173</v>
      </c>
      <c r="D176" s="2"/>
      <c r="E176" t="s">
        <v>25</v>
      </c>
      <c r="F176" t="s">
        <v>20</v>
      </c>
      <c r="G176" t="s">
        <v>17</v>
      </c>
      <c r="H176" t="str">
        <f t="shared" si="2"/>
        <v>Apr</v>
      </c>
      <c r="I176">
        <f>MONTH(Table1[[#This Row],[Date]])</f>
        <v>4</v>
      </c>
      <c r="J176" t="str">
        <f>TEXT(Table1[[#This Row],[Date]],"ddd")</f>
        <v>Mon</v>
      </c>
      <c r="K176" s="2">
        <f>Table1[[#This Row],[Credit]]-Table1[[#This Row],[Debit]]</f>
        <v>-173</v>
      </c>
    </row>
    <row r="177" spans="1:11" x14ac:dyDescent="0.3">
      <c r="A177" s="1">
        <v>44306</v>
      </c>
      <c r="B177" t="s">
        <v>46</v>
      </c>
      <c r="C177" s="2">
        <v>40.1</v>
      </c>
      <c r="D177" s="2"/>
      <c r="E177" t="s">
        <v>35</v>
      </c>
      <c r="F177" t="s">
        <v>16</v>
      </c>
      <c r="G177" t="s">
        <v>17</v>
      </c>
      <c r="H177" t="str">
        <f t="shared" si="2"/>
        <v>Apr</v>
      </c>
      <c r="I177">
        <f>MONTH(Table1[[#This Row],[Date]])</f>
        <v>4</v>
      </c>
      <c r="J177" t="str">
        <f>TEXT(Table1[[#This Row],[Date]],"ddd")</f>
        <v>Tue</v>
      </c>
      <c r="K177" s="2">
        <f>Table1[[#This Row],[Credit]]-Table1[[#This Row],[Debit]]</f>
        <v>-40.1</v>
      </c>
    </row>
    <row r="178" spans="1:11" x14ac:dyDescent="0.3">
      <c r="A178" s="1">
        <v>44307</v>
      </c>
      <c r="B178" t="s">
        <v>47</v>
      </c>
      <c r="C178" s="2">
        <v>15.1</v>
      </c>
      <c r="D178" s="2"/>
      <c r="E178" t="s">
        <v>35</v>
      </c>
      <c r="F178" t="s">
        <v>16</v>
      </c>
      <c r="G178" t="s">
        <v>17</v>
      </c>
      <c r="H178" t="str">
        <f t="shared" si="2"/>
        <v>Apr</v>
      </c>
      <c r="I178">
        <f>MONTH(Table1[[#This Row],[Date]])</f>
        <v>4</v>
      </c>
      <c r="J178" t="str">
        <f>TEXT(Table1[[#This Row],[Date]],"ddd")</f>
        <v>Wed</v>
      </c>
      <c r="K178" s="2">
        <f>Table1[[#This Row],[Credit]]-Table1[[#This Row],[Debit]]</f>
        <v>-15.1</v>
      </c>
    </row>
    <row r="179" spans="1:11" x14ac:dyDescent="0.3">
      <c r="A179" s="1">
        <v>44308</v>
      </c>
      <c r="B179" t="s">
        <v>48</v>
      </c>
      <c r="C179" s="2">
        <v>55</v>
      </c>
      <c r="D179" s="2"/>
      <c r="E179" t="s">
        <v>49</v>
      </c>
      <c r="F179" t="s">
        <v>50</v>
      </c>
      <c r="G179" t="s">
        <v>17</v>
      </c>
      <c r="H179" t="str">
        <f t="shared" si="2"/>
        <v>Apr</v>
      </c>
      <c r="I179">
        <f>MONTH(Table1[[#This Row],[Date]])</f>
        <v>4</v>
      </c>
      <c r="J179" t="str">
        <f>TEXT(Table1[[#This Row],[Date]],"ddd")</f>
        <v>Thu</v>
      </c>
      <c r="K179" s="2">
        <f>Table1[[#This Row],[Credit]]-Table1[[#This Row],[Debit]]</f>
        <v>-55</v>
      </c>
    </row>
    <row r="180" spans="1:11" x14ac:dyDescent="0.3">
      <c r="A180" s="1">
        <v>44308</v>
      </c>
      <c r="B180" t="s">
        <v>28</v>
      </c>
      <c r="C180" s="2">
        <v>66</v>
      </c>
      <c r="D180" s="2"/>
      <c r="E180" t="s">
        <v>51</v>
      </c>
      <c r="F180" t="s">
        <v>23</v>
      </c>
      <c r="G180" t="s">
        <v>17</v>
      </c>
      <c r="H180" t="str">
        <f t="shared" si="2"/>
        <v>Apr</v>
      </c>
      <c r="I180">
        <f>MONTH(Table1[[#This Row],[Date]])</f>
        <v>4</v>
      </c>
      <c r="J180" t="str">
        <f>TEXT(Table1[[#This Row],[Date]],"ddd")</f>
        <v>Thu</v>
      </c>
      <c r="K180" s="2">
        <f>Table1[[#This Row],[Credit]]-Table1[[#This Row],[Debit]]</f>
        <v>-66</v>
      </c>
    </row>
    <row r="181" spans="1:11" x14ac:dyDescent="0.3">
      <c r="A181" s="1">
        <v>44308</v>
      </c>
      <c r="B181" t="s">
        <v>14</v>
      </c>
      <c r="C181" s="2">
        <v>5</v>
      </c>
      <c r="D181" s="2"/>
      <c r="E181" t="s">
        <v>15</v>
      </c>
      <c r="F181" t="s">
        <v>16</v>
      </c>
      <c r="G181" t="s">
        <v>17</v>
      </c>
      <c r="H181" t="str">
        <f t="shared" si="2"/>
        <v>Apr</v>
      </c>
      <c r="I181">
        <f>MONTH(Table1[[#This Row],[Date]])</f>
        <v>4</v>
      </c>
      <c r="J181" t="str">
        <f>TEXT(Table1[[#This Row],[Date]],"ddd")</f>
        <v>Thu</v>
      </c>
      <c r="K181" s="2">
        <f>Table1[[#This Row],[Credit]]-Table1[[#This Row],[Debit]]</f>
        <v>-5</v>
      </c>
    </row>
    <row r="182" spans="1:11" x14ac:dyDescent="0.3">
      <c r="A182" s="1">
        <v>44309</v>
      </c>
      <c r="B182" t="s">
        <v>14</v>
      </c>
      <c r="C182" s="2">
        <v>5</v>
      </c>
      <c r="D182" s="2"/>
      <c r="E182" t="s">
        <v>15</v>
      </c>
      <c r="F182" t="s">
        <v>16</v>
      </c>
      <c r="G182" t="s">
        <v>17</v>
      </c>
      <c r="H182" t="str">
        <f t="shared" si="2"/>
        <v>Apr</v>
      </c>
      <c r="I182">
        <f>MONTH(Table1[[#This Row],[Date]])</f>
        <v>4</v>
      </c>
      <c r="J182" t="str">
        <f>TEXT(Table1[[#This Row],[Date]],"ddd")</f>
        <v>Fri</v>
      </c>
      <c r="K182" s="2">
        <f>Table1[[#This Row],[Credit]]-Table1[[#This Row],[Debit]]</f>
        <v>-5</v>
      </c>
    </row>
    <row r="183" spans="1:11" x14ac:dyDescent="0.3">
      <c r="A183" s="1">
        <v>44310</v>
      </c>
      <c r="B183" t="s">
        <v>14</v>
      </c>
      <c r="C183" s="2">
        <v>5</v>
      </c>
      <c r="D183" s="2"/>
      <c r="E183" t="s">
        <v>15</v>
      </c>
      <c r="F183" t="s">
        <v>16</v>
      </c>
      <c r="G183" t="s">
        <v>17</v>
      </c>
      <c r="H183" t="str">
        <f t="shared" si="2"/>
        <v>Apr</v>
      </c>
      <c r="I183">
        <f>MONTH(Table1[[#This Row],[Date]])</f>
        <v>4</v>
      </c>
      <c r="J183" t="str">
        <f>TEXT(Table1[[#This Row],[Date]],"ddd")</f>
        <v>Sat</v>
      </c>
      <c r="K183" s="2">
        <f>Table1[[#This Row],[Credit]]-Table1[[#This Row],[Debit]]</f>
        <v>-5</v>
      </c>
    </row>
    <row r="184" spans="1:11" x14ac:dyDescent="0.3">
      <c r="A184" s="1">
        <v>44311</v>
      </c>
      <c r="B184" t="s">
        <v>14</v>
      </c>
      <c r="C184" s="2">
        <v>5</v>
      </c>
      <c r="D184" s="2"/>
      <c r="E184" t="s">
        <v>15</v>
      </c>
      <c r="F184" t="s">
        <v>16</v>
      </c>
      <c r="G184" t="s">
        <v>17</v>
      </c>
      <c r="H184" t="str">
        <f t="shared" si="2"/>
        <v>Apr</v>
      </c>
      <c r="I184">
        <f>MONTH(Table1[[#This Row],[Date]])</f>
        <v>4</v>
      </c>
      <c r="J184" t="str">
        <f>TEXT(Table1[[#This Row],[Date]],"ddd")</f>
        <v>Sun</v>
      </c>
      <c r="K184" s="2">
        <f>Table1[[#This Row],[Credit]]-Table1[[#This Row],[Debit]]</f>
        <v>-5</v>
      </c>
    </row>
    <row r="185" spans="1:11" x14ac:dyDescent="0.3">
      <c r="A185" s="1">
        <v>44312</v>
      </c>
      <c r="B185" t="s">
        <v>14</v>
      </c>
      <c r="C185" s="2">
        <v>5</v>
      </c>
      <c r="D185" s="2"/>
      <c r="E185" t="s">
        <v>15</v>
      </c>
      <c r="F185" t="s">
        <v>16</v>
      </c>
      <c r="G185" t="s">
        <v>17</v>
      </c>
      <c r="H185" t="str">
        <f t="shared" si="2"/>
        <v>Apr</v>
      </c>
      <c r="I185">
        <f>MONTH(Table1[[#This Row],[Date]])</f>
        <v>4</v>
      </c>
      <c r="J185" t="str">
        <f>TEXT(Table1[[#This Row],[Date]],"ddd")</f>
        <v>Mon</v>
      </c>
      <c r="K185" s="2">
        <f>Table1[[#This Row],[Credit]]-Table1[[#This Row],[Debit]]</f>
        <v>-5</v>
      </c>
    </row>
    <row r="186" spans="1:11" x14ac:dyDescent="0.3">
      <c r="A186" s="1">
        <v>44312</v>
      </c>
      <c r="B186" t="s">
        <v>24</v>
      </c>
      <c r="C186" s="2">
        <v>164.9</v>
      </c>
      <c r="D186" s="2"/>
      <c r="E186" t="s">
        <v>25</v>
      </c>
      <c r="F186" t="s">
        <v>20</v>
      </c>
      <c r="G186" t="s">
        <v>17</v>
      </c>
      <c r="H186" t="str">
        <f t="shared" si="2"/>
        <v>Apr</v>
      </c>
      <c r="I186">
        <f>MONTH(Table1[[#This Row],[Date]])</f>
        <v>4</v>
      </c>
      <c r="J186" t="str">
        <f>TEXT(Table1[[#This Row],[Date]],"ddd")</f>
        <v>Mon</v>
      </c>
      <c r="K186" s="2">
        <f>Table1[[#This Row],[Credit]]-Table1[[#This Row],[Debit]]</f>
        <v>-164.9</v>
      </c>
    </row>
    <row r="187" spans="1:11" x14ac:dyDescent="0.3">
      <c r="A187" s="1">
        <v>44313</v>
      </c>
      <c r="B187" t="s">
        <v>52</v>
      </c>
      <c r="C187" s="2">
        <v>127.9</v>
      </c>
      <c r="D187" s="2"/>
      <c r="E187" t="s">
        <v>33</v>
      </c>
      <c r="F187" t="s">
        <v>31</v>
      </c>
      <c r="G187" t="s">
        <v>17</v>
      </c>
      <c r="H187" t="str">
        <f t="shared" si="2"/>
        <v>Apr</v>
      </c>
      <c r="I187">
        <f>MONTH(Table1[[#This Row],[Date]])</f>
        <v>4</v>
      </c>
      <c r="J187" t="str">
        <f>TEXT(Table1[[#This Row],[Date]],"ddd")</f>
        <v>Tue</v>
      </c>
      <c r="K187" s="2">
        <f>Table1[[#This Row],[Credit]]-Table1[[#This Row],[Debit]]</f>
        <v>-127.9</v>
      </c>
    </row>
    <row r="188" spans="1:11" x14ac:dyDescent="0.3">
      <c r="A188" s="1">
        <v>44313</v>
      </c>
      <c r="B188" t="s">
        <v>60</v>
      </c>
      <c r="C188" s="2">
        <v>300</v>
      </c>
      <c r="D188" s="2"/>
      <c r="E188" t="s">
        <v>30</v>
      </c>
      <c r="F188" t="s">
        <v>31</v>
      </c>
      <c r="G188" t="s">
        <v>17</v>
      </c>
      <c r="H188" t="str">
        <f t="shared" si="2"/>
        <v>Apr</v>
      </c>
      <c r="I188">
        <f>MONTH(Table1[[#This Row],[Date]])</f>
        <v>4</v>
      </c>
      <c r="J188" t="str">
        <f>TEXT(Table1[[#This Row],[Date]],"ddd")</f>
        <v>Tue</v>
      </c>
      <c r="K188" s="2">
        <f>Table1[[#This Row],[Credit]]-Table1[[#This Row],[Debit]]</f>
        <v>-300</v>
      </c>
    </row>
    <row r="189" spans="1:11" x14ac:dyDescent="0.3">
      <c r="A189" s="1">
        <v>44314</v>
      </c>
      <c r="B189" t="s">
        <v>32</v>
      </c>
      <c r="C189" s="2">
        <v>148.1</v>
      </c>
      <c r="D189" s="2"/>
      <c r="E189" t="s">
        <v>33</v>
      </c>
      <c r="F189" t="s">
        <v>31</v>
      </c>
      <c r="G189" t="s">
        <v>17</v>
      </c>
      <c r="H189" t="str">
        <f t="shared" si="2"/>
        <v>Apr</v>
      </c>
      <c r="I189">
        <f>MONTH(Table1[[#This Row],[Date]])</f>
        <v>4</v>
      </c>
      <c r="J189" t="str">
        <f>TEXT(Table1[[#This Row],[Date]],"ddd")</f>
        <v>Wed</v>
      </c>
      <c r="K189" s="2">
        <f>Table1[[#This Row],[Credit]]-Table1[[#This Row],[Debit]]</f>
        <v>-148.1</v>
      </c>
    </row>
    <row r="190" spans="1:11" x14ac:dyDescent="0.3">
      <c r="A190" s="1">
        <v>44314</v>
      </c>
      <c r="B190" t="s">
        <v>36</v>
      </c>
      <c r="C190" s="2">
        <v>26.1</v>
      </c>
      <c r="D190" s="2"/>
      <c r="E190" t="s">
        <v>37</v>
      </c>
      <c r="F190" t="s">
        <v>23</v>
      </c>
      <c r="G190" t="s">
        <v>17</v>
      </c>
      <c r="H190" t="str">
        <f t="shared" si="2"/>
        <v>Apr</v>
      </c>
      <c r="I190">
        <f>MONTH(Table1[[#This Row],[Date]])</f>
        <v>4</v>
      </c>
      <c r="J190" t="str">
        <f>TEXT(Table1[[#This Row],[Date]],"ddd")</f>
        <v>Wed</v>
      </c>
      <c r="K190" s="2">
        <f>Table1[[#This Row],[Credit]]-Table1[[#This Row],[Debit]]</f>
        <v>-26.1</v>
      </c>
    </row>
    <row r="191" spans="1:11" x14ac:dyDescent="0.3">
      <c r="A191" s="1">
        <v>44315</v>
      </c>
      <c r="B191" t="s">
        <v>59</v>
      </c>
      <c r="C191" s="2">
        <v>15</v>
      </c>
      <c r="D191" s="2"/>
      <c r="E191" t="s">
        <v>35</v>
      </c>
      <c r="F191" t="s">
        <v>16</v>
      </c>
      <c r="G191" t="s">
        <v>17</v>
      </c>
      <c r="H191" t="str">
        <f t="shared" si="2"/>
        <v>Apr</v>
      </c>
      <c r="I191">
        <f>MONTH(Table1[[#This Row],[Date]])</f>
        <v>4</v>
      </c>
      <c r="J191" t="str">
        <f>TEXT(Table1[[#This Row],[Date]],"ddd")</f>
        <v>Thu</v>
      </c>
      <c r="K191" s="2">
        <f>Table1[[#This Row],[Credit]]-Table1[[#This Row],[Debit]]</f>
        <v>-15</v>
      </c>
    </row>
    <row r="192" spans="1:11" x14ac:dyDescent="0.3">
      <c r="A192" s="1">
        <v>44315</v>
      </c>
      <c r="B192" t="s">
        <v>14</v>
      </c>
      <c r="C192" s="2">
        <v>5</v>
      </c>
      <c r="D192" s="2"/>
      <c r="E192" t="s">
        <v>15</v>
      </c>
      <c r="F192" t="s">
        <v>16</v>
      </c>
      <c r="G192" t="s">
        <v>17</v>
      </c>
      <c r="H192" t="str">
        <f t="shared" si="2"/>
        <v>Apr</v>
      </c>
      <c r="I192">
        <f>MONTH(Table1[[#This Row],[Date]])</f>
        <v>4</v>
      </c>
      <c r="J192" t="str">
        <f>TEXT(Table1[[#This Row],[Date]],"ddd")</f>
        <v>Thu</v>
      </c>
      <c r="K192" s="2">
        <f>Table1[[#This Row],[Credit]]-Table1[[#This Row],[Debit]]</f>
        <v>-5</v>
      </c>
    </row>
    <row r="193" spans="1:11" x14ac:dyDescent="0.3">
      <c r="A193" s="1">
        <v>44316</v>
      </c>
      <c r="B193" t="s">
        <v>14</v>
      </c>
      <c r="C193" s="2">
        <v>5</v>
      </c>
      <c r="D193" s="2"/>
      <c r="E193" t="s">
        <v>15</v>
      </c>
      <c r="F193" t="s">
        <v>16</v>
      </c>
      <c r="G193" t="s">
        <v>17</v>
      </c>
      <c r="H193" t="str">
        <f t="shared" si="2"/>
        <v>Apr</v>
      </c>
      <c r="I193">
        <f>MONTH(Table1[[#This Row],[Date]])</f>
        <v>4</v>
      </c>
      <c r="J193" t="str">
        <f>TEXT(Table1[[#This Row],[Date]],"ddd")</f>
        <v>Fri</v>
      </c>
      <c r="K193" s="2">
        <f>Table1[[#This Row],[Credit]]-Table1[[#This Row],[Debit]]</f>
        <v>-5</v>
      </c>
    </row>
    <row r="194" spans="1:11" x14ac:dyDescent="0.3">
      <c r="A194" s="1">
        <v>44318</v>
      </c>
      <c r="B194" t="s">
        <v>14</v>
      </c>
      <c r="C194" s="2">
        <v>5</v>
      </c>
      <c r="D194" s="2"/>
      <c r="E194" t="s">
        <v>15</v>
      </c>
      <c r="F194" t="s">
        <v>16</v>
      </c>
      <c r="G194" t="s">
        <v>17</v>
      </c>
      <c r="H194" t="str">
        <f t="shared" ref="H194:H257" si="3">TEXT(A194,"mmm")</f>
        <v>May</v>
      </c>
      <c r="I194">
        <f>MONTH(Table1[[#This Row],[Date]])</f>
        <v>5</v>
      </c>
      <c r="J194" t="str">
        <f>TEXT(Table1[[#This Row],[Date]],"ddd")</f>
        <v>Sun</v>
      </c>
      <c r="K194" s="2">
        <f>Table1[[#This Row],[Credit]]-Table1[[#This Row],[Debit]]</f>
        <v>-5</v>
      </c>
    </row>
    <row r="195" spans="1:11" x14ac:dyDescent="0.3">
      <c r="A195" s="1">
        <v>44319</v>
      </c>
      <c r="B195" t="s">
        <v>10</v>
      </c>
      <c r="C195" s="2"/>
      <c r="D195" s="2">
        <v>5000</v>
      </c>
      <c r="E195" t="s">
        <v>11</v>
      </c>
      <c r="F195" t="s">
        <v>12</v>
      </c>
      <c r="G195" t="s">
        <v>13</v>
      </c>
      <c r="H195" t="str">
        <f t="shared" si="3"/>
        <v>May</v>
      </c>
      <c r="I195">
        <f>MONTH(Table1[[#This Row],[Date]])</f>
        <v>5</v>
      </c>
      <c r="J195" t="str">
        <f>TEXT(Table1[[#This Row],[Date]],"ddd")</f>
        <v>Mon</v>
      </c>
      <c r="K195" s="2">
        <f>Table1[[#This Row],[Credit]]-Table1[[#This Row],[Debit]]</f>
        <v>5000</v>
      </c>
    </row>
    <row r="196" spans="1:11" x14ac:dyDescent="0.3">
      <c r="A196" s="1">
        <v>44319</v>
      </c>
      <c r="B196" t="s">
        <v>18</v>
      </c>
      <c r="C196" s="2">
        <v>900</v>
      </c>
      <c r="D196" s="2"/>
      <c r="E196" t="s">
        <v>19</v>
      </c>
      <c r="F196" t="s">
        <v>20</v>
      </c>
      <c r="G196" t="s">
        <v>17</v>
      </c>
      <c r="H196" t="str">
        <f t="shared" si="3"/>
        <v>May</v>
      </c>
      <c r="I196">
        <f>MONTH(Table1[[#This Row],[Date]])</f>
        <v>5</v>
      </c>
      <c r="J196" t="str">
        <f>TEXT(Table1[[#This Row],[Date]],"ddd")</f>
        <v>Mon</v>
      </c>
      <c r="K196" s="2">
        <f>Table1[[#This Row],[Credit]]-Table1[[#This Row],[Debit]]</f>
        <v>-900</v>
      </c>
    </row>
    <row r="197" spans="1:11" x14ac:dyDescent="0.3">
      <c r="A197" s="1">
        <v>44319</v>
      </c>
      <c r="B197" t="s">
        <v>21</v>
      </c>
      <c r="C197" s="2">
        <v>150</v>
      </c>
      <c r="D197" s="2"/>
      <c r="E197" t="s">
        <v>22</v>
      </c>
      <c r="F197" t="s">
        <v>23</v>
      </c>
      <c r="G197" t="s">
        <v>17</v>
      </c>
      <c r="H197" t="str">
        <f t="shared" si="3"/>
        <v>May</v>
      </c>
      <c r="I197">
        <f>MONTH(Table1[[#This Row],[Date]])</f>
        <v>5</v>
      </c>
      <c r="J197" t="str">
        <f>TEXT(Table1[[#This Row],[Date]],"ddd")</f>
        <v>Mon</v>
      </c>
      <c r="K197" s="2">
        <f>Table1[[#This Row],[Credit]]-Table1[[#This Row],[Debit]]</f>
        <v>-150</v>
      </c>
    </row>
    <row r="198" spans="1:11" x14ac:dyDescent="0.3">
      <c r="A198" s="1">
        <v>44319</v>
      </c>
      <c r="B198" t="s">
        <v>14</v>
      </c>
      <c r="C198" s="2">
        <v>5</v>
      </c>
      <c r="D198" s="2"/>
      <c r="E198" t="s">
        <v>15</v>
      </c>
      <c r="F198" t="s">
        <v>16</v>
      </c>
      <c r="G198" t="s">
        <v>17</v>
      </c>
      <c r="H198" t="str">
        <f t="shared" si="3"/>
        <v>May</v>
      </c>
      <c r="I198">
        <f>MONTH(Table1[[#This Row],[Date]])</f>
        <v>5</v>
      </c>
      <c r="J198" t="str">
        <f>TEXT(Table1[[#This Row],[Date]],"ddd")</f>
        <v>Mon</v>
      </c>
      <c r="K198" s="2">
        <f>Table1[[#This Row],[Credit]]-Table1[[#This Row],[Debit]]</f>
        <v>-5</v>
      </c>
    </row>
    <row r="199" spans="1:11" x14ac:dyDescent="0.3">
      <c r="A199" s="1">
        <v>44320</v>
      </c>
      <c r="B199" t="s">
        <v>14</v>
      </c>
      <c r="C199" s="2">
        <v>5</v>
      </c>
      <c r="D199" s="2"/>
      <c r="E199" t="s">
        <v>15</v>
      </c>
      <c r="F199" t="s">
        <v>16</v>
      </c>
      <c r="G199" t="s">
        <v>17</v>
      </c>
      <c r="H199" t="str">
        <f t="shared" si="3"/>
        <v>May</v>
      </c>
      <c r="I199">
        <f>MONTH(Table1[[#This Row],[Date]])</f>
        <v>5</v>
      </c>
      <c r="J199" t="str">
        <f>TEXT(Table1[[#This Row],[Date]],"ddd")</f>
        <v>Tue</v>
      </c>
      <c r="K199" s="2">
        <f>Table1[[#This Row],[Credit]]-Table1[[#This Row],[Debit]]</f>
        <v>-5</v>
      </c>
    </row>
    <row r="200" spans="1:11" x14ac:dyDescent="0.3">
      <c r="A200" s="1">
        <v>44321</v>
      </c>
      <c r="B200" t="s">
        <v>14</v>
      </c>
      <c r="C200" s="2">
        <v>5</v>
      </c>
      <c r="D200" s="2"/>
      <c r="E200" t="s">
        <v>15</v>
      </c>
      <c r="F200" t="s">
        <v>16</v>
      </c>
      <c r="G200" t="s">
        <v>17</v>
      </c>
      <c r="H200" t="str">
        <f t="shared" si="3"/>
        <v>May</v>
      </c>
      <c r="I200">
        <f>MONTH(Table1[[#This Row],[Date]])</f>
        <v>5</v>
      </c>
      <c r="J200" t="str">
        <f>TEXT(Table1[[#This Row],[Date]],"ddd")</f>
        <v>Wed</v>
      </c>
      <c r="K200" s="2">
        <f>Table1[[#This Row],[Credit]]-Table1[[#This Row],[Debit]]</f>
        <v>-5</v>
      </c>
    </row>
    <row r="201" spans="1:11" x14ac:dyDescent="0.3">
      <c r="A201" s="1">
        <v>44322</v>
      </c>
      <c r="B201" t="s">
        <v>14</v>
      </c>
      <c r="C201" s="2">
        <v>5</v>
      </c>
      <c r="D201" s="2"/>
      <c r="E201" t="s">
        <v>15</v>
      </c>
      <c r="F201" t="s">
        <v>16</v>
      </c>
      <c r="G201" t="s">
        <v>17</v>
      </c>
      <c r="H201" t="str">
        <f t="shared" si="3"/>
        <v>May</v>
      </c>
      <c r="I201">
        <f>MONTH(Table1[[#This Row],[Date]])</f>
        <v>5</v>
      </c>
      <c r="J201" t="str">
        <f>TEXT(Table1[[#This Row],[Date]],"ddd")</f>
        <v>Thu</v>
      </c>
      <c r="K201" s="2">
        <f>Table1[[#This Row],[Credit]]-Table1[[#This Row],[Debit]]</f>
        <v>-5</v>
      </c>
    </row>
    <row r="202" spans="1:11" x14ac:dyDescent="0.3">
      <c r="A202" s="1">
        <v>44322</v>
      </c>
      <c r="B202" t="s">
        <v>24</v>
      </c>
      <c r="C202" s="2">
        <v>170</v>
      </c>
      <c r="D202" s="2"/>
      <c r="E202" t="s">
        <v>25</v>
      </c>
      <c r="F202" t="s">
        <v>20</v>
      </c>
      <c r="G202" t="s">
        <v>17</v>
      </c>
      <c r="H202" t="str">
        <f t="shared" si="3"/>
        <v>May</v>
      </c>
      <c r="I202">
        <f>MONTH(Table1[[#This Row],[Date]])</f>
        <v>5</v>
      </c>
      <c r="J202" t="str">
        <f>TEXT(Table1[[#This Row],[Date]],"ddd")</f>
        <v>Thu</v>
      </c>
      <c r="K202" s="2">
        <f>Table1[[#This Row],[Credit]]-Table1[[#This Row],[Debit]]</f>
        <v>-170</v>
      </c>
    </row>
    <row r="203" spans="1:11" x14ac:dyDescent="0.3">
      <c r="A203" s="1">
        <v>44325</v>
      </c>
      <c r="B203" t="s">
        <v>26</v>
      </c>
      <c r="C203" s="2">
        <v>54.1</v>
      </c>
      <c r="D203" s="2"/>
      <c r="E203" t="s">
        <v>27</v>
      </c>
      <c r="F203" t="s">
        <v>20</v>
      </c>
      <c r="G203" t="s">
        <v>17</v>
      </c>
      <c r="H203" t="str">
        <f t="shared" si="3"/>
        <v>May</v>
      </c>
      <c r="I203">
        <f>MONTH(Table1[[#This Row],[Date]])</f>
        <v>5</v>
      </c>
      <c r="J203" t="str">
        <f>TEXT(Table1[[#This Row],[Date]],"ddd")</f>
        <v>Sun</v>
      </c>
      <c r="K203" s="2">
        <f>Table1[[#This Row],[Credit]]-Table1[[#This Row],[Debit]]</f>
        <v>-54.1</v>
      </c>
    </row>
    <row r="204" spans="1:11" x14ac:dyDescent="0.3">
      <c r="A204" s="1">
        <v>44325</v>
      </c>
      <c r="B204" t="s">
        <v>14</v>
      </c>
      <c r="C204" s="2">
        <v>5</v>
      </c>
      <c r="D204" s="2"/>
      <c r="E204" t="s">
        <v>15</v>
      </c>
      <c r="F204" t="s">
        <v>16</v>
      </c>
      <c r="G204" t="s">
        <v>17</v>
      </c>
      <c r="H204" t="str">
        <f t="shared" si="3"/>
        <v>May</v>
      </c>
      <c r="I204">
        <f>MONTH(Table1[[#This Row],[Date]])</f>
        <v>5</v>
      </c>
      <c r="J204" t="str">
        <f>TEXT(Table1[[#This Row],[Date]],"ddd")</f>
        <v>Sun</v>
      </c>
      <c r="K204" s="2">
        <f>Table1[[#This Row],[Credit]]-Table1[[#This Row],[Debit]]</f>
        <v>-5</v>
      </c>
    </row>
    <row r="205" spans="1:11" x14ac:dyDescent="0.3">
      <c r="A205" s="1">
        <v>44326</v>
      </c>
      <c r="B205" t="s">
        <v>14</v>
      </c>
      <c r="C205" s="2">
        <v>5</v>
      </c>
      <c r="D205" s="2"/>
      <c r="E205" t="s">
        <v>15</v>
      </c>
      <c r="F205" t="s">
        <v>16</v>
      </c>
      <c r="G205" t="s">
        <v>17</v>
      </c>
      <c r="H205" t="str">
        <f t="shared" si="3"/>
        <v>May</v>
      </c>
      <c r="I205">
        <f>MONTH(Table1[[#This Row],[Date]])</f>
        <v>5</v>
      </c>
      <c r="J205" t="str">
        <f>TEXT(Table1[[#This Row],[Date]],"ddd")</f>
        <v>Mon</v>
      </c>
      <c r="K205" s="2">
        <f>Table1[[#This Row],[Credit]]-Table1[[#This Row],[Debit]]</f>
        <v>-5</v>
      </c>
    </row>
    <row r="206" spans="1:11" x14ac:dyDescent="0.3">
      <c r="A206" s="1">
        <v>44327</v>
      </c>
      <c r="B206" t="s">
        <v>28</v>
      </c>
      <c r="C206" s="2">
        <v>81</v>
      </c>
      <c r="D206" s="2"/>
      <c r="E206" t="s">
        <v>51</v>
      </c>
      <c r="F206" t="s">
        <v>23</v>
      </c>
      <c r="G206" t="s">
        <v>17</v>
      </c>
      <c r="H206" t="str">
        <f t="shared" si="3"/>
        <v>May</v>
      </c>
      <c r="I206">
        <f>MONTH(Table1[[#This Row],[Date]])</f>
        <v>5</v>
      </c>
      <c r="J206" t="str">
        <f>TEXT(Table1[[#This Row],[Date]],"ddd")</f>
        <v>Tue</v>
      </c>
      <c r="K206" s="2">
        <f>Table1[[#This Row],[Credit]]-Table1[[#This Row],[Debit]]</f>
        <v>-81</v>
      </c>
    </row>
    <row r="207" spans="1:11" x14ac:dyDescent="0.3">
      <c r="A207" s="1">
        <v>44327</v>
      </c>
      <c r="B207" t="s">
        <v>14</v>
      </c>
      <c r="C207" s="2">
        <v>5</v>
      </c>
      <c r="D207" s="2"/>
      <c r="E207" t="s">
        <v>15</v>
      </c>
      <c r="F207" t="s">
        <v>16</v>
      </c>
      <c r="G207" t="s">
        <v>17</v>
      </c>
      <c r="H207" t="str">
        <f t="shared" si="3"/>
        <v>May</v>
      </c>
      <c r="I207">
        <f>MONTH(Table1[[#This Row],[Date]])</f>
        <v>5</v>
      </c>
      <c r="J207" t="str">
        <f>TEXT(Table1[[#This Row],[Date]],"ddd")</f>
        <v>Tue</v>
      </c>
      <c r="K207" s="2">
        <f>Table1[[#This Row],[Credit]]-Table1[[#This Row],[Debit]]</f>
        <v>-5</v>
      </c>
    </row>
    <row r="208" spans="1:11" x14ac:dyDescent="0.3">
      <c r="A208" s="1">
        <v>44328</v>
      </c>
      <c r="B208" t="s">
        <v>14</v>
      </c>
      <c r="C208" s="2">
        <v>5</v>
      </c>
      <c r="D208" s="2"/>
      <c r="E208" t="s">
        <v>15</v>
      </c>
      <c r="F208" t="s">
        <v>16</v>
      </c>
      <c r="G208" t="s">
        <v>17</v>
      </c>
      <c r="H208" t="str">
        <f t="shared" si="3"/>
        <v>May</v>
      </c>
      <c r="I208">
        <f>MONTH(Table1[[#This Row],[Date]])</f>
        <v>5</v>
      </c>
      <c r="J208" t="str">
        <f>TEXT(Table1[[#This Row],[Date]],"ddd")</f>
        <v>Wed</v>
      </c>
      <c r="K208" s="2">
        <f>Table1[[#This Row],[Credit]]-Table1[[#This Row],[Debit]]</f>
        <v>-5</v>
      </c>
    </row>
    <row r="209" spans="1:11" x14ac:dyDescent="0.3">
      <c r="A209" s="1">
        <v>44329</v>
      </c>
      <c r="B209" t="s">
        <v>24</v>
      </c>
      <c r="C209" s="2">
        <v>139.1</v>
      </c>
      <c r="D209" s="2"/>
      <c r="E209" t="s">
        <v>25</v>
      </c>
      <c r="F209" t="s">
        <v>20</v>
      </c>
      <c r="G209" t="s">
        <v>17</v>
      </c>
      <c r="H209" t="str">
        <f t="shared" si="3"/>
        <v>May</v>
      </c>
      <c r="I209">
        <f>MONTH(Table1[[#This Row],[Date]])</f>
        <v>5</v>
      </c>
      <c r="J209" t="str">
        <f>TEXT(Table1[[#This Row],[Date]],"ddd")</f>
        <v>Thu</v>
      </c>
      <c r="K209" s="2">
        <f>Table1[[#This Row],[Credit]]-Table1[[#This Row],[Debit]]</f>
        <v>-139.1</v>
      </c>
    </row>
    <row r="210" spans="1:11" x14ac:dyDescent="0.3">
      <c r="A210" s="1">
        <v>44329</v>
      </c>
      <c r="B210" t="s">
        <v>14</v>
      </c>
      <c r="C210" s="2">
        <v>5</v>
      </c>
      <c r="D210" s="2"/>
      <c r="E210" t="s">
        <v>15</v>
      </c>
      <c r="F210" t="s">
        <v>16</v>
      </c>
      <c r="G210" t="s">
        <v>17</v>
      </c>
      <c r="H210" t="str">
        <f t="shared" si="3"/>
        <v>May</v>
      </c>
      <c r="I210">
        <f>MONTH(Table1[[#This Row],[Date]])</f>
        <v>5</v>
      </c>
      <c r="J210" t="str">
        <f>TEXT(Table1[[#This Row],[Date]],"ddd")</f>
        <v>Thu</v>
      </c>
      <c r="K210" s="2">
        <f>Table1[[#This Row],[Credit]]-Table1[[#This Row],[Debit]]</f>
        <v>-5</v>
      </c>
    </row>
    <row r="211" spans="1:11" x14ac:dyDescent="0.3">
      <c r="A211" s="1">
        <v>44330</v>
      </c>
      <c r="B211" t="s">
        <v>14</v>
      </c>
      <c r="C211" s="2">
        <v>5</v>
      </c>
      <c r="D211" s="2"/>
      <c r="E211" t="s">
        <v>15</v>
      </c>
      <c r="F211" t="s">
        <v>16</v>
      </c>
      <c r="G211" t="s">
        <v>17</v>
      </c>
      <c r="H211" t="str">
        <f t="shared" si="3"/>
        <v>May</v>
      </c>
      <c r="I211">
        <f>MONTH(Table1[[#This Row],[Date]])</f>
        <v>5</v>
      </c>
      <c r="J211" t="str">
        <f>TEXT(Table1[[#This Row],[Date]],"ddd")</f>
        <v>Fri</v>
      </c>
      <c r="K211" s="2">
        <f>Table1[[#This Row],[Credit]]-Table1[[#This Row],[Debit]]</f>
        <v>-5</v>
      </c>
    </row>
    <row r="212" spans="1:11" x14ac:dyDescent="0.3">
      <c r="A212" s="1">
        <v>44330</v>
      </c>
      <c r="B212" t="s">
        <v>29</v>
      </c>
      <c r="C212" s="2">
        <v>43.9</v>
      </c>
      <c r="D212" s="2"/>
      <c r="E212" t="s">
        <v>30</v>
      </c>
      <c r="F212" t="s">
        <v>31</v>
      </c>
      <c r="G212" t="s">
        <v>17</v>
      </c>
      <c r="H212" t="str">
        <f t="shared" si="3"/>
        <v>May</v>
      </c>
      <c r="I212">
        <f>MONTH(Table1[[#This Row],[Date]])</f>
        <v>5</v>
      </c>
      <c r="J212" t="str">
        <f>TEXT(Table1[[#This Row],[Date]],"ddd")</f>
        <v>Fri</v>
      </c>
      <c r="K212" s="2">
        <f>Table1[[#This Row],[Credit]]-Table1[[#This Row],[Debit]]</f>
        <v>-43.9</v>
      </c>
    </row>
    <row r="213" spans="1:11" x14ac:dyDescent="0.3">
      <c r="A213" s="1">
        <v>44330</v>
      </c>
      <c r="B213" t="s">
        <v>32</v>
      </c>
      <c r="C213" s="2">
        <v>101.80000000000001</v>
      </c>
      <c r="D213" s="2"/>
      <c r="E213" t="s">
        <v>33</v>
      </c>
      <c r="F213" t="s">
        <v>31</v>
      </c>
      <c r="G213" t="s">
        <v>17</v>
      </c>
      <c r="H213" t="str">
        <f t="shared" si="3"/>
        <v>May</v>
      </c>
      <c r="I213">
        <f>MONTH(Table1[[#This Row],[Date]])</f>
        <v>5</v>
      </c>
      <c r="J213" t="str">
        <f>TEXT(Table1[[#This Row],[Date]],"ddd")</f>
        <v>Fri</v>
      </c>
      <c r="K213" s="2">
        <f>Table1[[#This Row],[Credit]]-Table1[[#This Row],[Debit]]</f>
        <v>-101.80000000000001</v>
      </c>
    </row>
    <row r="214" spans="1:11" x14ac:dyDescent="0.3">
      <c r="A214" s="1">
        <v>44330</v>
      </c>
      <c r="B214" t="s">
        <v>34</v>
      </c>
      <c r="C214" s="2">
        <v>55.9</v>
      </c>
      <c r="D214" s="2"/>
      <c r="E214" t="s">
        <v>35</v>
      </c>
      <c r="F214" t="s">
        <v>16</v>
      </c>
      <c r="G214" t="s">
        <v>17</v>
      </c>
      <c r="H214" t="str">
        <f t="shared" si="3"/>
        <v>May</v>
      </c>
      <c r="I214">
        <f>MONTH(Table1[[#This Row],[Date]])</f>
        <v>5</v>
      </c>
      <c r="J214" t="str">
        <f>TEXT(Table1[[#This Row],[Date]],"ddd")</f>
        <v>Fri</v>
      </c>
      <c r="K214" s="2">
        <f>Table1[[#This Row],[Credit]]-Table1[[#This Row],[Debit]]</f>
        <v>-55.9</v>
      </c>
    </row>
    <row r="215" spans="1:11" x14ac:dyDescent="0.3">
      <c r="A215" s="1">
        <v>44331</v>
      </c>
      <c r="B215" t="s">
        <v>36</v>
      </c>
      <c r="C215" s="2">
        <v>32</v>
      </c>
      <c r="D215" s="2"/>
      <c r="E215" t="s">
        <v>37</v>
      </c>
      <c r="F215" t="s">
        <v>23</v>
      </c>
      <c r="G215" t="s">
        <v>17</v>
      </c>
      <c r="H215" t="str">
        <f t="shared" si="3"/>
        <v>May</v>
      </c>
      <c r="I215">
        <f>MONTH(Table1[[#This Row],[Date]])</f>
        <v>5</v>
      </c>
      <c r="J215" t="str">
        <f>TEXT(Table1[[#This Row],[Date]],"ddd")</f>
        <v>Sat</v>
      </c>
      <c r="K215" s="2">
        <f>Table1[[#This Row],[Credit]]-Table1[[#This Row],[Debit]]</f>
        <v>-32</v>
      </c>
    </row>
    <row r="216" spans="1:11" x14ac:dyDescent="0.3">
      <c r="A216" s="1">
        <v>44332</v>
      </c>
      <c r="B216" t="s">
        <v>38</v>
      </c>
      <c r="C216" s="2"/>
      <c r="D216" s="2">
        <v>1000</v>
      </c>
      <c r="E216" t="s">
        <v>39</v>
      </c>
      <c r="F216" t="s">
        <v>40</v>
      </c>
      <c r="G216" t="s">
        <v>13</v>
      </c>
      <c r="H216" t="str">
        <f t="shared" si="3"/>
        <v>May</v>
      </c>
      <c r="I216">
        <f>MONTH(Table1[[#This Row],[Date]])</f>
        <v>5</v>
      </c>
      <c r="J216" t="str">
        <f>TEXT(Table1[[#This Row],[Date]],"ddd")</f>
        <v>Sun</v>
      </c>
      <c r="K216" s="2">
        <f>Table1[[#This Row],[Credit]]-Table1[[#This Row],[Debit]]</f>
        <v>1000</v>
      </c>
    </row>
    <row r="217" spans="1:11" x14ac:dyDescent="0.3">
      <c r="A217" s="1">
        <v>44332</v>
      </c>
      <c r="B217" t="s">
        <v>14</v>
      </c>
      <c r="C217" s="2">
        <v>5</v>
      </c>
      <c r="D217" s="2"/>
      <c r="E217" t="s">
        <v>15</v>
      </c>
      <c r="F217" t="s">
        <v>16</v>
      </c>
      <c r="G217" t="s">
        <v>17</v>
      </c>
      <c r="H217" t="str">
        <f t="shared" si="3"/>
        <v>May</v>
      </c>
      <c r="I217">
        <f>MONTH(Table1[[#This Row],[Date]])</f>
        <v>5</v>
      </c>
      <c r="J217" t="str">
        <f>TEXT(Table1[[#This Row],[Date]],"ddd")</f>
        <v>Sun</v>
      </c>
      <c r="K217" s="2">
        <f>Table1[[#This Row],[Credit]]-Table1[[#This Row],[Debit]]</f>
        <v>-5</v>
      </c>
    </row>
    <row r="218" spans="1:11" x14ac:dyDescent="0.3">
      <c r="A218" s="1">
        <v>44333</v>
      </c>
      <c r="B218" t="s">
        <v>14</v>
      </c>
      <c r="C218" s="2">
        <v>5</v>
      </c>
      <c r="D218" s="2"/>
      <c r="E218" t="s">
        <v>15</v>
      </c>
      <c r="F218" t="s">
        <v>16</v>
      </c>
      <c r="G218" t="s">
        <v>17</v>
      </c>
      <c r="H218" t="str">
        <f t="shared" si="3"/>
        <v>May</v>
      </c>
      <c r="I218">
        <f>MONTH(Table1[[#This Row],[Date]])</f>
        <v>5</v>
      </c>
      <c r="J218" t="str">
        <f>TEXT(Table1[[#This Row],[Date]],"ddd")</f>
        <v>Mon</v>
      </c>
      <c r="K218" s="2">
        <f>Table1[[#This Row],[Credit]]-Table1[[#This Row],[Debit]]</f>
        <v>-5</v>
      </c>
    </row>
    <row r="219" spans="1:11" x14ac:dyDescent="0.3">
      <c r="A219" s="1">
        <v>44333</v>
      </c>
      <c r="B219" t="s">
        <v>55</v>
      </c>
      <c r="C219" s="2">
        <v>75</v>
      </c>
      <c r="D219" s="2"/>
      <c r="E219" t="s">
        <v>56</v>
      </c>
      <c r="F219" t="s">
        <v>57</v>
      </c>
      <c r="G219" t="s">
        <v>17</v>
      </c>
      <c r="H219" t="str">
        <f t="shared" si="3"/>
        <v>May</v>
      </c>
      <c r="I219">
        <f>MONTH(Table1[[#This Row],[Date]])</f>
        <v>5</v>
      </c>
      <c r="J219" t="str">
        <f>TEXT(Table1[[#This Row],[Date]],"ddd")</f>
        <v>Mon</v>
      </c>
      <c r="K219" s="2">
        <f>Table1[[#This Row],[Credit]]-Table1[[#This Row],[Debit]]</f>
        <v>-75</v>
      </c>
    </row>
    <row r="220" spans="1:11" x14ac:dyDescent="0.3">
      <c r="A220" s="1">
        <v>44333</v>
      </c>
      <c r="B220" t="s">
        <v>42</v>
      </c>
      <c r="C220" s="2">
        <v>40</v>
      </c>
      <c r="D220" s="2"/>
      <c r="E220" t="s">
        <v>42</v>
      </c>
      <c r="F220" t="s">
        <v>20</v>
      </c>
      <c r="G220" t="s">
        <v>17</v>
      </c>
      <c r="H220" t="str">
        <f t="shared" si="3"/>
        <v>May</v>
      </c>
      <c r="I220">
        <f>MONTH(Table1[[#This Row],[Date]])</f>
        <v>5</v>
      </c>
      <c r="J220" t="str">
        <f>TEXT(Table1[[#This Row],[Date]],"ddd")</f>
        <v>Mon</v>
      </c>
      <c r="K220" s="2">
        <f>Table1[[#This Row],[Credit]]-Table1[[#This Row],[Debit]]</f>
        <v>-40</v>
      </c>
    </row>
    <row r="221" spans="1:11" x14ac:dyDescent="0.3">
      <c r="A221" s="1">
        <v>44334</v>
      </c>
      <c r="B221" t="s">
        <v>43</v>
      </c>
      <c r="C221" s="2">
        <v>49</v>
      </c>
      <c r="D221" s="2"/>
      <c r="E221" t="s">
        <v>44</v>
      </c>
      <c r="F221" t="s">
        <v>31</v>
      </c>
      <c r="G221" t="s">
        <v>17</v>
      </c>
      <c r="H221" t="str">
        <f t="shared" si="3"/>
        <v>May</v>
      </c>
      <c r="I221">
        <f>MONTH(Table1[[#This Row],[Date]])</f>
        <v>5</v>
      </c>
      <c r="J221" t="str">
        <f>TEXT(Table1[[#This Row],[Date]],"ddd")</f>
        <v>Tue</v>
      </c>
      <c r="K221" s="2">
        <f>Table1[[#This Row],[Credit]]-Table1[[#This Row],[Debit]]</f>
        <v>-49</v>
      </c>
    </row>
    <row r="222" spans="1:11" x14ac:dyDescent="0.3">
      <c r="A222" s="1">
        <v>44334</v>
      </c>
      <c r="B222" t="s">
        <v>45</v>
      </c>
      <c r="C222" s="2">
        <v>35</v>
      </c>
      <c r="D222" s="2"/>
      <c r="E222" t="s">
        <v>30</v>
      </c>
      <c r="F222" t="s">
        <v>31</v>
      </c>
      <c r="G222" t="s">
        <v>17</v>
      </c>
      <c r="H222" t="str">
        <f t="shared" si="3"/>
        <v>May</v>
      </c>
      <c r="I222">
        <f>MONTH(Table1[[#This Row],[Date]])</f>
        <v>5</v>
      </c>
      <c r="J222" t="str">
        <f>TEXT(Table1[[#This Row],[Date]],"ddd")</f>
        <v>Tue</v>
      </c>
      <c r="K222" s="2">
        <f>Table1[[#This Row],[Credit]]-Table1[[#This Row],[Debit]]</f>
        <v>-35</v>
      </c>
    </row>
    <row r="223" spans="1:11" x14ac:dyDescent="0.3">
      <c r="A223" s="1">
        <v>44334</v>
      </c>
      <c r="B223" t="s">
        <v>14</v>
      </c>
      <c r="C223" s="2">
        <v>5</v>
      </c>
      <c r="D223" s="2"/>
      <c r="E223" t="s">
        <v>15</v>
      </c>
      <c r="F223" t="s">
        <v>16</v>
      </c>
      <c r="G223" t="s">
        <v>17</v>
      </c>
      <c r="H223" t="str">
        <f t="shared" si="3"/>
        <v>May</v>
      </c>
      <c r="I223">
        <f>MONTH(Table1[[#This Row],[Date]])</f>
        <v>5</v>
      </c>
      <c r="J223" t="str">
        <f>TEXT(Table1[[#This Row],[Date]],"ddd")</f>
        <v>Tue</v>
      </c>
      <c r="K223" s="2">
        <f>Table1[[#This Row],[Credit]]-Table1[[#This Row],[Debit]]</f>
        <v>-5</v>
      </c>
    </row>
    <row r="224" spans="1:11" x14ac:dyDescent="0.3">
      <c r="A224" s="1">
        <v>44335</v>
      </c>
      <c r="B224" t="s">
        <v>14</v>
      </c>
      <c r="C224" s="2">
        <v>5</v>
      </c>
      <c r="D224" s="2"/>
      <c r="E224" t="s">
        <v>15</v>
      </c>
      <c r="F224" t="s">
        <v>16</v>
      </c>
      <c r="G224" t="s">
        <v>17</v>
      </c>
      <c r="H224" t="str">
        <f t="shared" si="3"/>
        <v>May</v>
      </c>
      <c r="I224">
        <f>MONTH(Table1[[#This Row],[Date]])</f>
        <v>5</v>
      </c>
      <c r="J224" t="str">
        <f>TEXT(Table1[[#This Row],[Date]],"ddd")</f>
        <v>Wed</v>
      </c>
      <c r="K224" s="2">
        <f>Table1[[#This Row],[Credit]]-Table1[[#This Row],[Debit]]</f>
        <v>-5</v>
      </c>
    </row>
    <row r="225" spans="1:11" x14ac:dyDescent="0.3">
      <c r="A225" s="1">
        <v>44336</v>
      </c>
      <c r="B225" t="s">
        <v>14</v>
      </c>
      <c r="C225" s="2">
        <v>5</v>
      </c>
      <c r="D225" s="2"/>
      <c r="E225" t="s">
        <v>15</v>
      </c>
      <c r="F225" t="s">
        <v>16</v>
      </c>
      <c r="G225" t="s">
        <v>17</v>
      </c>
      <c r="H225" t="str">
        <f t="shared" si="3"/>
        <v>May</v>
      </c>
      <c r="I225">
        <f>MONTH(Table1[[#This Row],[Date]])</f>
        <v>5</v>
      </c>
      <c r="J225" t="str">
        <f>TEXT(Table1[[#This Row],[Date]],"ddd")</f>
        <v>Thu</v>
      </c>
      <c r="K225" s="2">
        <f>Table1[[#This Row],[Credit]]-Table1[[#This Row],[Debit]]</f>
        <v>-5</v>
      </c>
    </row>
    <row r="226" spans="1:11" x14ac:dyDescent="0.3">
      <c r="A226" s="1">
        <v>44336</v>
      </c>
      <c r="B226" t="s">
        <v>24</v>
      </c>
      <c r="C226" s="2">
        <v>174</v>
      </c>
      <c r="D226" s="2"/>
      <c r="E226" t="s">
        <v>25</v>
      </c>
      <c r="F226" t="s">
        <v>20</v>
      </c>
      <c r="G226" t="s">
        <v>17</v>
      </c>
      <c r="H226" t="str">
        <f t="shared" si="3"/>
        <v>May</v>
      </c>
      <c r="I226">
        <f>MONTH(Table1[[#This Row],[Date]])</f>
        <v>5</v>
      </c>
      <c r="J226" t="str">
        <f>TEXT(Table1[[#This Row],[Date]],"ddd")</f>
        <v>Thu</v>
      </c>
      <c r="K226" s="2">
        <f>Table1[[#This Row],[Credit]]-Table1[[#This Row],[Debit]]</f>
        <v>-174</v>
      </c>
    </row>
    <row r="227" spans="1:11" x14ac:dyDescent="0.3">
      <c r="A227" s="1">
        <v>44337</v>
      </c>
      <c r="B227" t="s">
        <v>46</v>
      </c>
      <c r="C227" s="2">
        <v>41.1</v>
      </c>
      <c r="D227" s="2"/>
      <c r="E227" t="s">
        <v>35</v>
      </c>
      <c r="F227" t="s">
        <v>16</v>
      </c>
      <c r="G227" t="s">
        <v>17</v>
      </c>
      <c r="H227" t="str">
        <f t="shared" si="3"/>
        <v>May</v>
      </c>
      <c r="I227">
        <f>MONTH(Table1[[#This Row],[Date]])</f>
        <v>5</v>
      </c>
      <c r="J227" t="str">
        <f>TEXT(Table1[[#This Row],[Date]],"ddd")</f>
        <v>Fri</v>
      </c>
      <c r="K227" s="2">
        <f>Table1[[#This Row],[Credit]]-Table1[[#This Row],[Debit]]</f>
        <v>-41.1</v>
      </c>
    </row>
    <row r="228" spans="1:11" x14ac:dyDescent="0.3">
      <c r="A228" s="1">
        <v>44338</v>
      </c>
      <c r="B228" t="s">
        <v>47</v>
      </c>
      <c r="C228" s="2">
        <v>16.2</v>
      </c>
      <c r="D228" s="2"/>
      <c r="E228" t="s">
        <v>35</v>
      </c>
      <c r="F228" t="s">
        <v>16</v>
      </c>
      <c r="G228" t="s">
        <v>17</v>
      </c>
      <c r="H228" t="str">
        <f t="shared" si="3"/>
        <v>May</v>
      </c>
      <c r="I228">
        <f>MONTH(Table1[[#This Row],[Date]])</f>
        <v>5</v>
      </c>
      <c r="J228" t="str">
        <f>TEXT(Table1[[#This Row],[Date]],"ddd")</f>
        <v>Sat</v>
      </c>
      <c r="K228" s="2">
        <f>Table1[[#This Row],[Credit]]-Table1[[#This Row],[Debit]]</f>
        <v>-16.2</v>
      </c>
    </row>
    <row r="229" spans="1:11" x14ac:dyDescent="0.3">
      <c r="A229" s="1">
        <v>44339</v>
      </c>
      <c r="B229" t="s">
        <v>48</v>
      </c>
      <c r="C229" s="2">
        <v>55</v>
      </c>
      <c r="D229" s="2"/>
      <c r="E229" t="s">
        <v>49</v>
      </c>
      <c r="F229" t="s">
        <v>50</v>
      </c>
      <c r="G229" t="s">
        <v>17</v>
      </c>
      <c r="H229" t="str">
        <f t="shared" si="3"/>
        <v>May</v>
      </c>
      <c r="I229">
        <f>MONTH(Table1[[#This Row],[Date]])</f>
        <v>5</v>
      </c>
      <c r="J229" t="str">
        <f>TEXT(Table1[[#This Row],[Date]],"ddd")</f>
        <v>Sun</v>
      </c>
      <c r="K229" s="2">
        <f>Table1[[#This Row],[Credit]]-Table1[[#This Row],[Debit]]</f>
        <v>-55</v>
      </c>
    </row>
    <row r="230" spans="1:11" x14ac:dyDescent="0.3">
      <c r="A230" s="1">
        <v>44339</v>
      </c>
      <c r="B230" t="s">
        <v>28</v>
      </c>
      <c r="C230" s="2">
        <v>67</v>
      </c>
      <c r="D230" s="2"/>
      <c r="E230" t="s">
        <v>51</v>
      </c>
      <c r="F230" t="s">
        <v>23</v>
      </c>
      <c r="G230" t="s">
        <v>17</v>
      </c>
      <c r="H230" t="str">
        <f t="shared" si="3"/>
        <v>May</v>
      </c>
      <c r="I230">
        <f>MONTH(Table1[[#This Row],[Date]])</f>
        <v>5</v>
      </c>
      <c r="J230" t="str">
        <f>TEXT(Table1[[#This Row],[Date]],"ddd")</f>
        <v>Sun</v>
      </c>
      <c r="K230" s="2">
        <f>Table1[[#This Row],[Credit]]-Table1[[#This Row],[Debit]]</f>
        <v>-67</v>
      </c>
    </row>
    <row r="231" spans="1:11" x14ac:dyDescent="0.3">
      <c r="A231" s="1">
        <v>44339</v>
      </c>
      <c r="B231" t="s">
        <v>14</v>
      </c>
      <c r="C231" s="2">
        <v>5</v>
      </c>
      <c r="D231" s="2"/>
      <c r="E231" t="s">
        <v>15</v>
      </c>
      <c r="F231" t="s">
        <v>16</v>
      </c>
      <c r="G231" t="s">
        <v>17</v>
      </c>
      <c r="H231" t="str">
        <f t="shared" si="3"/>
        <v>May</v>
      </c>
      <c r="I231">
        <f>MONTH(Table1[[#This Row],[Date]])</f>
        <v>5</v>
      </c>
      <c r="J231" t="str">
        <f>TEXT(Table1[[#This Row],[Date]],"ddd")</f>
        <v>Sun</v>
      </c>
      <c r="K231" s="2">
        <f>Table1[[#This Row],[Credit]]-Table1[[#This Row],[Debit]]</f>
        <v>-5</v>
      </c>
    </row>
    <row r="232" spans="1:11" x14ac:dyDescent="0.3">
      <c r="A232" s="1">
        <v>44340</v>
      </c>
      <c r="B232" t="s">
        <v>14</v>
      </c>
      <c r="C232" s="2">
        <v>5</v>
      </c>
      <c r="D232" s="2"/>
      <c r="E232" t="s">
        <v>15</v>
      </c>
      <c r="F232" t="s">
        <v>16</v>
      </c>
      <c r="G232" t="s">
        <v>17</v>
      </c>
      <c r="H232" t="str">
        <f t="shared" si="3"/>
        <v>May</v>
      </c>
      <c r="I232">
        <f>MONTH(Table1[[#This Row],[Date]])</f>
        <v>5</v>
      </c>
      <c r="J232" t="str">
        <f>TEXT(Table1[[#This Row],[Date]],"ddd")</f>
        <v>Mon</v>
      </c>
      <c r="K232" s="2">
        <f>Table1[[#This Row],[Credit]]-Table1[[#This Row],[Debit]]</f>
        <v>-5</v>
      </c>
    </row>
    <row r="233" spans="1:11" x14ac:dyDescent="0.3">
      <c r="A233" s="1">
        <v>44341</v>
      </c>
      <c r="B233" t="s">
        <v>14</v>
      </c>
      <c r="C233" s="2">
        <v>5</v>
      </c>
      <c r="D233" s="2"/>
      <c r="E233" t="s">
        <v>15</v>
      </c>
      <c r="F233" t="s">
        <v>16</v>
      </c>
      <c r="G233" t="s">
        <v>17</v>
      </c>
      <c r="H233" t="str">
        <f t="shared" si="3"/>
        <v>May</v>
      </c>
      <c r="I233">
        <f>MONTH(Table1[[#This Row],[Date]])</f>
        <v>5</v>
      </c>
      <c r="J233" t="str">
        <f>TEXT(Table1[[#This Row],[Date]],"ddd")</f>
        <v>Tue</v>
      </c>
      <c r="K233" s="2">
        <f>Table1[[#This Row],[Credit]]-Table1[[#This Row],[Debit]]</f>
        <v>-5</v>
      </c>
    </row>
    <row r="234" spans="1:11" x14ac:dyDescent="0.3">
      <c r="A234" s="1">
        <v>44342</v>
      </c>
      <c r="B234" t="s">
        <v>14</v>
      </c>
      <c r="C234" s="2">
        <v>5</v>
      </c>
      <c r="D234" s="2"/>
      <c r="E234" t="s">
        <v>15</v>
      </c>
      <c r="F234" t="s">
        <v>16</v>
      </c>
      <c r="G234" t="s">
        <v>17</v>
      </c>
      <c r="H234" t="str">
        <f t="shared" si="3"/>
        <v>May</v>
      </c>
      <c r="I234">
        <f>MONTH(Table1[[#This Row],[Date]])</f>
        <v>5</v>
      </c>
      <c r="J234" t="str">
        <f>TEXT(Table1[[#This Row],[Date]],"ddd")</f>
        <v>Wed</v>
      </c>
      <c r="K234" s="2">
        <f>Table1[[#This Row],[Credit]]-Table1[[#This Row],[Debit]]</f>
        <v>-5</v>
      </c>
    </row>
    <row r="235" spans="1:11" x14ac:dyDescent="0.3">
      <c r="A235" s="1">
        <v>44343</v>
      </c>
      <c r="B235" t="s">
        <v>14</v>
      </c>
      <c r="C235" s="2">
        <v>5</v>
      </c>
      <c r="D235" s="2"/>
      <c r="E235" t="s">
        <v>15</v>
      </c>
      <c r="F235" t="s">
        <v>16</v>
      </c>
      <c r="G235" t="s">
        <v>17</v>
      </c>
      <c r="H235" t="str">
        <f t="shared" si="3"/>
        <v>May</v>
      </c>
      <c r="I235">
        <f>MONTH(Table1[[#This Row],[Date]])</f>
        <v>5</v>
      </c>
      <c r="J235" t="str">
        <f>TEXT(Table1[[#This Row],[Date]],"ddd")</f>
        <v>Thu</v>
      </c>
      <c r="K235" s="2">
        <f>Table1[[#This Row],[Credit]]-Table1[[#This Row],[Debit]]</f>
        <v>-5</v>
      </c>
    </row>
    <row r="236" spans="1:11" x14ac:dyDescent="0.3">
      <c r="A236" s="1">
        <v>44343</v>
      </c>
      <c r="B236" t="s">
        <v>24</v>
      </c>
      <c r="C236" s="2">
        <v>165.8</v>
      </c>
      <c r="D236" s="2"/>
      <c r="E236" t="s">
        <v>25</v>
      </c>
      <c r="F236" t="s">
        <v>20</v>
      </c>
      <c r="G236" t="s">
        <v>17</v>
      </c>
      <c r="H236" t="str">
        <f t="shared" si="3"/>
        <v>May</v>
      </c>
      <c r="I236">
        <f>MONTH(Table1[[#This Row],[Date]])</f>
        <v>5</v>
      </c>
      <c r="J236" t="str">
        <f>TEXT(Table1[[#This Row],[Date]],"ddd")</f>
        <v>Thu</v>
      </c>
      <c r="K236" s="2">
        <f>Table1[[#This Row],[Credit]]-Table1[[#This Row],[Debit]]</f>
        <v>-165.8</v>
      </c>
    </row>
    <row r="237" spans="1:11" x14ac:dyDescent="0.3">
      <c r="A237" s="1">
        <v>44344</v>
      </c>
      <c r="B237" t="s">
        <v>52</v>
      </c>
      <c r="C237" s="2">
        <v>128.80000000000001</v>
      </c>
      <c r="D237" s="2"/>
      <c r="E237" t="s">
        <v>33</v>
      </c>
      <c r="F237" t="s">
        <v>31</v>
      </c>
      <c r="G237" t="s">
        <v>17</v>
      </c>
      <c r="H237" t="str">
        <f t="shared" si="3"/>
        <v>May</v>
      </c>
      <c r="I237">
        <f>MONTH(Table1[[#This Row],[Date]])</f>
        <v>5</v>
      </c>
      <c r="J237" t="str">
        <f>TEXT(Table1[[#This Row],[Date]],"ddd")</f>
        <v>Fri</v>
      </c>
      <c r="K237" s="2">
        <f>Table1[[#This Row],[Credit]]-Table1[[#This Row],[Debit]]</f>
        <v>-128.80000000000001</v>
      </c>
    </row>
    <row r="238" spans="1:11" x14ac:dyDescent="0.3">
      <c r="A238" s="1">
        <v>44344</v>
      </c>
      <c r="B238" t="s">
        <v>61</v>
      </c>
      <c r="C238" s="2">
        <v>235</v>
      </c>
      <c r="D238" s="2"/>
      <c r="E238" t="s">
        <v>62</v>
      </c>
      <c r="F238" t="s">
        <v>31</v>
      </c>
      <c r="G238" t="s">
        <v>17</v>
      </c>
      <c r="H238" t="str">
        <f t="shared" si="3"/>
        <v>May</v>
      </c>
      <c r="I238">
        <f>MONTH(Table1[[#This Row],[Date]])</f>
        <v>5</v>
      </c>
      <c r="J238" t="str">
        <f>TEXT(Table1[[#This Row],[Date]],"ddd")</f>
        <v>Fri</v>
      </c>
      <c r="K238" s="2">
        <f>Table1[[#This Row],[Credit]]-Table1[[#This Row],[Debit]]</f>
        <v>-235</v>
      </c>
    </row>
    <row r="239" spans="1:11" x14ac:dyDescent="0.3">
      <c r="A239" s="1">
        <v>44345</v>
      </c>
      <c r="B239" t="s">
        <v>32</v>
      </c>
      <c r="C239" s="2">
        <v>149.19999999999999</v>
      </c>
      <c r="D239" s="2"/>
      <c r="E239" t="s">
        <v>33</v>
      </c>
      <c r="F239" t="s">
        <v>31</v>
      </c>
      <c r="G239" t="s">
        <v>17</v>
      </c>
      <c r="H239" t="str">
        <f t="shared" si="3"/>
        <v>May</v>
      </c>
      <c r="I239">
        <f>MONTH(Table1[[#This Row],[Date]])</f>
        <v>5</v>
      </c>
      <c r="J239" t="str">
        <f>TEXT(Table1[[#This Row],[Date]],"ddd")</f>
        <v>Sat</v>
      </c>
      <c r="K239" s="2">
        <f>Table1[[#This Row],[Credit]]-Table1[[#This Row],[Debit]]</f>
        <v>-149.19999999999999</v>
      </c>
    </row>
    <row r="240" spans="1:11" x14ac:dyDescent="0.3">
      <c r="A240" s="1">
        <v>44345</v>
      </c>
      <c r="B240" t="s">
        <v>36</v>
      </c>
      <c r="C240" s="2">
        <v>27.200000000000003</v>
      </c>
      <c r="D240" s="2"/>
      <c r="E240" t="s">
        <v>37</v>
      </c>
      <c r="F240" t="s">
        <v>23</v>
      </c>
      <c r="G240" t="s">
        <v>17</v>
      </c>
      <c r="H240" t="str">
        <f t="shared" si="3"/>
        <v>May</v>
      </c>
      <c r="I240">
        <f>MONTH(Table1[[#This Row],[Date]])</f>
        <v>5</v>
      </c>
      <c r="J240" t="str">
        <f>TEXT(Table1[[#This Row],[Date]],"ddd")</f>
        <v>Sat</v>
      </c>
      <c r="K240" s="2">
        <f>Table1[[#This Row],[Credit]]-Table1[[#This Row],[Debit]]</f>
        <v>-27.200000000000003</v>
      </c>
    </row>
    <row r="241" spans="1:11" x14ac:dyDescent="0.3">
      <c r="A241" s="1">
        <v>44347</v>
      </c>
      <c r="B241" t="s">
        <v>59</v>
      </c>
      <c r="C241" s="2">
        <v>15</v>
      </c>
      <c r="D241" s="2"/>
      <c r="E241" t="s">
        <v>35</v>
      </c>
      <c r="F241" t="s">
        <v>16</v>
      </c>
      <c r="G241" t="s">
        <v>17</v>
      </c>
      <c r="H241" t="str">
        <f t="shared" si="3"/>
        <v>May</v>
      </c>
      <c r="I241">
        <f>MONTH(Table1[[#This Row],[Date]])</f>
        <v>5</v>
      </c>
      <c r="J241" t="str">
        <f>TEXT(Table1[[#This Row],[Date]],"ddd")</f>
        <v>Mon</v>
      </c>
      <c r="K241" s="2">
        <f>Table1[[#This Row],[Credit]]-Table1[[#This Row],[Debit]]</f>
        <v>-15</v>
      </c>
    </row>
    <row r="242" spans="1:11" x14ac:dyDescent="0.3">
      <c r="A242" s="1">
        <v>44346</v>
      </c>
      <c r="B242" t="s">
        <v>14</v>
      </c>
      <c r="C242" s="2">
        <v>5</v>
      </c>
      <c r="D242" s="2"/>
      <c r="E242" t="s">
        <v>15</v>
      </c>
      <c r="F242" t="s">
        <v>16</v>
      </c>
      <c r="G242" t="s">
        <v>17</v>
      </c>
      <c r="H242" t="str">
        <f t="shared" si="3"/>
        <v>May</v>
      </c>
      <c r="I242">
        <f>MONTH(Table1[[#This Row],[Date]])</f>
        <v>5</v>
      </c>
      <c r="J242" t="str">
        <f>TEXT(Table1[[#This Row],[Date]],"ddd")</f>
        <v>Sun</v>
      </c>
      <c r="K242" s="2">
        <f>Table1[[#This Row],[Credit]]-Table1[[#This Row],[Debit]]</f>
        <v>-5</v>
      </c>
    </row>
    <row r="243" spans="1:11" x14ac:dyDescent="0.3">
      <c r="A243" s="1">
        <v>44347</v>
      </c>
      <c r="B243" t="s">
        <v>14</v>
      </c>
      <c r="C243" s="2">
        <v>5</v>
      </c>
      <c r="D243" s="2"/>
      <c r="E243" t="s">
        <v>15</v>
      </c>
      <c r="F243" t="s">
        <v>16</v>
      </c>
      <c r="G243" t="s">
        <v>17</v>
      </c>
      <c r="H243" t="str">
        <f t="shared" si="3"/>
        <v>May</v>
      </c>
      <c r="I243">
        <f>MONTH(Table1[[#This Row],[Date]])</f>
        <v>5</v>
      </c>
      <c r="J243" t="str">
        <f>TEXT(Table1[[#This Row],[Date]],"ddd")</f>
        <v>Mon</v>
      </c>
      <c r="K243" s="2">
        <f>Table1[[#This Row],[Credit]]-Table1[[#This Row],[Debit]]</f>
        <v>-5</v>
      </c>
    </row>
    <row r="244" spans="1:11" x14ac:dyDescent="0.3">
      <c r="A244" s="1">
        <v>44348</v>
      </c>
      <c r="B244" t="s">
        <v>10</v>
      </c>
      <c r="C244" s="2"/>
      <c r="D244" s="2">
        <v>5000</v>
      </c>
      <c r="E244" t="s">
        <v>11</v>
      </c>
      <c r="F244" t="s">
        <v>12</v>
      </c>
      <c r="G244" t="s">
        <v>13</v>
      </c>
      <c r="H244" t="str">
        <f t="shared" si="3"/>
        <v>Jun</v>
      </c>
      <c r="I244">
        <f>MONTH(Table1[[#This Row],[Date]])</f>
        <v>6</v>
      </c>
      <c r="J244" t="str">
        <f>TEXT(Table1[[#This Row],[Date]],"ddd")</f>
        <v>Tue</v>
      </c>
      <c r="K244" s="2">
        <f>Table1[[#This Row],[Credit]]-Table1[[#This Row],[Debit]]</f>
        <v>5000</v>
      </c>
    </row>
    <row r="245" spans="1:11" x14ac:dyDescent="0.3">
      <c r="A245" s="1">
        <v>44350</v>
      </c>
      <c r="B245" t="s">
        <v>14</v>
      </c>
      <c r="C245" s="2">
        <v>5</v>
      </c>
      <c r="D245" s="2"/>
      <c r="E245" t="s">
        <v>15</v>
      </c>
      <c r="F245" t="s">
        <v>16</v>
      </c>
      <c r="G245" t="s">
        <v>17</v>
      </c>
      <c r="H245" t="str">
        <f t="shared" si="3"/>
        <v>Jun</v>
      </c>
      <c r="I245">
        <f>MONTH(Table1[[#This Row],[Date]])</f>
        <v>6</v>
      </c>
      <c r="J245" t="str">
        <f>TEXT(Table1[[#This Row],[Date]],"ddd")</f>
        <v>Thu</v>
      </c>
      <c r="K245" s="2">
        <f>Table1[[#This Row],[Credit]]-Table1[[#This Row],[Debit]]</f>
        <v>-5</v>
      </c>
    </row>
    <row r="246" spans="1:11" x14ac:dyDescent="0.3">
      <c r="A246" s="1">
        <v>44350</v>
      </c>
      <c r="B246" t="s">
        <v>18</v>
      </c>
      <c r="C246" s="2">
        <v>900</v>
      </c>
      <c r="D246" s="2"/>
      <c r="E246" t="s">
        <v>19</v>
      </c>
      <c r="F246" t="s">
        <v>20</v>
      </c>
      <c r="G246" t="s">
        <v>17</v>
      </c>
      <c r="H246" t="str">
        <f t="shared" si="3"/>
        <v>Jun</v>
      </c>
      <c r="I246">
        <f>MONTH(Table1[[#This Row],[Date]])</f>
        <v>6</v>
      </c>
      <c r="J246" t="str">
        <f>TEXT(Table1[[#This Row],[Date]],"ddd")</f>
        <v>Thu</v>
      </c>
      <c r="K246" s="2">
        <f>Table1[[#This Row],[Credit]]-Table1[[#This Row],[Debit]]</f>
        <v>-900</v>
      </c>
    </row>
    <row r="247" spans="1:11" x14ac:dyDescent="0.3">
      <c r="A247" s="1">
        <v>44350</v>
      </c>
      <c r="B247" t="s">
        <v>21</v>
      </c>
      <c r="C247" s="2">
        <v>150</v>
      </c>
      <c r="D247" s="2"/>
      <c r="E247" t="s">
        <v>22</v>
      </c>
      <c r="F247" t="s">
        <v>23</v>
      </c>
      <c r="G247" t="s">
        <v>17</v>
      </c>
      <c r="H247" t="str">
        <f t="shared" si="3"/>
        <v>Jun</v>
      </c>
      <c r="I247">
        <f>MONTH(Table1[[#This Row],[Date]])</f>
        <v>6</v>
      </c>
      <c r="J247" t="str">
        <f>TEXT(Table1[[#This Row],[Date]],"ddd")</f>
        <v>Thu</v>
      </c>
      <c r="K247" s="2">
        <f>Table1[[#This Row],[Credit]]-Table1[[#This Row],[Debit]]</f>
        <v>-150</v>
      </c>
    </row>
    <row r="248" spans="1:11" x14ac:dyDescent="0.3">
      <c r="A248" s="1">
        <v>44350</v>
      </c>
      <c r="B248" t="s">
        <v>14</v>
      </c>
      <c r="C248" s="2">
        <v>5</v>
      </c>
      <c r="D248" s="2"/>
      <c r="E248" t="s">
        <v>15</v>
      </c>
      <c r="F248" t="s">
        <v>16</v>
      </c>
      <c r="G248" t="s">
        <v>17</v>
      </c>
      <c r="H248" t="str">
        <f t="shared" si="3"/>
        <v>Jun</v>
      </c>
      <c r="I248">
        <f>MONTH(Table1[[#This Row],[Date]])</f>
        <v>6</v>
      </c>
      <c r="J248" t="str">
        <f>TEXT(Table1[[#This Row],[Date]],"ddd")</f>
        <v>Thu</v>
      </c>
      <c r="K248" s="2">
        <f>Table1[[#This Row],[Credit]]-Table1[[#This Row],[Debit]]</f>
        <v>-5</v>
      </c>
    </row>
    <row r="249" spans="1:11" x14ac:dyDescent="0.3">
      <c r="A249" s="1">
        <v>44351</v>
      </c>
      <c r="B249" t="s">
        <v>14</v>
      </c>
      <c r="C249" s="2">
        <v>5</v>
      </c>
      <c r="D249" s="2"/>
      <c r="E249" t="s">
        <v>15</v>
      </c>
      <c r="F249" t="s">
        <v>16</v>
      </c>
      <c r="G249" t="s">
        <v>17</v>
      </c>
      <c r="H249" t="str">
        <f t="shared" si="3"/>
        <v>Jun</v>
      </c>
      <c r="I249">
        <f>MONTH(Table1[[#This Row],[Date]])</f>
        <v>6</v>
      </c>
      <c r="J249" t="str">
        <f>TEXT(Table1[[#This Row],[Date]],"ddd")</f>
        <v>Fri</v>
      </c>
      <c r="K249" s="2">
        <f>Table1[[#This Row],[Credit]]-Table1[[#This Row],[Debit]]</f>
        <v>-5</v>
      </c>
    </row>
    <row r="250" spans="1:11" x14ac:dyDescent="0.3">
      <c r="A250" s="1">
        <v>44352</v>
      </c>
      <c r="B250" t="s">
        <v>14</v>
      </c>
      <c r="C250" s="2">
        <v>5</v>
      </c>
      <c r="D250" s="2"/>
      <c r="E250" t="s">
        <v>15</v>
      </c>
      <c r="F250" t="s">
        <v>16</v>
      </c>
      <c r="G250" t="s">
        <v>17</v>
      </c>
      <c r="H250" t="str">
        <f t="shared" si="3"/>
        <v>Jun</v>
      </c>
      <c r="I250">
        <f>MONTH(Table1[[#This Row],[Date]])</f>
        <v>6</v>
      </c>
      <c r="J250" t="str">
        <f>TEXT(Table1[[#This Row],[Date]],"ddd")</f>
        <v>Sat</v>
      </c>
      <c r="K250" s="2">
        <f>Table1[[#This Row],[Credit]]-Table1[[#This Row],[Debit]]</f>
        <v>-5</v>
      </c>
    </row>
    <row r="251" spans="1:11" x14ac:dyDescent="0.3">
      <c r="A251" s="1">
        <v>44353</v>
      </c>
      <c r="B251" t="s">
        <v>14</v>
      </c>
      <c r="C251" s="2">
        <v>5</v>
      </c>
      <c r="D251" s="2"/>
      <c r="E251" t="s">
        <v>15</v>
      </c>
      <c r="F251" t="s">
        <v>16</v>
      </c>
      <c r="G251" t="s">
        <v>17</v>
      </c>
      <c r="H251" t="str">
        <f t="shared" si="3"/>
        <v>Jun</v>
      </c>
      <c r="I251">
        <f>MONTH(Table1[[#This Row],[Date]])</f>
        <v>6</v>
      </c>
      <c r="J251" t="str">
        <f>TEXT(Table1[[#This Row],[Date]],"ddd")</f>
        <v>Sun</v>
      </c>
      <c r="K251" s="2">
        <f>Table1[[#This Row],[Credit]]-Table1[[#This Row],[Debit]]</f>
        <v>-5</v>
      </c>
    </row>
    <row r="252" spans="1:11" x14ac:dyDescent="0.3">
      <c r="A252" s="1">
        <v>44353</v>
      </c>
      <c r="B252" t="s">
        <v>24</v>
      </c>
      <c r="C252" s="2">
        <v>119</v>
      </c>
      <c r="D252" s="2"/>
      <c r="E252" t="s">
        <v>25</v>
      </c>
      <c r="F252" t="s">
        <v>20</v>
      </c>
      <c r="G252" t="s">
        <v>17</v>
      </c>
      <c r="H252" t="str">
        <f t="shared" si="3"/>
        <v>Jun</v>
      </c>
      <c r="I252">
        <f>MONTH(Table1[[#This Row],[Date]])</f>
        <v>6</v>
      </c>
      <c r="J252" t="str">
        <f>TEXT(Table1[[#This Row],[Date]],"ddd")</f>
        <v>Sun</v>
      </c>
      <c r="K252" s="2">
        <f>Table1[[#This Row],[Credit]]-Table1[[#This Row],[Debit]]</f>
        <v>-119</v>
      </c>
    </row>
    <row r="253" spans="1:11" x14ac:dyDescent="0.3">
      <c r="A253" s="1">
        <v>44356</v>
      </c>
      <c r="B253" t="s">
        <v>26</v>
      </c>
      <c r="C253" s="2">
        <v>55</v>
      </c>
      <c r="D253" s="2"/>
      <c r="E253" t="s">
        <v>27</v>
      </c>
      <c r="F253" t="s">
        <v>20</v>
      </c>
      <c r="G253" t="s">
        <v>17</v>
      </c>
      <c r="H253" t="str">
        <f t="shared" si="3"/>
        <v>Jun</v>
      </c>
      <c r="I253">
        <f>MONTH(Table1[[#This Row],[Date]])</f>
        <v>6</v>
      </c>
      <c r="J253" t="str">
        <f>TEXT(Table1[[#This Row],[Date]],"ddd")</f>
        <v>Wed</v>
      </c>
      <c r="K253" s="2">
        <f>Table1[[#This Row],[Credit]]-Table1[[#This Row],[Debit]]</f>
        <v>-55</v>
      </c>
    </row>
    <row r="254" spans="1:11" x14ac:dyDescent="0.3">
      <c r="A254" s="1">
        <v>44356</v>
      </c>
      <c r="B254" t="s">
        <v>14</v>
      </c>
      <c r="C254" s="2">
        <v>5</v>
      </c>
      <c r="D254" s="2"/>
      <c r="E254" t="s">
        <v>15</v>
      </c>
      <c r="F254" t="s">
        <v>16</v>
      </c>
      <c r="G254" t="s">
        <v>17</v>
      </c>
      <c r="H254" t="str">
        <f t="shared" si="3"/>
        <v>Jun</v>
      </c>
      <c r="I254">
        <f>MONTH(Table1[[#This Row],[Date]])</f>
        <v>6</v>
      </c>
      <c r="J254" t="str">
        <f>TEXT(Table1[[#This Row],[Date]],"ddd")</f>
        <v>Wed</v>
      </c>
      <c r="K254" s="2">
        <f>Table1[[#This Row],[Credit]]-Table1[[#This Row],[Debit]]</f>
        <v>-5</v>
      </c>
    </row>
    <row r="255" spans="1:11" x14ac:dyDescent="0.3">
      <c r="A255" s="1">
        <v>44357</v>
      </c>
      <c r="B255" t="s">
        <v>14</v>
      </c>
      <c r="C255" s="2">
        <v>5</v>
      </c>
      <c r="D255" s="2"/>
      <c r="E255" t="s">
        <v>15</v>
      </c>
      <c r="F255" t="s">
        <v>16</v>
      </c>
      <c r="G255" t="s">
        <v>17</v>
      </c>
      <c r="H255" t="str">
        <f t="shared" si="3"/>
        <v>Jun</v>
      </c>
      <c r="I255">
        <f>MONTH(Table1[[#This Row],[Date]])</f>
        <v>6</v>
      </c>
      <c r="J255" t="str">
        <f>TEXT(Table1[[#This Row],[Date]],"ddd")</f>
        <v>Thu</v>
      </c>
      <c r="K255" s="2">
        <f>Table1[[#This Row],[Credit]]-Table1[[#This Row],[Debit]]</f>
        <v>-5</v>
      </c>
    </row>
    <row r="256" spans="1:11" x14ac:dyDescent="0.3">
      <c r="A256" s="1">
        <v>44358</v>
      </c>
      <c r="B256" t="s">
        <v>28</v>
      </c>
      <c r="C256" s="2">
        <v>82.1</v>
      </c>
      <c r="D256" s="2"/>
      <c r="E256" t="s">
        <v>51</v>
      </c>
      <c r="F256" t="s">
        <v>23</v>
      </c>
      <c r="G256" t="s">
        <v>17</v>
      </c>
      <c r="H256" t="str">
        <f t="shared" si="3"/>
        <v>Jun</v>
      </c>
      <c r="I256">
        <f>MONTH(Table1[[#This Row],[Date]])</f>
        <v>6</v>
      </c>
      <c r="J256" t="str">
        <f>TEXT(Table1[[#This Row],[Date]],"ddd")</f>
        <v>Fri</v>
      </c>
      <c r="K256" s="2">
        <f>Table1[[#This Row],[Credit]]-Table1[[#This Row],[Debit]]</f>
        <v>-82.1</v>
      </c>
    </row>
    <row r="257" spans="1:11" x14ac:dyDescent="0.3">
      <c r="A257" s="1">
        <v>44358</v>
      </c>
      <c r="B257" t="s">
        <v>14</v>
      </c>
      <c r="C257" s="2">
        <v>5</v>
      </c>
      <c r="D257" s="2"/>
      <c r="E257" t="s">
        <v>15</v>
      </c>
      <c r="F257" t="s">
        <v>16</v>
      </c>
      <c r="G257" t="s">
        <v>17</v>
      </c>
      <c r="H257" t="str">
        <f t="shared" si="3"/>
        <v>Jun</v>
      </c>
      <c r="I257">
        <f>MONTH(Table1[[#This Row],[Date]])</f>
        <v>6</v>
      </c>
      <c r="J257" t="str">
        <f>TEXT(Table1[[#This Row],[Date]],"ddd")</f>
        <v>Fri</v>
      </c>
      <c r="K257" s="2">
        <f>Table1[[#This Row],[Credit]]-Table1[[#This Row],[Debit]]</f>
        <v>-5</v>
      </c>
    </row>
    <row r="258" spans="1:11" x14ac:dyDescent="0.3">
      <c r="A258" s="1">
        <v>44359</v>
      </c>
      <c r="B258" t="s">
        <v>14</v>
      </c>
      <c r="C258" s="2">
        <v>5</v>
      </c>
      <c r="D258" s="2"/>
      <c r="E258" t="s">
        <v>15</v>
      </c>
      <c r="F258" t="s">
        <v>16</v>
      </c>
      <c r="G258" t="s">
        <v>17</v>
      </c>
      <c r="H258" t="str">
        <f t="shared" ref="H258:H321" si="4">TEXT(A258,"mmm")</f>
        <v>Jun</v>
      </c>
      <c r="I258">
        <f>MONTH(Table1[[#This Row],[Date]])</f>
        <v>6</v>
      </c>
      <c r="J258" t="str">
        <f>TEXT(Table1[[#This Row],[Date]],"ddd")</f>
        <v>Sat</v>
      </c>
      <c r="K258" s="2">
        <f>Table1[[#This Row],[Credit]]-Table1[[#This Row],[Debit]]</f>
        <v>-5</v>
      </c>
    </row>
    <row r="259" spans="1:11" x14ac:dyDescent="0.3">
      <c r="A259" s="1">
        <v>44360</v>
      </c>
      <c r="B259" t="s">
        <v>24</v>
      </c>
      <c r="C259" s="2">
        <v>140.19999999999999</v>
      </c>
      <c r="D259" s="2"/>
      <c r="E259" t="s">
        <v>25</v>
      </c>
      <c r="F259" t="s">
        <v>20</v>
      </c>
      <c r="G259" t="s">
        <v>17</v>
      </c>
      <c r="H259" t="str">
        <f t="shared" si="4"/>
        <v>Jun</v>
      </c>
      <c r="I259">
        <f>MONTH(Table1[[#This Row],[Date]])</f>
        <v>6</v>
      </c>
      <c r="J259" t="str">
        <f>TEXT(Table1[[#This Row],[Date]],"ddd")</f>
        <v>Sun</v>
      </c>
      <c r="K259" s="2">
        <f>Table1[[#This Row],[Credit]]-Table1[[#This Row],[Debit]]</f>
        <v>-140.19999999999999</v>
      </c>
    </row>
    <row r="260" spans="1:11" x14ac:dyDescent="0.3">
      <c r="A260" s="1">
        <v>44360</v>
      </c>
      <c r="B260" t="s">
        <v>14</v>
      </c>
      <c r="C260" s="2">
        <v>5</v>
      </c>
      <c r="D260" s="2"/>
      <c r="E260" t="s">
        <v>15</v>
      </c>
      <c r="F260" t="s">
        <v>16</v>
      </c>
      <c r="G260" t="s">
        <v>17</v>
      </c>
      <c r="H260" t="str">
        <f t="shared" si="4"/>
        <v>Jun</v>
      </c>
      <c r="I260">
        <f>MONTH(Table1[[#This Row],[Date]])</f>
        <v>6</v>
      </c>
      <c r="J260" t="str">
        <f>TEXT(Table1[[#This Row],[Date]],"ddd")</f>
        <v>Sun</v>
      </c>
      <c r="K260" s="2">
        <f>Table1[[#This Row],[Credit]]-Table1[[#This Row],[Debit]]</f>
        <v>-5</v>
      </c>
    </row>
    <row r="261" spans="1:11" x14ac:dyDescent="0.3">
      <c r="A261" s="1">
        <v>44361</v>
      </c>
      <c r="B261" t="s">
        <v>14</v>
      </c>
      <c r="C261" s="2">
        <v>5</v>
      </c>
      <c r="D261" s="2"/>
      <c r="E261" t="s">
        <v>15</v>
      </c>
      <c r="F261" t="s">
        <v>16</v>
      </c>
      <c r="G261" t="s">
        <v>17</v>
      </c>
      <c r="H261" t="str">
        <f t="shared" si="4"/>
        <v>Jun</v>
      </c>
      <c r="I261">
        <f>MONTH(Table1[[#This Row],[Date]])</f>
        <v>6</v>
      </c>
      <c r="J261" t="str">
        <f>TEXT(Table1[[#This Row],[Date]],"ddd")</f>
        <v>Mon</v>
      </c>
      <c r="K261" s="2">
        <f>Table1[[#This Row],[Credit]]-Table1[[#This Row],[Debit]]</f>
        <v>-5</v>
      </c>
    </row>
    <row r="262" spans="1:11" x14ac:dyDescent="0.3">
      <c r="A262" s="1">
        <v>44361</v>
      </c>
      <c r="B262" t="s">
        <v>29</v>
      </c>
      <c r="C262" s="2">
        <v>44.9</v>
      </c>
      <c r="D262" s="2"/>
      <c r="E262" t="s">
        <v>30</v>
      </c>
      <c r="F262" t="s">
        <v>31</v>
      </c>
      <c r="G262" t="s">
        <v>17</v>
      </c>
      <c r="H262" t="str">
        <f t="shared" si="4"/>
        <v>Jun</v>
      </c>
      <c r="I262">
        <f>MONTH(Table1[[#This Row],[Date]])</f>
        <v>6</v>
      </c>
      <c r="J262" t="str">
        <f>TEXT(Table1[[#This Row],[Date]],"ddd")</f>
        <v>Mon</v>
      </c>
      <c r="K262" s="2">
        <f>Table1[[#This Row],[Credit]]-Table1[[#This Row],[Debit]]</f>
        <v>-44.9</v>
      </c>
    </row>
    <row r="263" spans="1:11" x14ac:dyDescent="0.3">
      <c r="A263" s="1">
        <v>44361</v>
      </c>
      <c r="B263" t="s">
        <v>32</v>
      </c>
      <c r="C263" s="2">
        <v>102.9</v>
      </c>
      <c r="D263" s="2"/>
      <c r="E263" t="s">
        <v>33</v>
      </c>
      <c r="F263" t="s">
        <v>31</v>
      </c>
      <c r="G263" t="s">
        <v>17</v>
      </c>
      <c r="H263" t="str">
        <f t="shared" si="4"/>
        <v>Jun</v>
      </c>
      <c r="I263">
        <f>MONTH(Table1[[#This Row],[Date]])</f>
        <v>6</v>
      </c>
      <c r="J263" t="str">
        <f>TEXT(Table1[[#This Row],[Date]],"ddd")</f>
        <v>Mon</v>
      </c>
      <c r="K263" s="2">
        <f>Table1[[#This Row],[Credit]]-Table1[[#This Row],[Debit]]</f>
        <v>-102.9</v>
      </c>
    </row>
    <row r="264" spans="1:11" x14ac:dyDescent="0.3">
      <c r="A264" s="1">
        <v>44361</v>
      </c>
      <c r="B264" t="s">
        <v>34</v>
      </c>
      <c r="C264" s="2">
        <v>56.9</v>
      </c>
      <c r="D264" s="2"/>
      <c r="E264" t="s">
        <v>35</v>
      </c>
      <c r="F264" t="s">
        <v>16</v>
      </c>
      <c r="G264" t="s">
        <v>17</v>
      </c>
      <c r="H264" t="str">
        <f t="shared" si="4"/>
        <v>Jun</v>
      </c>
      <c r="I264">
        <f>MONTH(Table1[[#This Row],[Date]])</f>
        <v>6</v>
      </c>
      <c r="J264" t="str">
        <f>TEXT(Table1[[#This Row],[Date]],"ddd")</f>
        <v>Mon</v>
      </c>
      <c r="K264" s="2">
        <f>Table1[[#This Row],[Credit]]-Table1[[#This Row],[Debit]]</f>
        <v>-56.9</v>
      </c>
    </row>
    <row r="265" spans="1:11" x14ac:dyDescent="0.3">
      <c r="A265" s="1">
        <v>44362</v>
      </c>
      <c r="B265" t="s">
        <v>36</v>
      </c>
      <c r="C265" s="2">
        <v>33.1</v>
      </c>
      <c r="D265" s="2"/>
      <c r="E265" t="s">
        <v>37</v>
      </c>
      <c r="F265" t="s">
        <v>23</v>
      </c>
      <c r="G265" t="s">
        <v>17</v>
      </c>
      <c r="H265" t="str">
        <f t="shared" si="4"/>
        <v>Jun</v>
      </c>
      <c r="I265">
        <f>MONTH(Table1[[#This Row],[Date]])</f>
        <v>6</v>
      </c>
      <c r="J265" t="str">
        <f>TEXT(Table1[[#This Row],[Date]],"ddd")</f>
        <v>Tue</v>
      </c>
      <c r="K265" s="2">
        <f>Table1[[#This Row],[Credit]]-Table1[[#This Row],[Debit]]</f>
        <v>-33.1</v>
      </c>
    </row>
    <row r="266" spans="1:11" x14ac:dyDescent="0.3">
      <c r="A266" s="1">
        <v>44363</v>
      </c>
      <c r="B266" t="s">
        <v>38</v>
      </c>
      <c r="C266" s="2"/>
      <c r="D266" s="2">
        <v>100</v>
      </c>
      <c r="E266" t="s">
        <v>39</v>
      </c>
      <c r="F266" t="s">
        <v>40</v>
      </c>
      <c r="G266" t="s">
        <v>13</v>
      </c>
      <c r="H266" t="str">
        <f t="shared" si="4"/>
        <v>Jun</v>
      </c>
      <c r="I266">
        <f>MONTH(Table1[[#This Row],[Date]])</f>
        <v>6</v>
      </c>
      <c r="J266" t="str">
        <f>TEXT(Table1[[#This Row],[Date]],"ddd")</f>
        <v>Wed</v>
      </c>
      <c r="K266" s="2">
        <f>Table1[[#This Row],[Credit]]-Table1[[#This Row],[Debit]]</f>
        <v>100</v>
      </c>
    </row>
    <row r="267" spans="1:11" x14ac:dyDescent="0.3">
      <c r="A267" s="1">
        <v>44363</v>
      </c>
      <c r="B267" t="s">
        <v>14</v>
      </c>
      <c r="C267" s="2">
        <v>5</v>
      </c>
      <c r="D267" s="2"/>
      <c r="E267" t="s">
        <v>15</v>
      </c>
      <c r="F267" t="s">
        <v>16</v>
      </c>
      <c r="G267" t="s">
        <v>17</v>
      </c>
      <c r="H267" t="str">
        <f t="shared" si="4"/>
        <v>Jun</v>
      </c>
      <c r="I267">
        <f>MONTH(Table1[[#This Row],[Date]])</f>
        <v>6</v>
      </c>
      <c r="J267" t="str">
        <f>TEXT(Table1[[#This Row],[Date]],"ddd")</f>
        <v>Wed</v>
      </c>
      <c r="K267" s="2">
        <f>Table1[[#This Row],[Credit]]-Table1[[#This Row],[Debit]]</f>
        <v>-5</v>
      </c>
    </row>
    <row r="268" spans="1:11" x14ac:dyDescent="0.3">
      <c r="A268" s="1">
        <v>44364</v>
      </c>
      <c r="B268" t="s">
        <v>14</v>
      </c>
      <c r="C268" s="2">
        <v>5</v>
      </c>
      <c r="D268" s="2"/>
      <c r="E268" t="s">
        <v>15</v>
      </c>
      <c r="F268" t="s">
        <v>16</v>
      </c>
      <c r="G268" t="s">
        <v>17</v>
      </c>
      <c r="H268" t="str">
        <f t="shared" si="4"/>
        <v>Jun</v>
      </c>
      <c r="I268">
        <f>MONTH(Table1[[#This Row],[Date]])</f>
        <v>6</v>
      </c>
      <c r="J268" t="str">
        <f>TEXT(Table1[[#This Row],[Date]],"ddd")</f>
        <v>Thu</v>
      </c>
      <c r="K268" s="2">
        <f>Table1[[#This Row],[Credit]]-Table1[[#This Row],[Debit]]</f>
        <v>-5</v>
      </c>
    </row>
    <row r="269" spans="1:11" x14ac:dyDescent="0.3">
      <c r="A269" s="1">
        <v>44364</v>
      </c>
      <c r="B269" t="s">
        <v>42</v>
      </c>
      <c r="C269" s="2">
        <v>40</v>
      </c>
      <c r="D269" s="2"/>
      <c r="E269" t="s">
        <v>42</v>
      </c>
      <c r="F269" t="s">
        <v>20</v>
      </c>
      <c r="G269" t="s">
        <v>17</v>
      </c>
      <c r="H269" t="str">
        <f t="shared" si="4"/>
        <v>Jun</v>
      </c>
      <c r="I269">
        <f>MONTH(Table1[[#This Row],[Date]])</f>
        <v>6</v>
      </c>
      <c r="J269" t="str">
        <f>TEXT(Table1[[#This Row],[Date]],"ddd")</f>
        <v>Thu</v>
      </c>
      <c r="K269" s="2">
        <f>Table1[[#This Row],[Credit]]-Table1[[#This Row],[Debit]]</f>
        <v>-40</v>
      </c>
    </row>
    <row r="270" spans="1:11" x14ac:dyDescent="0.3">
      <c r="A270" s="1">
        <v>44365</v>
      </c>
      <c r="B270" t="s">
        <v>43</v>
      </c>
      <c r="C270" s="2">
        <v>50.1</v>
      </c>
      <c r="D270" s="2"/>
      <c r="E270" t="s">
        <v>44</v>
      </c>
      <c r="F270" t="s">
        <v>31</v>
      </c>
      <c r="G270" t="s">
        <v>17</v>
      </c>
      <c r="H270" t="str">
        <f t="shared" si="4"/>
        <v>Jun</v>
      </c>
      <c r="I270">
        <f>MONTH(Table1[[#This Row],[Date]])</f>
        <v>6</v>
      </c>
      <c r="J270" t="str">
        <f>TEXT(Table1[[#This Row],[Date]],"ddd")</f>
        <v>Fri</v>
      </c>
      <c r="K270" s="2">
        <f>Table1[[#This Row],[Credit]]-Table1[[#This Row],[Debit]]</f>
        <v>-50.1</v>
      </c>
    </row>
    <row r="271" spans="1:11" x14ac:dyDescent="0.3">
      <c r="A271" s="1">
        <v>44365</v>
      </c>
      <c r="B271" t="s">
        <v>45</v>
      </c>
      <c r="C271" s="2">
        <v>35</v>
      </c>
      <c r="D271" s="2"/>
      <c r="E271" t="s">
        <v>30</v>
      </c>
      <c r="F271" t="s">
        <v>31</v>
      </c>
      <c r="G271" t="s">
        <v>17</v>
      </c>
      <c r="H271" t="str">
        <f t="shared" si="4"/>
        <v>Jun</v>
      </c>
      <c r="I271">
        <f>MONTH(Table1[[#This Row],[Date]])</f>
        <v>6</v>
      </c>
      <c r="J271" t="str">
        <f>TEXT(Table1[[#This Row],[Date]],"ddd")</f>
        <v>Fri</v>
      </c>
      <c r="K271" s="2">
        <f>Table1[[#This Row],[Credit]]-Table1[[#This Row],[Debit]]</f>
        <v>-35</v>
      </c>
    </row>
    <row r="272" spans="1:11" x14ac:dyDescent="0.3">
      <c r="A272" s="1">
        <v>44365</v>
      </c>
      <c r="B272" t="s">
        <v>14</v>
      </c>
      <c r="C272" s="2">
        <v>5</v>
      </c>
      <c r="D272" s="2"/>
      <c r="E272" t="s">
        <v>15</v>
      </c>
      <c r="F272" t="s">
        <v>16</v>
      </c>
      <c r="G272" t="s">
        <v>17</v>
      </c>
      <c r="H272" t="str">
        <f t="shared" si="4"/>
        <v>Jun</v>
      </c>
      <c r="I272">
        <f>MONTH(Table1[[#This Row],[Date]])</f>
        <v>6</v>
      </c>
      <c r="J272" t="str">
        <f>TEXT(Table1[[#This Row],[Date]],"ddd")</f>
        <v>Fri</v>
      </c>
      <c r="K272" s="2">
        <f>Table1[[#This Row],[Credit]]-Table1[[#This Row],[Debit]]</f>
        <v>-5</v>
      </c>
    </row>
    <row r="273" spans="1:11" x14ac:dyDescent="0.3">
      <c r="A273" s="1">
        <v>44366</v>
      </c>
      <c r="B273" t="s">
        <v>14</v>
      </c>
      <c r="C273" s="2">
        <v>5</v>
      </c>
      <c r="D273" s="2"/>
      <c r="E273" t="s">
        <v>15</v>
      </c>
      <c r="F273" t="s">
        <v>16</v>
      </c>
      <c r="G273" t="s">
        <v>17</v>
      </c>
      <c r="H273" t="str">
        <f t="shared" si="4"/>
        <v>Jun</v>
      </c>
      <c r="I273">
        <f>MONTH(Table1[[#This Row],[Date]])</f>
        <v>6</v>
      </c>
      <c r="J273" t="str">
        <f>TEXT(Table1[[#This Row],[Date]],"ddd")</f>
        <v>Sat</v>
      </c>
      <c r="K273" s="2">
        <f>Table1[[#This Row],[Credit]]-Table1[[#This Row],[Debit]]</f>
        <v>-5</v>
      </c>
    </row>
    <row r="274" spans="1:11" x14ac:dyDescent="0.3">
      <c r="A274" s="1">
        <v>44367</v>
      </c>
      <c r="B274" t="s">
        <v>14</v>
      </c>
      <c r="C274" s="2">
        <v>5</v>
      </c>
      <c r="D274" s="2"/>
      <c r="E274" t="s">
        <v>15</v>
      </c>
      <c r="F274" t="s">
        <v>16</v>
      </c>
      <c r="G274" t="s">
        <v>17</v>
      </c>
      <c r="H274" t="str">
        <f t="shared" si="4"/>
        <v>Jun</v>
      </c>
      <c r="I274">
        <f>MONTH(Table1[[#This Row],[Date]])</f>
        <v>6</v>
      </c>
      <c r="J274" t="str">
        <f>TEXT(Table1[[#This Row],[Date]],"ddd")</f>
        <v>Sun</v>
      </c>
      <c r="K274" s="2">
        <f>Table1[[#This Row],[Credit]]-Table1[[#This Row],[Debit]]</f>
        <v>-5</v>
      </c>
    </row>
    <row r="275" spans="1:11" x14ac:dyDescent="0.3">
      <c r="A275" s="1">
        <v>44367</v>
      </c>
      <c r="B275" t="s">
        <v>24</v>
      </c>
      <c r="C275" s="2">
        <v>234</v>
      </c>
      <c r="D275" s="2"/>
      <c r="E275" t="s">
        <v>25</v>
      </c>
      <c r="F275" t="s">
        <v>20</v>
      </c>
      <c r="G275" t="s">
        <v>17</v>
      </c>
      <c r="H275" t="str">
        <f t="shared" si="4"/>
        <v>Jun</v>
      </c>
      <c r="I275">
        <f>MONTH(Table1[[#This Row],[Date]])</f>
        <v>6</v>
      </c>
      <c r="J275" t="str">
        <f>TEXT(Table1[[#This Row],[Date]],"ddd")</f>
        <v>Sun</v>
      </c>
      <c r="K275" s="2">
        <f>Table1[[#This Row],[Credit]]-Table1[[#This Row],[Debit]]</f>
        <v>-234</v>
      </c>
    </row>
    <row r="276" spans="1:11" x14ac:dyDescent="0.3">
      <c r="A276" s="1">
        <v>44368</v>
      </c>
      <c r="B276" t="s">
        <v>46</v>
      </c>
      <c r="C276" s="2">
        <v>42.1</v>
      </c>
      <c r="D276" s="2"/>
      <c r="E276" t="s">
        <v>35</v>
      </c>
      <c r="F276" t="s">
        <v>16</v>
      </c>
      <c r="G276" t="s">
        <v>17</v>
      </c>
      <c r="H276" t="str">
        <f t="shared" si="4"/>
        <v>Jun</v>
      </c>
      <c r="I276">
        <f>MONTH(Table1[[#This Row],[Date]])</f>
        <v>6</v>
      </c>
      <c r="J276" t="str">
        <f>TEXT(Table1[[#This Row],[Date]],"ddd")</f>
        <v>Mon</v>
      </c>
      <c r="K276" s="2">
        <f>Table1[[#This Row],[Credit]]-Table1[[#This Row],[Debit]]</f>
        <v>-42.1</v>
      </c>
    </row>
    <row r="277" spans="1:11" x14ac:dyDescent="0.3">
      <c r="A277" s="1">
        <v>44369</v>
      </c>
      <c r="B277" t="s">
        <v>47</v>
      </c>
      <c r="C277" s="2">
        <v>17.099999999999998</v>
      </c>
      <c r="D277" s="2"/>
      <c r="E277" t="s">
        <v>35</v>
      </c>
      <c r="F277" t="s">
        <v>16</v>
      </c>
      <c r="G277" t="s">
        <v>17</v>
      </c>
      <c r="H277" t="str">
        <f t="shared" si="4"/>
        <v>Jun</v>
      </c>
      <c r="I277">
        <f>MONTH(Table1[[#This Row],[Date]])</f>
        <v>6</v>
      </c>
      <c r="J277" t="str">
        <f>TEXT(Table1[[#This Row],[Date]],"ddd")</f>
        <v>Tue</v>
      </c>
      <c r="K277" s="2">
        <f>Table1[[#This Row],[Credit]]-Table1[[#This Row],[Debit]]</f>
        <v>-17.099999999999998</v>
      </c>
    </row>
    <row r="278" spans="1:11" x14ac:dyDescent="0.3">
      <c r="A278" s="1">
        <v>44370</v>
      </c>
      <c r="B278" t="s">
        <v>48</v>
      </c>
      <c r="C278" s="2">
        <v>55</v>
      </c>
      <c r="D278" s="2"/>
      <c r="E278" t="s">
        <v>49</v>
      </c>
      <c r="F278" t="s">
        <v>50</v>
      </c>
      <c r="G278" t="s">
        <v>17</v>
      </c>
      <c r="H278" t="str">
        <f t="shared" si="4"/>
        <v>Jun</v>
      </c>
      <c r="I278">
        <f>MONTH(Table1[[#This Row],[Date]])</f>
        <v>6</v>
      </c>
      <c r="J278" t="str">
        <f>TEXT(Table1[[#This Row],[Date]],"ddd")</f>
        <v>Wed</v>
      </c>
      <c r="K278" s="2">
        <f>Table1[[#This Row],[Credit]]-Table1[[#This Row],[Debit]]</f>
        <v>-55</v>
      </c>
    </row>
    <row r="279" spans="1:11" x14ac:dyDescent="0.3">
      <c r="A279" s="1">
        <v>44370</v>
      </c>
      <c r="B279" t="s">
        <v>28</v>
      </c>
      <c r="C279" s="2">
        <v>67.900000000000006</v>
      </c>
      <c r="D279" s="2"/>
      <c r="E279" t="s">
        <v>51</v>
      </c>
      <c r="F279" t="s">
        <v>23</v>
      </c>
      <c r="G279" t="s">
        <v>17</v>
      </c>
      <c r="H279" t="str">
        <f t="shared" si="4"/>
        <v>Jun</v>
      </c>
      <c r="I279">
        <f>MONTH(Table1[[#This Row],[Date]])</f>
        <v>6</v>
      </c>
      <c r="J279" t="str">
        <f>TEXT(Table1[[#This Row],[Date]],"ddd")</f>
        <v>Wed</v>
      </c>
      <c r="K279" s="2">
        <f>Table1[[#This Row],[Credit]]-Table1[[#This Row],[Debit]]</f>
        <v>-67.900000000000006</v>
      </c>
    </row>
    <row r="280" spans="1:11" x14ac:dyDescent="0.3">
      <c r="A280" s="1">
        <v>44370</v>
      </c>
      <c r="B280" t="s">
        <v>14</v>
      </c>
      <c r="C280" s="2">
        <v>5</v>
      </c>
      <c r="D280" s="2"/>
      <c r="E280" t="s">
        <v>15</v>
      </c>
      <c r="F280" t="s">
        <v>16</v>
      </c>
      <c r="G280" t="s">
        <v>17</v>
      </c>
      <c r="H280" t="str">
        <f t="shared" si="4"/>
        <v>Jun</v>
      </c>
      <c r="I280">
        <f>MONTH(Table1[[#This Row],[Date]])</f>
        <v>6</v>
      </c>
      <c r="J280" t="str">
        <f>TEXT(Table1[[#This Row],[Date]],"ddd")</f>
        <v>Wed</v>
      </c>
      <c r="K280" s="2">
        <f>Table1[[#This Row],[Credit]]-Table1[[#This Row],[Debit]]</f>
        <v>-5</v>
      </c>
    </row>
    <row r="281" spans="1:11" x14ac:dyDescent="0.3">
      <c r="A281" s="1">
        <v>44371</v>
      </c>
      <c r="B281" t="s">
        <v>14</v>
      </c>
      <c r="C281" s="2">
        <v>5</v>
      </c>
      <c r="D281" s="2"/>
      <c r="E281" t="s">
        <v>15</v>
      </c>
      <c r="F281" t="s">
        <v>16</v>
      </c>
      <c r="G281" t="s">
        <v>17</v>
      </c>
      <c r="H281" t="str">
        <f t="shared" si="4"/>
        <v>Jun</v>
      </c>
      <c r="I281">
        <f>MONTH(Table1[[#This Row],[Date]])</f>
        <v>6</v>
      </c>
      <c r="J281" t="str">
        <f>TEXT(Table1[[#This Row],[Date]],"ddd")</f>
        <v>Thu</v>
      </c>
      <c r="K281" s="2">
        <f>Table1[[#This Row],[Credit]]-Table1[[#This Row],[Debit]]</f>
        <v>-5</v>
      </c>
    </row>
    <row r="282" spans="1:11" x14ac:dyDescent="0.3">
      <c r="A282" s="1">
        <v>44372</v>
      </c>
      <c r="B282" t="s">
        <v>14</v>
      </c>
      <c r="C282" s="2">
        <v>5</v>
      </c>
      <c r="D282" s="2"/>
      <c r="E282" t="s">
        <v>15</v>
      </c>
      <c r="F282" t="s">
        <v>16</v>
      </c>
      <c r="G282" t="s">
        <v>17</v>
      </c>
      <c r="H282" t="str">
        <f t="shared" si="4"/>
        <v>Jun</v>
      </c>
      <c r="I282">
        <f>MONTH(Table1[[#This Row],[Date]])</f>
        <v>6</v>
      </c>
      <c r="J282" t="str">
        <f>TEXT(Table1[[#This Row],[Date]],"ddd")</f>
        <v>Fri</v>
      </c>
      <c r="K282" s="2">
        <f>Table1[[#This Row],[Credit]]-Table1[[#This Row],[Debit]]</f>
        <v>-5</v>
      </c>
    </row>
    <row r="283" spans="1:11" x14ac:dyDescent="0.3">
      <c r="A283" s="1">
        <v>44373</v>
      </c>
      <c r="B283" t="s">
        <v>14</v>
      </c>
      <c r="C283" s="2">
        <v>5</v>
      </c>
      <c r="D283" s="2"/>
      <c r="E283" t="s">
        <v>15</v>
      </c>
      <c r="F283" t="s">
        <v>16</v>
      </c>
      <c r="G283" t="s">
        <v>17</v>
      </c>
      <c r="H283" t="str">
        <f t="shared" si="4"/>
        <v>Jun</v>
      </c>
      <c r="I283">
        <f>MONTH(Table1[[#This Row],[Date]])</f>
        <v>6</v>
      </c>
      <c r="J283" t="str">
        <f>TEXT(Table1[[#This Row],[Date]],"ddd")</f>
        <v>Sat</v>
      </c>
      <c r="K283" s="2">
        <f>Table1[[#This Row],[Credit]]-Table1[[#This Row],[Debit]]</f>
        <v>-5</v>
      </c>
    </row>
    <row r="284" spans="1:11" x14ac:dyDescent="0.3">
      <c r="A284" s="1">
        <v>44374</v>
      </c>
      <c r="B284" t="s">
        <v>14</v>
      </c>
      <c r="C284" s="2">
        <v>5</v>
      </c>
      <c r="D284" s="2"/>
      <c r="E284" t="s">
        <v>15</v>
      </c>
      <c r="F284" t="s">
        <v>16</v>
      </c>
      <c r="G284" t="s">
        <v>17</v>
      </c>
      <c r="H284" t="str">
        <f t="shared" si="4"/>
        <v>Jun</v>
      </c>
      <c r="I284">
        <f>MONTH(Table1[[#This Row],[Date]])</f>
        <v>6</v>
      </c>
      <c r="J284" t="str">
        <f>TEXT(Table1[[#This Row],[Date]],"ddd")</f>
        <v>Sun</v>
      </c>
      <c r="K284" s="2">
        <f>Table1[[#This Row],[Credit]]-Table1[[#This Row],[Debit]]</f>
        <v>-5</v>
      </c>
    </row>
    <row r="285" spans="1:11" x14ac:dyDescent="0.3">
      <c r="A285" s="1">
        <v>44374</v>
      </c>
      <c r="B285" t="s">
        <v>24</v>
      </c>
      <c r="C285" s="2">
        <v>166.9</v>
      </c>
      <c r="D285" s="2"/>
      <c r="E285" t="s">
        <v>25</v>
      </c>
      <c r="F285" t="s">
        <v>20</v>
      </c>
      <c r="G285" t="s">
        <v>17</v>
      </c>
      <c r="H285" t="str">
        <f t="shared" si="4"/>
        <v>Jun</v>
      </c>
      <c r="I285">
        <f>MONTH(Table1[[#This Row],[Date]])</f>
        <v>6</v>
      </c>
      <c r="J285" t="str">
        <f>TEXT(Table1[[#This Row],[Date]],"ddd")</f>
        <v>Sun</v>
      </c>
      <c r="K285" s="2">
        <f>Table1[[#This Row],[Credit]]-Table1[[#This Row],[Debit]]</f>
        <v>-166.9</v>
      </c>
    </row>
    <row r="286" spans="1:11" x14ac:dyDescent="0.3">
      <c r="A286" s="1">
        <v>44375</v>
      </c>
      <c r="B286" t="s">
        <v>52</v>
      </c>
      <c r="C286" s="2">
        <v>129.9</v>
      </c>
      <c r="D286" s="2"/>
      <c r="E286" t="s">
        <v>33</v>
      </c>
      <c r="F286" t="s">
        <v>31</v>
      </c>
      <c r="G286" t="s">
        <v>17</v>
      </c>
      <c r="H286" t="str">
        <f t="shared" si="4"/>
        <v>Jun</v>
      </c>
      <c r="I286">
        <f>MONTH(Table1[[#This Row],[Date]])</f>
        <v>6</v>
      </c>
      <c r="J286" t="str">
        <f>TEXT(Table1[[#This Row],[Date]],"ddd")</f>
        <v>Mon</v>
      </c>
      <c r="K286" s="2">
        <f>Table1[[#This Row],[Credit]]-Table1[[#This Row],[Debit]]</f>
        <v>-129.9</v>
      </c>
    </row>
    <row r="287" spans="1:11" x14ac:dyDescent="0.3">
      <c r="A287" s="1">
        <v>44375</v>
      </c>
      <c r="B287" t="s">
        <v>53</v>
      </c>
      <c r="C287" s="2">
        <v>180.29999999999998</v>
      </c>
      <c r="D287" s="2"/>
      <c r="E287" t="s">
        <v>30</v>
      </c>
      <c r="F287" t="s">
        <v>31</v>
      </c>
      <c r="G287" t="s">
        <v>17</v>
      </c>
      <c r="H287" t="str">
        <f t="shared" si="4"/>
        <v>Jun</v>
      </c>
      <c r="I287">
        <f>MONTH(Table1[[#This Row],[Date]])</f>
        <v>6</v>
      </c>
      <c r="J287" t="str">
        <f>TEXT(Table1[[#This Row],[Date]],"ddd")</f>
        <v>Mon</v>
      </c>
      <c r="K287" s="2">
        <f>Table1[[#This Row],[Credit]]-Table1[[#This Row],[Debit]]</f>
        <v>-180.29999999999998</v>
      </c>
    </row>
    <row r="288" spans="1:11" x14ac:dyDescent="0.3">
      <c r="A288" s="1">
        <v>44376</v>
      </c>
      <c r="B288" t="s">
        <v>32</v>
      </c>
      <c r="C288" s="2">
        <v>150.1</v>
      </c>
      <c r="D288" s="2"/>
      <c r="E288" t="s">
        <v>33</v>
      </c>
      <c r="F288" t="s">
        <v>31</v>
      </c>
      <c r="G288" t="s">
        <v>17</v>
      </c>
      <c r="H288" t="str">
        <f t="shared" si="4"/>
        <v>Jun</v>
      </c>
      <c r="I288">
        <f>MONTH(Table1[[#This Row],[Date]])</f>
        <v>6</v>
      </c>
      <c r="J288" t="str">
        <f>TEXT(Table1[[#This Row],[Date]],"ddd")</f>
        <v>Tue</v>
      </c>
      <c r="K288" s="2">
        <f>Table1[[#This Row],[Credit]]-Table1[[#This Row],[Debit]]</f>
        <v>-150.1</v>
      </c>
    </row>
    <row r="289" spans="1:11" x14ac:dyDescent="0.3">
      <c r="A289" s="1">
        <v>44376</v>
      </c>
      <c r="B289" t="s">
        <v>36</v>
      </c>
      <c r="C289" s="2">
        <v>28.200000000000003</v>
      </c>
      <c r="D289" s="2"/>
      <c r="E289" t="s">
        <v>37</v>
      </c>
      <c r="F289" t="s">
        <v>23</v>
      </c>
      <c r="G289" t="s">
        <v>17</v>
      </c>
      <c r="H289" t="str">
        <f t="shared" si="4"/>
        <v>Jun</v>
      </c>
      <c r="I289">
        <f>MONTH(Table1[[#This Row],[Date]])</f>
        <v>6</v>
      </c>
      <c r="J289" t="str">
        <f>TEXT(Table1[[#This Row],[Date]],"ddd")</f>
        <v>Tue</v>
      </c>
      <c r="K289" s="2">
        <f>Table1[[#This Row],[Credit]]-Table1[[#This Row],[Debit]]</f>
        <v>-28.200000000000003</v>
      </c>
    </row>
    <row r="290" spans="1:11" x14ac:dyDescent="0.3">
      <c r="A290" s="1">
        <v>44376</v>
      </c>
      <c r="B290" t="s">
        <v>59</v>
      </c>
      <c r="C290" s="2">
        <v>15</v>
      </c>
      <c r="D290" s="2"/>
      <c r="E290" t="s">
        <v>35</v>
      </c>
      <c r="F290" t="s">
        <v>16</v>
      </c>
      <c r="G290" t="s">
        <v>17</v>
      </c>
      <c r="H290" t="str">
        <f t="shared" si="4"/>
        <v>Jun</v>
      </c>
      <c r="I290">
        <f>MONTH(Table1[[#This Row],[Date]])</f>
        <v>6</v>
      </c>
      <c r="J290" t="str">
        <f>TEXT(Table1[[#This Row],[Date]],"ddd")</f>
        <v>Tue</v>
      </c>
      <c r="K290" s="2">
        <f>Table1[[#This Row],[Credit]]-Table1[[#This Row],[Debit]]</f>
        <v>-15</v>
      </c>
    </row>
    <row r="291" spans="1:11" x14ac:dyDescent="0.3">
      <c r="A291" s="1">
        <v>44377</v>
      </c>
      <c r="B291" t="s">
        <v>14</v>
      </c>
      <c r="C291" s="2">
        <v>5</v>
      </c>
      <c r="D291" s="2"/>
      <c r="E291" t="s">
        <v>15</v>
      </c>
      <c r="F291" t="s">
        <v>16</v>
      </c>
      <c r="G291" t="s">
        <v>17</v>
      </c>
      <c r="H291" t="str">
        <f t="shared" si="4"/>
        <v>Jun</v>
      </c>
      <c r="I291">
        <f>MONTH(Table1[[#This Row],[Date]])</f>
        <v>6</v>
      </c>
      <c r="J291" t="str">
        <f>TEXT(Table1[[#This Row],[Date]],"ddd")</f>
        <v>Wed</v>
      </c>
      <c r="K291" s="2">
        <f>Table1[[#This Row],[Credit]]-Table1[[#This Row],[Debit]]</f>
        <v>-5</v>
      </c>
    </row>
    <row r="292" spans="1:11" x14ac:dyDescent="0.3">
      <c r="A292" s="1">
        <v>44378</v>
      </c>
      <c r="B292" t="s">
        <v>14</v>
      </c>
      <c r="C292" s="2">
        <v>5</v>
      </c>
      <c r="D292" s="2"/>
      <c r="E292" t="s">
        <v>15</v>
      </c>
      <c r="F292" t="s">
        <v>16</v>
      </c>
      <c r="G292" t="s">
        <v>17</v>
      </c>
      <c r="H292" t="str">
        <f t="shared" si="4"/>
        <v>Jul</v>
      </c>
      <c r="I292">
        <f>MONTH(Table1[[#This Row],[Date]])</f>
        <v>7</v>
      </c>
      <c r="J292" t="str">
        <f>TEXT(Table1[[#This Row],[Date]],"ddd")</f>
        <v>Thu</v>
      </c>
      <c r="K292" s="2">
        <f>Table1[[#This Row],[Credit]]-Table1[[#This Row],[Debit]]</f>
        <v>-5</v>
      </c>
    </row>
    <row r="293" spans="1:11" x14ac:dyDescent="0.3">
      <c r="A293" s="1">
        <v>44379</v>
      </c>
      <c r="B293" t="s">
        <v>10</v>
      </c>
      <c r="C293" s="2"/>
      <c r="D293" s="2">
        <v>5000</v>
      </c>
      <c r="E293" t="s">
        <v>11</v>
      </c>
      <c r="F293" t="s">
        <v>12</v>
      </c>
      <c r="G293" t="s">
        <v>13</v>
      </c>
      <c r="H293" t="str">
        <f t="shared" si="4"/>
        <v>Jul</v>
      </c>
      <c r="I293">
        <f>MONTH(Table1[[#This Row],[Date]])</f>
        <v>7</v>
      </c>
      <c r="J293" t="str">
        <f>TEXT(Table1[[#This Row],[Date]],"ddd")</f>
        <v>Fri</v>
      </c>
      <c r="K293" s="2">
        <f>Table1[[#This Row],[Credit]]-Table1[[#This Row],[Debit]]</f>
        <v>5000</v>
      </c>
    </row>
    <row r="294" spans="1:11" x14ac:dyDescent="0.3">
      <c r="A294" s="1">
        <v>44380</v>
      </c>
      <c r="B294" t="s">
        <v>14</v>
      </c>
      <c r="C294" s="2">
        <v>5</v>
      </c>
      <c r="D294" s="2"/>
      <c r="E294" t="s">
        <v>15</v>
      </c>
      <c r="F294" t="s">
        <v>16</v>
      </c>
      <c r="G294" t="s">
        <v>17</v>
      </c>
      <c r="H294" t="str">
        <f t="shared" si="4"/>
        <v>Jul</v>
      </c>
      <c r="I294">
        <f>MONTH(Table1[[#This Row],[Date]])</f>
        <v>7</v>
      </c>
      <c r="J294" t="str">
        <f>TEXT(Table1[[#This Row],[Date]],"ddd")</f>
        <v>Sat</v>
      </c>
      <c r="K294" s="2">
        <f>Table1[[#This Row],[Credit]]-Table1[[#This Row],[Debit]]</f>
        <v>-5</v>
      </c>
    </row>
    <row r="295" spans="1:11" x14ac:dyDescent="0.3">
      <c r="A295" s="1">
        <v>44382</v>
      </c>
      <c r="B295" t="s">
        <v>18</v>
      </c>
      <c r="C295" s="2">
        <v>900</v>
      </c>
      <c r="D295" s="2"/>
      <c r="E295" t="s">
        <v>19</v>
      </c>
      <c r="F295" t="s">
        <v>20</v>
      </c>
      <c r="G295" t="s">
        <v>17</v>
      </c>
      <c r="H295" t="str">
        <f t="shared" si="4"/>
        <v>Jul</v>
      </c>
      <c r="I295">
        <f>MONTH(Table1[[#This Row],[Date]])</f>
        <v>7</v>
      </c>
      <c r="J295" t="str">
        <f>TEXT(Table1[[#This Row],[Date]],"ddd")</f>
        <v>Mon</v>
      </c>
      <c r="K295" s="2">
        <f>Table1[[#This Row],[Credit]]-Table1[[#This Row],[Debit]]</f>
        <v>-900</v>
      </c>
    </row>
    <row r="296" spans="1:11" x14ac:dyDescent="0.3">
      <c r="A296" s="1">
        <v>44382</v>
      </c>
      <c r="B296" t="s">
        <v>21</v>
      </c>
      <c r="C296" s="2">
        <v>150</v>
      </c>
      <c r="D296" s="2"/>
      <c r="E296" t="s">
        <v>22</v>
      </c>
      <c r="F296" t="s">
        <v>23</v>
      </c>
      <c r="G296" t="s">
        <v>17</v>
      </c>
      <c r="H296" t="str">
        <f t="shared" si="4"/>
        <v>Jul</v>
      </c>
      <c r="I296">
        <f>MONTH(Table1[[#This Row],[Date]])</f>
        <v>7</v>
      </c>
      <c r="J296" t="str">
        <f>TEXT(Table1[[#This Row],[Date]],"ddd")</f>
        <v>Mon</v>
      </c>
      <c r="K296" s="2">
        <f>Table1[[#This Row],[Credit]]-Table1[[#This Row],[Debit]]</f>
        <v>-150</v>
      </c>
    </row>
    <row r="297" spans="1:11" x14ac:dyDescent="0.3">
      <c r="A297" s="1">
        <v>44382</v>
      </c>
      <c r="B297" t="s">
        <v>63</v>
      </c>
      <c r="C297" s="2">
        <v>15</v>
      </c>
      <c r="D297" s="2"/>
      <c r="E297" t="s">
        <v>35</v>
      </c>
      <c r="F297" t="s">
        <v>16</v>
      </c>
      <c r="G297" t="s">
        <v>17</v>
      </c>
      <c r="H297" t="str">
        <f t="shared" si="4"/>
        <v>Jul</v>
      </c>
      <c r="I297">
        <f>MONTH(Table1[[#This Row],[Date]])</f>
        <v>7</v>
      </c>
      <c r="J297" t="str">
        <f>TEXT(Table1[[#This Row],[Date]],"ddd")</f>
        <v>Mon</v>
      </c>
      <c r="K297" s="2">
        <f>Table1[[#This Row],[Credit]]-Table1[[#This Row],[Debit]]</f>
        <v>-15</v>
      </c>
    </row>
    <row r="298" spans="1:11" x14ac:dyDescent="0.3">
      <c r="A298" s="1">
        <v>44382</v>
      </c>
      <c r="B298" t="s">
        <v>14</v>
      </c>
      <c r="C298" s="2">
        <v>5</v>
      </c>
      <c r="D298" s="2"/>
      <c r="E298" t="s">
        <v>15</v>
      </c>
      <c r="F298" t="s">
        <v>16</v>
      </c>
      <c r="G298" t="s">
        <v>17</v>
      </c>
      <c r="H298" t="str">
        <f t="shared" si="4"/>
        <v>Jul</v>
      </c>
      <c r="I298">
        <f>MONTH(Table1[[#This Row],[Date]])</f>
        <v>7</v>
      </c>
      <c r="J298" t="str">
        <f>TEXT(Table1[[#This Row],[Date]],"ddd")</f>
        <v>Mon</v>
      </c>
      <c r="K298" s="2">
        <f>Table1[[#This Row],[Credit]]-Table1[[#This Row],[Debit]]</f>
        <v>-5</v>
      </c>
    </row>
    <row r="299" spans="1:11" x14ac:dyDescent="0.3">
      <c r="A299" s="1">
        <v>44383</v>
      </c>
      <c r="B299" t="s">
        <v>14</v>
      </c>
      <c r="C299" s="2">
        <v>5</v>
      </c>
      <c r="D299" s="2"/>
      <c r="E299" t="s">
        <v>15</v>
      </c>
      <c r="F299" t="s">
        <v>16</v>
      </c>
      <c r="G299" t="s">
        <v>17</v>
      </c>
      <c r="H299" t="str">
        <f t="shared" si="4"/>
        <v>Jul</v>
      </c>
      <c r="I299">
        <f>MONTH(Table1[[#This Row],[Date]])</f>
        <v>7</v>
      </c>
      <c r="J299" t="str">
        <f>TEXT(Table1[[#This Row],[Date]],"ddd")</f>
        <v>Tue</v>
      </c>
      <c r="K299" s="2">
        <f>Table1[[#This Row],[Credit]]-Table1[[#This Row],[Debit]]</f>
        <v>-5</v>
      </c>
    </row>
    <row r="300" spans="1:11" x14ac:dyDescent="0.3">
      <c r="A300" s="1">
        <v>44384</v>
      </c>
      <c r="B300" t="s">
        <v>14</v>
      </c>
      <c r="C300" s="2">
        <v>5</v>
      </c>
      <c r="D300" s="2"/>
      <c r="E300" t="s">
        <v>15</v>
      </c>
      <c r="F300" t="s">
        <v>16</v>
      </c>
      <c r="G300" t="s">
        <v>17</v>
      </c>
      <c r="H300" t="str">
        <f t="shared" si="4"/>
        <v>Jul</v>
      </c>
      <c r="I300">
        <f>MONTH(Table1[[#This Row],[Date]])</f>
        <v>7</v>
      </c>
      <c r="J300" t="str">
        <f>TEXT(Table1[[#This Row],[Date]],"ddd")</f>
        <v>Wed</v>
      </c>
      <c r="K300" s="2">
        <f>Table1[[#This Row],[Credit]]-Table1[[#This Row],[Debit]]</f>
        <v>-5</v>
      </c>
    </row>
    <row r="301" spans="1:11" x14ac:dyDescent="0.3">
      <c r="A301" s="1">
        <v>44384</v>
      </c>
      <c r="B301" t="s">
        <v>24</v>
      </c>
      <c r="C301" s="2">
        <v>180</v>
      </c>
      <c r="D301" s="2"/>
      <c r="E301" t="s">
        <v>25</v>
      </c>
      <c r="F301" t="s">
        <v>20</v>
      </c>
      <c r="G301" t="s">
        <v>17</v>
      </c>
      <c r="H301" t="str">
        <f t="shared" si="4"/>
        <v>Jul</v>
      </c>
      <c r="I301">
        <f>MONTH(Table1[[#This Row],[Date]])</f>
        <v>7</v>
      </c>
      <c r="J301" t="str">
        <f>TEXT(Table1[[#This Row],[Date]],"ddd")</f>
        <v>Wed</v>
      </c>
      <c r="K301" s="2">
        <f>Table1[[#This Row],[Credit]]-Table1[[#This Row],[Debit]]</f>
        <v>-180</v>
      </c>
    </row>
    <row r="302" spans="1:11" x14ac:dyDescent="0.3">
      <c r="A302" s="1">
        <v>44387</v>
      </c>
      <c r="B302" t="s">
        <v>26</v>
      </c>
      <c r="C302" s="2">
        <v>56.1</v>
      </c>
      <c r="D302" s="2"/>
      <c r="E302" t="s">
        <v>27</v>
      </c>
      <c r="F302" t="s">
        <v>20</v>
      </c>
      <c r="G302" t="s">
        <v>17</v>
      </c>
      <c r="H302" t="str">
        <f t="shared" si="4"/>
        <v>Jul</v>
      </c>
      <c r="I302">
        <f>MONTH(Table1[[#This Row],[Date]])</f>
        <v>7</v>
      </c>
      <c r="J302" t="str">
        <f>TEXT(Table1[[#This Row],[Date]],"ddd")</f>
        <v>Sat</v>
      </c>
      <c r="K302" s="2">
        <f>Table1[[#This Row],[Credit]]-Table1[[#This Row],[Debit]]</f>
        <v>-56.1</v>
      </c>
    </row>
    <row r="303" spans="1:11" x14ac:dyDescent="0.3">
      <c r="A303" s="1">
        <v>44387</v>
      </c>
      <c r="B303" t="s">
        <v>14</v>
      </c>
      <c r="C303" s="2">
        <v>5</v>
      </c>
      <c r="D303" s="2"/>
      <c r="E303" t="s">
        <v>15</v>
      </c>
      <c r="F303" t="s">
        <v>16</v>
      </c>
      <c r="G303" t="s">
        <v>17</v>
      </c>
      <c r="H303" t="str">
        <f t="shared" si="4"/>
        <v>Jul</v>
      </c>
      <c r="I303">
        <f>MONTH(Table1[[#This Row],[Date]])</f>
        <v>7</v>
      </c>
      <c r="J303" t="str">
        <f>TEXT(Table1[[#This Row],[Date]],"ddd")</f>
        <v>Sat</v>
      </c>
      <c r="K303" s="2">
        <f>Table1[[#This Row],[Credit]]-Table1[[#This Row],[Debit]]</f>
        <v>-5</v>
      </c>
    </row>
    <row r="304" spans="1:11" x14ac:dyDescent="0.3">
      <c r="A304" s="1">
        <v>44388</v>
      </c>
      <c r="B304" t="s">
        <v>14</v>
      </c>
      <c r="C304" s="2">
        <v>5</v>
      </c>
      <c r="D304" s="2"/>
      <c r="E304" t="s">
        <v>15</v>
      </c>
      <c r="F304" t="s">
        <v>16</v>
      </c>
      <c r="G304" t="s">
        <v>17</v>
      </c>
      <c r="H304" t="str">
        <f t="shared" si="4"/>
        <v>Jul</v>
      </c>
      <c r="I304">
        <f>MONTH(Table1[[#This Row],[Date]])</f>
        <v>7</v>
      </c>
      <c r="J304" t="str">
        <f>TEXT(Table1[[#This Row],[Date]],"ddd")</f>
        <v>Sun</v>
      </c>
      <c r="K304" s="2">
        <f>Table1[[#This Row],[Credit]]-Table1[[#This Row],[Debit]]</f>
        <v>-5</v>
      </c>
    </row>
    <row r="305" spans="1:11" x14ac:dyDescent="0.3">
      <c r="A305" s="1">
        <v>44389</v>
      </c>
      <c r="B305" t="s">
        <v>28</v>
      </c>
      <c r="C305" s="2">
        <v>83.1</v>
      </c>
      <c r="D305" s="2"/>
      <c r="E305" t="s">
        <v>51</v>
      </c>
      <c r="F305" t="s">
        <v>23</v>
      </c>
      <c r="G305" t="s">
        <v>17</v>
      </c>
      <c r="H305" t="str">
        <f t="shared" si="4"/>
        <v>Jul</v>
      </c>
      <c r="I305">
        <f>MONTH(Table1[[#This Row],[Date]])</f>
        <v>7</v>
      </c>
      <c r="J305" t="str">
        <f>TEXT(Table1[[#This Row],[Date]],"ddd")</f>
        <v>Mon</v>
      </c>
      <c r="K305" s="2">
        <f>Table1[[#This Row],[Credit]]-Table1[[#This Row],[Debit]]</f>
        <v>-83.1</v>
      </c>
    </row>
    <row r="306" spans="1:11" x14ac:dyDescent="0.3">
      <c r="A306" s="1">
        <v>44389</v>
      </c>
      <c r="B306" t="s">
        <v>14</v>
      </c>
      <c r="C306" s="2">
        <v>5</v>
      </c>
      <c r="D306" s="2"/>
      <c r="E306" t="s">
        <v>15</v>
      </c>
      <c r="F306" t="s">
        <v>16</v>
      </c>
      <c r="G306" t="s">
        <v>17</v>
      </c>
      <c r="H306" t="str">
        <f t="shared" si="4"/>
        <v>Jul</v>
      </c>
      <c r="I306">
        <f>MONTH(Table1[[#This Row],[Date]])</f>
        <v>7</v>
      </c>
      <c r="J306" t="str">
        <f>TEXT(Table1[[#This Row],[Date]],"ddd")</f>
        <v>Mon</v>
      </c>
      <c r="K306" s="2">
        <f>Table1[[#This Row],[Credit]]-Table1[[#This Row],[Debit]]</f>
        <v>-5</v>
      </c>
    </row>
    <row r="307" spans="1:11" x14ac:dyDescent="0.3">
      <c r="A307" s="1">
        <v>44390</v>
      </c>
      <c r="B307" t="s">
        <v>14</v>
      </c>
      <c r="C307" s="2">
        <v>5</v>
      </c>
      <c r="D307" s="2"/>
      <c r="E307" t="s">
        <v>15</v>
      </c>
      <c r="F307" t="s">
        <v>16</v>
      </c>
      <c r="G307" t="s">
        <v>17</v>
      </c>
      <c r="H307" t="str">
        <f t="shared" si="4"/>
        <v>Jul</v>
      </c>
      <c r="I307">
        <f>MONTH(Table1[[#This Row],[Date]])</f>
        <v>7</v>
      </c>
      <c r="J307" t="str">
        <f>TEXT(Table1[[#This Row],[Date]],"ddd")</f>
        <v>Tue</v>
      </c>
      <c r="K307" s="2">
        <f>Table1[[#This Row],[Credit]]-Table1[[#This Row],[Debit]]</f>
        <v>-5</v>
      </c>
    </row>
    <row r="308" spans="1:11" x14ac:dyDescent="0.3">
      <c r="A308" s="1">
        <v>44391</v>
      </c>
      <c r="B308" t="s">
        <v>24</v>
      </c>
      <c r="C308" s="2">
        <v>141.1</v>
      </c>
      <c r="D308" s="2"/>
      <c r="E308" t="s">
        <v>25</v>
      </c>
      <c r="F308" t="s">
        <v>20</v>
      </c>
      <c r="G308" t="s">
        <v>17</v>
      </c>
      <c r="H308" t="str">
        <f t="shared" si="4"/>
        <v>Jul</v>
      </c>
      <c r="I308">
        <f>MONTH(Table1[[#This Row],[Date]])</f>
        <v>7</v>
      </c>
      <c r="J308" t="str">
        <f>TEXT(Table1[[#This Row],[Date]],"ddd")</f>
        <v>Wed</v>
      </c>
      <c r="K308" s="2">
        <f>Table1[[#This Row],[Credit]]-Table1[[#This Row],[Debit]]</f>
        <v>-141.1</v>
      </c>
    </row>
    <row r="309" spans="1:11" x14ac:dyDescent="0.3">
      <c r="A309" s="1">
        <v>44391</v>
      </c>
      <c r="B309" t="s">
        <v>14</v>
      </c>
      <c r="C309" s="2">
        <v>5</v>
      </c>
      <c r="D309" s="2"/>
      <c r="E309" t="s">
        <v>15</v>
      </c>
      <c r="F309" t="s">
        <v>16</v>
      </c>
      <c r="G309" t="s">
        <v>17</v>
      </c>
      <c r="H309" t="str">
        <f t="shared" si="4"/>
        <v>Jul</v>
      </c>
      <c r="I309">
        <f>MONTH(Table1[[#This Row],[Date]])</f>
        <v>7</v>
      </c>
      <c r="J309" t="str">
        <f>TEXT(Table1[[#This Row],[Date]],"ddd")</f>
        <v>Wed</v>
      </c>
      <c r="K309" s="2">
        <f>Table1[[#This Row],[Credit]]-Table1[[#This Row],[Debit]]</f>
        <v>-5</v>
      </c>
    </row>
    <row r="310" spans="1:11" x14ac:dyDescent="0.3">
      <c r="A310" s="1">
        <v>44392</v>
      </c>
      <c r="B310" t="s">
        <v>14</v>
      </c>
      <c r="C310" s="2">
        <v>5</v>
      </c>
      <c r="D310" s="2"/>
      <c r="E310" t="s">
        <v>15</v>
      </c>
      <c r="F310" t="s">
        <v>16</v>
      </c>
      <c r="G310" t="s">
        <v>17</v>
      </c>
      <c r="H310" t="str">
        <f t="shared" si="4"/>
        <v>Jul</v>
      </c>
      <c r="I310">
        <f>MONTH(Table1[[#This Row],[Date]])</f>
        <v>7</v>
      </c>
      <c r="J310" t="str">
        <f>TEXT(Table1[[#This Row],[Date]],"ddd")</f>
        <v>Thu</v>
      </c>
      <c r="K310" s="2">
        <f>Table1[[#This Row],[Credit]]-Table1[[#This Row],[Debit]]</f>
        <v>-5</v>
      </c>
    </row>
    <row r="311" spans="1:11" x14ac:dyDescent="0.3">
      <c r="A311" s="1">
        <v>44392</v>
      </c>
      <c r="B311" t="s">
        <v>29</v>
      </c>
      <c r="C311" s="2">
        <v>45.8</v>
      </c>
      <c r="D311" s="2"/>
      <c r="E311" t="s">
        <v>30</v>
      </c>
      <c r="F311" t="s">
        <v>31</v>
      </c>
      <c r="G311" t="s">
        <v>17</v>
      </c>
      <c r="H311" t="str">
        <f t="shared" si="4"/>
        <v>Jul</v>
      </c>
      <c r="I311">
        <f>MONTH(Table1[[#This Row],[Date]])</f>
        <v>7</v>
      </c>
      <c r="J311" t="str">
        <f>TEXT(Table1[[#This Row],[Date]],"ddd")</f>
        <v>Thu</v>
      </c>
      <c r="K311" s="2">
        <f>Table1[[#This Row],[Credit]]-Table1[[#This Row],[Debit]]</f>
        <v>-45.8</v>
      </c>
    </row>
    <row r="312" spans="1:11" x14ac:dyDescent="0.3">
      <c r="A312" s="1">
        <v>44392</v>
      </c>
      <c r="B312" t="s">
        <v>32</v>
      </c>
      <c r="C312" s="2">
        <v>103.80000000000001</v>
      </c>
      <c r="D312" s="2"/>
      <c r="E312" t="s">
        <v>33</v>
      </c>
      <c r="F312" t="s">
        <v>31</v>
      </c>
      <c r="G312" t="s">
        <v>17</v>
      </c>
      <c r="H312" t="str">
        <f t="shared" si="4"/>
        <v>Jul</v>
      </c>
      <c r="I312">
        <f>MONTH(Table1[[#This Row],[Date]])</f>
        <v>7</v>
      </c>
      <c r="J312" t="str">
        <f>TEXT(Table1[[#This Row],[Date]],"ddd")</f>
        <v>Thu</v>
      </c>
      <c r="K312" s="2">
        <f>Table1[[#This Row],[Credit]]-Table1[[#This Row],[Debit]]</f>
        <v>-103.80000000000001</v>
      </c>
    </row>
    <row r="313" spans="1:11" x14ac:dyDescent="0.3">
      <c r="A313" s="1">
        <v>44392</v>
      </c>
      <c r="B313" t="s">
        <v>34</v>
      </c>
      <c r="C313" s="2">
        <v>58</v>
      </c>
      <c r="D313" s="2"/>
      <c r="E313" t="s">
        <v>35</v>
      </c>
      <c r="F313" t="s">
        <v>16</v>
      </c>
      <c r="G313" t="s">
        <v>17</v>
      </c>
      <c r="H313" t="str">
        <f t="shared" si="4"/>
        <v>Jul</v>
      </c>
      <c r="I313">
        <f>MONTH(Table1[[#This Row],[Date]])</f>
        <v>7</v>
      </c>
      <c r="J313" t="str">
        <f>TEXT(Table1[[#This Row],[Date]],"ddd")</f>
        <v>Thu</v>
      </c>
      <c r="K313" s="2">
        <f>Table1[[#This Row],[Credit]]-Table1[[#This Row],[Debit]]</f>
        <v>-58</v>
      </c>
    </row>
    <row r="314" spans="1:11" x14ac:dyDescent="0.3">
      <c r="A314" s="1">
        <v>44393</v>
      </c>
      <c r="B314" t="s">
        <v>36</v>
      </c>
      <c r="C314" s="2">
        <v>34.200000000000003</v>
      </c>
      <c r="D314" s="2"/>
      <c r="E314" t="s">
        <v>37</v>
      </c>
      <c r="F314" t="s">
        <v>23</v>
      </c>
      <c r="G314" t="s">
        <v>17</v>
      </c>
      <c r="H314" t="str">
        <f t="shared" si="4"/>
        <v>Jul</v>
      </c>
      <c r="I314">
        <f>MONTH(Table1[[#This Row],[Date]])</f>
        <v>7</v>
      </c>
      <c r="J314" t="str">
        <f>TEXT(Table1[[#This Row],[Date]],"ddd")</f>
        <v>Fri</v>
      </c>
      <c r="K314" s="2">
        <f>Table1[[#This Row],[Credit]]-Table1[[#This Row],[Debit]]</f>
        <v>-34.200000000000003</v>
      </c>
    </row>
    <row r="315" spans="1:11" x14ac:dyDescent="0.3">
      <c r="A315" s="1">
        <v>44394</v>
      </c>
      <c r="B315" t="s">
        <v>38</v>
      </c>
      <c r="C315" s="2"/>
      <c r="D315" s="2">
        <v>200</v>
      </c>
      <c r="E315" t="s">
        <v>39</v>
      </c>
      <c r="F315" t="s">
        <v>40</v>
      </c>
      <c r="G315" t="s">
        <v>13</v>
      </c>
      <c r="H315" t="str">
        <f t="shared" si="4"/>
        <v>Jul</v>
      </c>
      <c r="I315">
        <f>MONTH(Table1[[#This Row],[Date]])</f>
        <v>7</v>
      </c>
      <c r="J315" t="str">
        <f>TEXT(Table1[[#This Row],[Date]],"ddd")</f>
        <v>Sat</v>
      </c>
      <c r="K315" s="2">
        <f>Table1[[#This Row],[Credit]]-Table1[[#This Row],[Debit]]</f>
        <v>200</v>
      </c>
    </row>
    <row r="316" spans="1:11" x14ac:dyDescent="0.3">
      <c r="A316" s="1">
        <v>44394</v>
      </c>
      <c r="B316" t="s">
        <v>14</v>
      </c>
      <c r="C316" s="2">
        <v>5</v>
      </c>
      <c r="D316" s="2"/>
      <c r="E316" t="s">
        <v>15</v>
      </c>
      <c r="F316" t="s">
        <v>16</v>
      </c>
      <c r="G316" t="s">
        <v>17</v>
      </c>
      <c r="H316" t="str">
        <f t="shared" si="4"/>
        <v>Jul</v>
      </c>
      <c r="I316">
        <f>MONTH(Table1[[#This Row],[Date]])</f>
        <v>7</v>
      </c>
      <c r="J316" t="str">
        <f>TEXT(Table1[[#This Row],[Date]],"ddd")</f>
        <v>Sat</v>
      </c>
      <c r="K316" s="2">
        <f>Table1[[#This Row],[Credit]]-Table1[[#This Row],[Debit]]</f>
        <v>-5</v>
      </c>
    </row>
    <row r="317" spans="1:11" x14ac:dyDescent="0.3">
      <c r="A317" s="1">
        <v>44395</v>
      </c>
      <c r="B317" t="s">
        <v>14</v>
      </c>
      <c r="C317" s="2">
        <v>5</v>
      </c>
      <c r="D317" s="2"/>
      <c r="E317" t="s">
        <v>15</v>
      </c>
      <c r="F317" t="s">
        <v>16</v>
      </c>
      <c r="G317" t="s">
        <v>17</v>
      </c>
      <c r="H317" t="str">
        <f t="shared" si="4"/>
        <v>Jul</v>
      </c>
      <c r="I317">
        <f>MONTH(Table1[[#This Row],[Date]])</f>
        <v>7</v>
      </c>
      <c r="J317" t="str">
        <f>TEXT(Table1[[#This Row],[Date]],"ddd")</f>
        <v>Sun</v>
      </c>
      <c r="K317" s="2">
        <f>Table1[[#This Row],[Credit]]-Table1[[#This Row],[Debit]]</f>
        <v>-5</v>
      </c>
    </row>
    <row r="318" spans="1:11" x14ac:dyDescent="0.3">
      <c r="A318" s="1">
        <v>44395</v>
      </c>
      <c r="B318" t="s">
        <v>42</v>
      </c>
      <c r="C318" s="2">
        <v>40</v>
      </c>
      <c r="D318" s="2"/>
      <c r="E318" t="s">
        <v>42</v>
      </c>
      <c r="F318" t="s">
        <v>20</v>
      </c>
      <c r="G318" t="s">
        <v>17</v>
      </c>
      <c r="H318" t="str">
        <f t="shared" si="4"/>
        <v>Jul</v>
      </c>
      <c r="I318">
        <f>MONTH(Table1[[#This Row],[Date]])</f>
        <v>7</v>
      </c>
      <c r="J318" t="str">
        <f>TEXT(Table1[[#This Row],[Date]],"ddd")</f>
        <v>Sun</v>
      </c>
      <c r="K318" s="2">
        <f>Table1[[#This Row],[Credit]]-Table1[[#This Row],[Debit]]</f>
        <v>-40</v>
      </c>
    </row>
    <row r="319" spans="1:11" x14ac:dyDescent="0.3">
      <c r="A319" s="1">
        <v>44396</v>
      </c>
      <c r="B319" t="s">
        <v>43</v>
      </c>
      <c r="C319" s="2">
        <v>51.1</v>
      </c>
      <c r="D319" s="2"/>
      <c r="E319" t="s">
        <v>44</v>
      </c>
      <c r="F319" t="s">
        <v>31</v>
      </c>
      <c r="G319" t="s">
        <v>17</v>
      </c>
      <c r="H319" t="str">
        <f t="shared" si="4"/>
        <v>Jul</v>
      </c>
      <c r="I319">
        <f>MONTH(Table1[[#This Row],[Date]])</f>
        <v>7</v>
      </c>
      <c r="J319" t="str">
        <f>TEXT(Table1[[#This Row],[Date]],"ddd")</f>
        <v>Mon</v>
      </c>
      <c r="K319" s="2">
        <f>Table1[[#This Row],[Credit]]-Table1[[#This Row],[Debit]]</f>
        <v>-51.1</v>
      </c>
    </row>
    <row r="320" spans="1:11" x14ac:dyDescent="0.3">
      <c r="A320" s="1">
        <v>44396</v>
      </c>
      <c r="B320" t="s">
        <v>45</v>
      </c>
      <c r="C320" s="2">
        <v>35</v>
      </c>
      <c r="D320" s="2"/>
      <c r="E320" t="s">
        <v>30</v>
      </c>
      <c r="F320" t="s">
        <v>31</v>
      </c>
      <c r="G320" t="s">
        <v>17</v>
      </c>
      <c r="H320" t="str">
        <f t="shared" si="4"/>
        <v>Jul</v>
      </c>
      <c r="I320">
        <f>MONTH(Table1[[#This Row],[Date]])</f>
        <v>7</v>
      </c>
      <c r="J320" t="str">
        <f>TEXT(Table1[[#This Row],[Date]],"ddd")</f>
        <v>Mon</v>
      </c>
      <c r="K320" s="2">
        <f>Table1[[#This Row],[Credit]]-Table1[[#This Row],[Debit]]</f>
        <v>-35</v>
      </c>
    </row>
    <row r="321" spans="1:11" x14ac:dyDescent="0.3">
      <c r="A321" s="1">
        <v>44396</v>
      </c>
      <c r="B321" t="s">
        <v>14</v>
      </c>
      <c r="C321" s="2">
        <v>5</v>
      </c>
      <c r="D321" s="2"/>
      <c r="E321" t="s">
        <v>15</v>
      </c>
      <c r="F321" t="s">
        <v>16</v>
      </c>
      <c r="G321" t="s">
        <v>17</v>
      </c>
      <c r="H321" t="str">
        <f t="shared" si="4"/>
        <v>Jul</v>
      </c>
      <c r="I321">
        <f>MONTH(Table1[[#This Row],[Date]])</f>
        <v>7</v>
      </c>
      <c r="J321" t="str">
        <f>TEXT(Table1[[#This Row],[Date]],"ddd")</f>
        <v>Mon</v>
      </c>
      <c r="K321" s="2">
        <f>Table1[[#This Row],[Credit]]-Table1[[#This Row],[Debit]]</f>
        <v>-5</v>
      </c>
    </row>
    <row r="322" spans="1:11" x14ac:dyDescent="0.3">
      <c r="A322" s="1">
        <v>44397</v>
      </c>
      <c r="B322" t="s">
        <v>14</v>
      </c>
      <c r="C322" s="2">
        <v>5</v>
      </c>
      <c r="D322" s="2"/>
      <c r="E322" t="s">
        <v>15</v>
      </c>
      <c r="F322" t="s">
        <v>16</v>
      </c>
      <c r="G322" t="s">
        <v>17</v>
      </c>
      <c r="H322" t="str">
        <f t="shared" ref="H322:H385" si="5">TEXT(A322,"mmm")</f>
        <v>Jul</v>
      </c>
      <c r="I322">
        <f>MONTH(Table1[[#This Row],[Date]])</f>
        <v>7</v>
      </c>
      <c r="J322" t="str">
        <f>TEXT(Table1[[#This Row],[Date]],"ddd")</f>
        <v>Tue</v>
      </c>
      <c r="K322" s="2">
        <f>Table1[[#This Row],[Credit]]-Table1[[#This Row],[Debit]]</f>
        <v>-5</v>
      </c>
    </row>
    <row r="323" spans="1:11" x14ac:dyDescent="0.3">
      <c r="A323" s="1">
        <v>44398</v>
      </c>
      <c r="B323" t="s">
        <v>14</v>
      </c>
      <c r="C323" s="2">
        <v>5</v>
      </c>
      <c r="D323" s="2"/>
      <c r="E323" t="s">
        <v>15</v>
      </c>
      <c r="F323" t="s">
        <v>16</v>
      </c>
      <c r="G323" t="s">
        <v>17</v>
      </c>
      <c r="H323" t="str">
        <f t="shared" si="5"/>
        <v>Jul</v>
      </c>
      <c r="I323">
        <f>MONTH(Table1[[#This Row],[Date]])</f>
        <v>7</v>
      </c>
      <c r="J323" t="str">
        <f>TEXT(Table1[[#This Row],[Date]],"ddd")</f>
        <v>Wed</v>
      </c>
      <c r="K323" s="2">
        <f>Table1[[#This Row],[Credit]]-Table1[[#This Row],[Debit]]</f>
        <v>-5</v>
      </c>
    </row>
    <row r="324" spans="1:11" x14ac:dyDescent="0.3">
      <c r="A324" s="1">
        <v>44398</v>
      </c>
      <c r="B324" t="s">
        <v>24</v>
      </c>
      <c r="C324" s="2">
        <v>176</v>
      </c>
      <c r="D324" s="2"/>
      <c r="E324" t="s">
        <v>25</v>
      </c>
      <c r="F324" t="s">
        <v>20</v>
      </c>
      <c r="G324" t="s">
        <v>17</v>
      </c>
      <c r="H324" t="str">
        <f t="shared" si="5"/>
        <v>Jul</v>
      </c>
      <c r="I324">
        <f>MONTH(Table1[[#This Row],[Date]])</f>
        <v>7</v>
      </c>
      <c r="J324" t="str">
        <f>TEXT(Table1[[#This Row],[Date]],"ddd")</f>
        <v>Wed</v>
      </c>
      <c r="K324" s="2">
        <f>Table1[[#This Row],[Credit]]-Table1[[#This Row],[Debit]]</f>
        <v>-176</v>
      </c>
    </row>
    <row r="325" spans="1:11" x14ac:dyDescent="0.3">
      <c r="A325" s="1">
        <v>44399</v>
      </c>
      <c r="B325" t="s">
        <v>46</v>
      </c>
      <c r="C325" s="2">
        <v>43.1</v>
      </c>
      <c r="D325" s="2"/>
      <c r="E325" t="s">
        <v>35</v>
      </c>
      <c r="F325" t="s">
        <v>16</v>
      </c>
      <c r="G325" t="s">
        <v>17</v>
      </c>
      <c r="H325" t="str">
        <f t="shared" si="5"/>
        <v>Jul</v>
      </c>
      <c r="I325">
        <f>MONTH(Table1[[#This Row],[Date]])</f>
        <v>7</v>
      </c>
      <c r="J325" t="str">
        <f>TEXT(Table1[[#This Row],[Date]],"ddd")</f>
        <v>Thu</v>
      </c>
      <c r="K325" s="2">
        <f>Table1[[#This Row],[Credit]]-Table1[[#This Row],[Debit]]</f>
        <v>-43.1</v>
      </c>
    </row>
    <row r="326" spans="1:11" x14ac:dyDescent="0.3">
      <c r="A326" s="1">
        <v>44400</v>
      </c>
      <c r="B326" t="s">
        <v>47</v>
      </c>
      <c r="C326" s="2">
        <v>18.2</v>
      </c>
      <c r="D326" s="2"/>
      <c r="E326" t="s">
        <v>35</v>
      </c>
      <c r="F326" t="s">
        <v>16</v>
      </c>
      <c r="G326" t="s">
        <v>17</v>
      </c>
      <c r="H326" t="str">
        <f t="shared" si="5"/>
        <v>Jul</v>
      </c>
      <c r="I326">
        <f>MONTH(Table1[[#This Row],[Date]])</f>
        <v>7</v>
      </c>
      <c r="J326" t="str">
        <f>TEXT(Table1[[#This Row],[Date]],"ddd")</f>
        <v>Fri</v>
      </c>
      <c r="K326" s="2">
        <f>Table1[[#This Row],[Credit]]-Table1[[#This Row],[Debit]]</f>
        <v>-18.2</v>
      </c>
    </row>
    <row r="327" spans="1:11" x14ac:dyDescent="0.3">
      <c r="A327" s="1">
        <v>44401</v>
      </c>
      <c r="B327" t="s">
        <v>48</v>
      </c>
      <c r="C327" s="2">
        <v>55</v>
      </c>
      <c r="D327" s="2"/>
      <c r="E327" t="s">
        <v>49</v>
      </c>
      <c r="F327" t="s">
        <v>50</v>
      </c>
      <c r="G327" t="s">
        <v>17</v>
      </c>
      <c r="H327" t="str">
        <f t="shared" si="5"/>
        <v>Jul</v>
      </c>
      <c r="I327">
        <f>MONTH(Table1[[#This Row],[Date]])</f>
        <v>7</v>
      </c>
      <c r="J327" t="str">
        <f>TEXT(Table1[[#This Row],[Date]],"ddd")</f>
        <v>Sat</v>
      </c>
      <c r="K327" s="2">
        <f>Table1[[#This Row],[Credit]]-Table1[[#This Row],[Debit]]</f>
        <v>-55</v>
      </c>
    </row>
    <row r="328" spans="1:11" x14ac:dyDescent="0.3">
      <c r="A328" s="1">
        <v>44401</v>
      </c>
      <c r="B328" t="s">
        <v>28</v>
      </c>
      <c r="C328" s="2">
        <v>68.800000000000011</v>
      </c>
      <c r="D328" s="2"/>
      <c r="E328" t="s">
        <v>51</v>
      </c>
      <c r="F328" t="s">
        <v>23</v>
      </c>
      <c r="G328" t="s">
        <v>17</v>
      </c>
      <c r="H328" t="str">
        <f t="shared" si="5"/>
        <v>Jul</v>
      </c>
      <c r="I328">
        <f>MONTH(Table1[[#This Row],[Date]])</f>
        <v>7</v>
      </c>
      <c r="J328" t="str">
        <f>TEXT(Table1[[#This Row],[Date]],"ddd")</f>
        <v>Sat</v>
      </c>
      <c r="K328" s="2">
        <f>Table1[[#This Row],[Credit]]-Table1[[#This Row],[Debit]]</f>
        <v>-68.800000000000011</v>
      </c>
    </row>
    <row r="329" spans="1:11" x14ac:dyDescent="0.3">
      <c r="A329" s="1">
        <v>44401</v>
      </c>
      <c r="B329" t="s">
        <v>14</v>
      </c>
      <c r="C329" s="2">
        <v>5</v>
      </c>
      <c r="D329" s="2"/>
      <c r="E329" t="s">
        <v>15</v>
      </c>
      <c r="F329" t="s">
        <v>16</v>
      </c>
      <c r="G329" t="s">
        <v>17</v>
      </c>
      <c r="H329" t="str">
        <f t="shared" si="5"/>
        <v>Jul</v>
      </c>
      <c r="I329">
        <f>MONTH(Table1[[#This Row],[Date]])</f>
        <v>7</v>
      </c>
      <c r="J329" t="str">
        <f>TEXT(Table1[[#This Row],[Date]],"ddd")</f>
        <v>Sat</v>
      </c>
      <c r="K329" s="2">
        <f>Table1[[#This Row],[Credit]]-Table1[[#This Row],[Debit]]</f>
        <v>-5</v>
      </c>
    </row>
    <row r="330" spans="1:11" x14ac:dyDescent="0.3">
      <c r="A330" s="1">
        <v>44402</v>
      </c>
      <c r="B330" t="s">
        <v>14</v>
      </c>
      <c r="C330" s="2">
        <v>5</v>
      </c>
      <c r="D330" s="2"/>
      <c r="E330" t="s">
        <v>15</v>
      </c>
      <c r="F330" t="s">
        <v>16</v>
      </c>
      <c r="G330" t="s">
        <v>17</v>
      </c>
      <c r="H330" t="str">
        <f t="shared" si="5"/>
        <v>Jul</v>
      </c>
      <c r="I330">
        <f>MONTH(Table1[[#This Row],[Date]])</f>
        <v>7</v>
      </c>
      <c r="J330" t="str">
        <f>TEXT(Table1[[#This Row],[Date]],"ddd")</f>
        <v>Sun</v>
      </c>
      <c r="K330" s="2">
        <f>Table1[[#This Row],[Credit]]-Table1[[#This Row],[Debit]]</f>
        <v>-5</v>
      </c>
    </row>
    <row r="331" spans="1:11" x14ac:dyDescent="0.3">
      <c r="A331" s="1">
        <v>44403</v>
      </c>
      <c r="B331" t="s">
        <v>14</v>
      </c>
      <c r="C331" s="2">
        <v>5</v>
      </c>
      <c r="D331" s="2"/>
      <c r="E331" t="s">
        <v>15</v>
      </c>
      <c r="F331" t="s">
        <v>16</v>
      </c>
      <c r="G331" t="s">
        <v>17</v>
      </c>
      <c r="H331" t="str">
        <f t="shared" si="5"/>
        <v>Jul</v>
      </c>
      <c r="I331">
        <f>MONTH(Table1[[#This Row],[Date]])</f>
        <v>7</v>
      </c>
      <c r="J331" t="str">
        <f>TEXT(Table1[[#This Row],[Date]],"ddd")</f>
        <v>Mon</v>
      </c>
      <c r="K331" s="2">
        <f>Table1[[#This Row],[Credit]]-Table1[[#This Row],[Debit]]</f>
        <v>-5</v>
      </c>
    </row>
    <row r="332" spans="1:11" x14ac:dyDescent="0.3">
      <c r="A332" s="1">
        <v>44404</v>
      </c>
      <c r="B332" t="s">
        <v>14</v>
      </c>
      <c r="C332" s="2">
        <v>5</v>
      </c>
      <c r="D332" s="2"/>
      <c r="E332" t="s">
        <v>15</v>
      </c>
      <c r="F332" t="s">
        <v>16</v>
      </c>
      <c r="G332" t="s">
        <v>17</v>
      </c>
      <c r="H332" t="str">
        <f t="shared" si="5"/>
        <v>Jul</v>
      </c>
      <c r="I332">
        <f>MONTH(Table1[[#This Row],[Date]])</f>
        <v>7</v>
      </c>
      <c r="J332" t="str">
        <f>TEXT(Table1[[#This Row],[Date]],"ddd")</f>
        <v>Tue</v>
      </c>
      <c r="K332" s="2">
        <f>Table1[[#This Row],[Credit]]-Table1[[#This Row],[Debit]]</f>
        <v>-5</v>
      </c>
    </row>
    <row r="333" spans="1:11" x14ac:dyDescent="0.3">
      <c r="A333" s="1">
        <v>44405</v>
      </c>
      <c r="B333" t="s">
        <v>14</v>
      </c>
      <c r="C333" s="2">
        <v>5</v>
      </c>
      <c r="D333" s="2"/>
      <c r="E333" t="s">
        <v>15</v>
      </c>
      <c r="F333" t="s">
        <v>16</v>
      </c>
      <c r="G333" t="s">
        <v>17</v>
      </c>
      <c r="H333" t="str">
        <f t="shared" si="5"/>
        <v>Jul</v>
      </c>
      <c r="I333">
        <f>MONTH(Table1[[#This Row],[Date]])</f>
        <v>7</v>
      </c>
      <c r="J333" t="str">
        <f>TEXT(Table1[[#This Row],[Date]],"ddd")</f>
        <v>Wed</v>
      </c>
      <c r="K333" s="2">
        <f>Table1[[#This Row],[Credit]]-Table1[[#This Row],[Debit]]</f>
        <v>-5</v>
      </c>
    </row>
    <row r="334" spans="1:11" x14ac:dyDescent="0.3">
      <c r="A334" s="1">
        <v>44405</v>
      </c>
      <c r="B334" t="s">
        <v>24</v>
      </c>
      <c r="C334" s="2">
        <v>193</v>
      </c>
      <c r="D334" s="2"/>
      <c r="E334" t="s">
        <v>25</v>
      </c>
      <c r="F334" t="s">
        <v>20</v>
      </c>
      <c r="G334" t="s">
        <v>17</v>
      </c>
      <c r="H334" t="str">
        <f t="shared" si="5"/>
        <v>Jul</v>
      </c>
      <c r="I334">
        <f>MONTH(Table1[[#This Row],[Date]])</f>
        <v>7</v>
      </c>
      <c r="J334" t="str">
        <f>TEXT(Table1[[#This Row],[Date]],"ddd")</f>
        <v>Wed</v>
      </c>
      <c r="K334" s="2">
        <f>Table1[[#This Row],[Credit]]-Table1[[#This Row],[Debit]]</f>
        <v>-193</v>
      </c>
    </row>
    <row r="335" spans="1:11" x14ac:dyDescent="0.3">
      <c r="A335" s="1">
        <v>44406</v>
      </c>
      <c r="B335" t="s">
        <v>52</v>
      </c>
      <c r="C335" s="2">
        <v>130.80000000000001</v>
      </c>
      <c r="D335" s="2"/>
      <c r="E335" t="s">
        <v>33</v>
      </c>
      <c r="F335" t="s">
        <v>31</v>
      </c>
      <c r="G335" t="s">
        <v>17</v>
      </c>
      <c r="H335" t="str">
        <f t="shared" si="5"/>
        <v>Jul</v>
      </c>
      <c r="I335">
        <f>MONTH(Table1[[#This Row],[Date]])</f>
        <v>7</v>
      </c>
      <c r="J335" t="str">
        <f>TEXT(Table1[[#This Row],[Date]],"ddd")</f>
        <v>Thu</v>
      </c>
      <c r="K335" s="2">
        <f>Table1[[#This Row],[Credit]]-Table1[[#This Row],[Debit]]</f>
        <v>-130.80000000000001</v>
      </c>
    </row>
    <row r="336" spans="1:11" x14ac:dyDescent="0.3">
      <c r="A336" s="1">
        <v>44406</v>
      </c>
      <c r="B336" t="s">
        <v>61</v>
      </c>
      <c r="C336" s="2">
        <v>181.39999999999998</v>
      </c>
      <c r="D336" s="2"/>
      <c r="E336" t="s">
        <v>62</v>
      </c>
      <c r="F336" t="s">
        <v>31</v>
      </c>
      <c r="G336" t="s">
        <v>17</v>
      </c>
      <c r="H336" t="str">
        <f t="shared" si="5"/>
        <v>Jul</v>
      </c>
      <c r="I336">
        <f>MONTH(Table1[[#This Row],[Date]])</f>
        <v>7</v>
      </c>
      <c r="J336" t="str">
        <f>TEXT(Table1[[#This Row],[Date]],"ddd")</f>
        <v>Thu</v>
      </c>
      <c r="K336" s="2">
        <f>Table1[[#This Row],[Credit]]-Table1[[#This Row],[Debit]]</f>
        <v>-181.39999999999998</v>
      </c>
    </row>
    <row r="337" spans="1:11" x14ac:dyDescent="0.3">
      <c r="A337" s="1">
        <v>44407</v>
      </c>
      <c r="B337" t="s">
        <v>32</v>
      </c>
      <c r="C337" s="2">
        <v>151.19999999999999</v>
      </c>
      <c r="D337" s="2"/>
      <c r="E337" t="s">
        <v>33</v>
      </c>
      <c r="F337" t="s">
        <v>31</v>
      </c>
      <c r="G337" t="s">
        <v>17</v>
      </c>
      <c r="H337" t="str">
        <f t="shared" si="5"/>
        <v>Jul</v>
      </c>
      <c r="I337">
        <f>MONTH(Table1[[#This Row],[Date]])</f>
        <v>7</v>
      </c>
      <c r="J337" t="str">
        <f>TEXT(Table1[[#This Row],[Date]],"ddd")</f>
        <v>Fri</v>
      </c>
      <c r="K337" s="2">
        <f>Table1[[#This Row],[Credit]]-Table1[[#This Row],[Debit]]</f>
        <v>-151.19999999999999</v>
      </c>
    </row>
    <row r="338" spans="1:11" x14ac:dyDescent="0.3">
      <c r="A338" s="1">
        <v>44407</v>
      </c>
      <c r="B338" t="s">
        <v>36</v>
      </c>
      <c r="C338" s="2">
        <v>29.300000000000004</v>
      </c>
      <c r="D338" s="2"/>
      <c r="E338" t="s">
        <v>37</v>
      </c>
      <c r="F338" t="s">
        <v>23</v>
      </c>
      <c r="G338" t="s">
        <v>17</v>
      </c>
      <c r="H338" t="str">
        <f t="shared" si="5"/>
        <v>Jul</v>
      </c>
      <c r="I338">
        <f>MONTH(Table1[[#This Row],[Date]])</f>
        <v>7</v>
      </c>
      <c r="J338" t="str">
        <f>TEXT(Table1[[#This Row],[Date]],"ddd")</f>
        <v>Fri</v>
      </c>
      <c r="K338" s="2">
        <f>Table1[[#This Row],[Credit]]-Table1[[#This Row],[Debit]]</f>
        <v>-29.300000000000004</v>
      </c>
    </row>
    <row r="339" spans="1:11" x14ac:dyDescent="0.3">
      <c r="A339" s="1">
        <v>44407</v>
      </c>
      <c r="B339" t="s">
        <v>59</v>
      </c>
      <c r="C339" s="2">
        <v>15</v>
      </c>
      <c r="D339" s="2"/>
      <c r="E339" t="s">
        <v>35</v>
      </c>
      <c r="F339" t="s">
        <v>16</v>
      </c>
      <c r="G339" t="s">
        <v>17</v>
      </c>
      <c r="H339" t="str">
        <f t="shared" si="5"/>
        <v>Jul</v>
      </c>
      <c r="I339">
        <f>MONTH(Table1[[#This Row],[Date]])</f>
        <v>7</v>
      </c>
      <c r="J339" t="str">
        <f>TEXT(Table1[[#This Row],[Date]],"ddd")</f>
        <v>Fri</v>
      </c>
      <c r="K339" s="2">
        <f>Table1[[#This Row],[Credit]]-Table1[[#This Row],[Debit]]</f>
        <v>-15</v>
      </c>
    </row>
    <row r="340" spans="1:11" x14ac:dyDescent="0.3">
      <c r="A340" s="1">
        <v>44408</v>
      </c>
      <c r="B340" t="s">
        <v>14</v>
      </c>
      <c r="C340" s="2">
        <v>5</v>
      </c>
      <c r="D340" s="2"/>
      <c r="E340" t="s">
        <v>15</v>
      </c>
      <c r="F340" t="s">
        <v>16</v>
      </c>
      <c r="G340" t="s">
        <v>17</v>
      </c>
      <c r="H340" t="str">
        <f t="shared" si="5"/>
        <v>Jul</v>
      </c>
      <c r="I340">
        <f>MONTH(Table1[[#This Row],[Date]])</f>
        <v>7</v>
      </c>
      <c r="J340" t="str">
        <f>TEXT(Table1[[#This Row],[Date]],"ddd")</f>
        <v>Sat</v>
      </c>
      <c r="K340" s="2">
        <f>Table1[[#This Row],[Credit]]-Table1[[#This Row],[Debit]]</f>
        <v>-5</v>
      </c>
    </row>
    <row r="341" spans="1:11" x14ac:dyDescent="0.3">
      <c r="A341" s="1">
        <v>44410</v>
      </c>
      <c r="B341" t="s">
        <v>14</v>
      </c>
      <c r="C341" s="2">
        <v>5</v>
      </c>
      <c r="D341" s="2"/>
      <c r="E341" t="s">
        <v>15</v>
      </c>
      <c r="F341" t="s">
        <v>16</v>
      </c>
      <c r="G341" t="s">
        <v>17</v>
      </c>
      <c r="H341" t="str">
        <f t="shared" si="5"/>
        <v>Aug</v>
      </c>
      <c r="I341">
        <f>MONTH(Table1[[#This Row],[Date]])</f>
        <v>8</v>
      </c>
      <c r="J341" t="str">
        <f>TEXT(Table1[[#This Row],[Date]],"ddd")</f>
        <v>Mon</v>
      </c>
      <c r="K341" s="2">
        <f>Table1[[#This Row],[Credit]]-Table1[[#This Row],[Debit]]</f>
        <v>-5</v>
      </c>
    </row>
    <row r="342" spans="1:11" x14ac:dyDescent="0.3">
      <c r="A342" s="1">
        <v>44410</v>
      </c>
      <c r="B342" t="s">
        <v>10</v>
      </c>
      <c r="C342" s="2"/>
      <c r="D342" s="2">
        <v>5000</v>
      </c>
      <c r="E342" t="s">
        <v>11</v>
      </c>
      <c r="F342" t="s">
        <v>12</v>
      </c>
      <c r="G342" t="s">
        <v>13</v>
      </c>
      <c r="H342" t="str">
        <f t="shared" si="5"/>
        <v>Aug</v>
      </c>
      <c r="I342">
        <f>MONTH(Table1[[#This Row],[Date]])</f>
        <v>8</v>
      </c>
      <c r="J342" t="str">
        <f>TEXT(Table1[[#This Row],[Date]],"ddd")</f>
        <v>Mon</v>
      </c>
      <c r="K342" s="2">
        <f>Table1[[#This Row],[Credit]]-Table1[[#This Row],[Debit]]</f>
        <v>5000</v>
      </c>
    </row>
    <row r="343" spans="1:11" x14ac:dyDescent="0.3">
      <c r="A343" s="1">
        <v>44411</v>
      </c>
      <c r="B343" t="s">
        <v>14</v>
      </c>
      <c r="C343" s="2">
        <v>5</v>
      </c>
      <c r="D343" s="2"/>
      <c r="E343" t="s">
        <v>15</v>
      </c>
      <c r="F343" t="s">
        <v>16</v>
      </c>
      <c r="G343" t="s">
        <v>17</v>
      </c>
      <c r="H343" t="str">
        <f t="shared" si="5"/>
        <v>Aug</v>
      </c>
      <c r="I343">
        <f>MONTH(Table1[[#This Row],[Date]])</f>
        <v>8</v>
      </c>
      <c r="J343" t="str">
        <f>TEXT(Table1[[#This Row],[Date]],"ddd")</f>
        <v>Tue</v>
      </c>
      <c r="K343" s="2">
        <f>Table1[[#This Row],[Credit]]-Table1[[#This Row],[Debit]]</f>
        <v>-5</v>
      </c>
    </row>
    <row r="344" spans="1:11" x14ac:dyDescent="0.3">
      <c r="A344" s="1">
        <v>44413</v>
      </c>
      <c r="B344" t="s">
        <v>18</v>
      </c>
      <c r="C344" s="2">
        <v>900</v>
      </c>
      <c r="D344" s="2"/>
      <c r="E344" t="s">
        <v>19</v>
      </c>
      <c r="F344" t="s">
        <v>20</v>
      </c>
      <c r="G344" t="s">
        <v>17</v>
      </c>
      <c r="H344" t="str">
        <f t="shared" si="5"/>
        <v>Aug</v>
      </c>
      <c r="I344">
        <f>MONTH(Table1[[#This Row],[Date]])</f>
        <v>8</v>
      </c>
      <c r="J344" t="str">
        <f>TEXT(Table1[[#This Row],[Date]],"ddd")</f>
        <v>Thu</v>
      </c>
      <c r="K344" s="2">
        <f>Table1[[#This Row],[Credit]]-Table1[[#This Row],[Debit]]</f>
        <v>-900</v>
      </c>
    </row>
    <row r="345" spans="1:11" x14ac:dyDescent="0.3">
      <c r="A345" s="1">
        <v>44413</v>
      </c>
      <c r="B345" t="s">
        <v>21</v>
      </c>
      <c r="C345" s="2">
        <v>150</v>
      </c>
      <c r="D345" s="2"/>
      <c r="E345" t="s">
        <v>22</v>
      </c>
      <c r="F345" t="s">
        <v>23</v>
      </c>
      <c r="G345" t="s">
        <v>17</v>
      </c>
      <c r="H345" t="str">
        <f t="shared" si="5"/>
        <v>Aug</v>
      </c>
      <c r="I345">
        <f>MONTH(Table1[[#This Row],[Date]])</f>
        <v>8</v>
      </c>
      <c r="J345" t="str">
        <f>TEXT(Table1[[#This Row],[Date]],"ddd")</f>
        <v>Thu</v>
      </c>
      <c r="K345" s="2">
        <f>Table1[[#This Row],[Credit]]-Table1[[#This Row],[Debit]]</f>
        <v>-150</v>
      </c>
    </row>
    <row r="346" spans="1:11" x14ac:dyDescent="0.3">
      <c r="A346" s="1">
        <v>44413</v>
      </c>
      <c r="B346" t="s">
        <v>14</v>
      </c>
      <c r="C346" s="2">
        <v>5</v>
      </c>
      <c r="D346" s="2"/>
      <c r="E346" t="s">
        <v>15</v>
      </c>
      <c r="F346" t="s">
        <v>16</v>
      </c>
      <c r="G346" t="s">
        <v>17</v>
      </c>
      <c r="H346" t="str">
        <f t="shared" si="5"/>
        <v>Aug</v>
      </c>
      <c r="I346">
        <f>MONTH(Table1[[#This Row],[Date]])</f>
        <v>8</v>
      </c>
      <c r="J346" t="str">
        <f>TEXT(Table1[[#This Row],[Date]],"ddd")</f>
        <v>Thu</v>
      </c>
      <c r="K346" s="2">
        <f>Table1[[#This Row],[Credit]]-Table1[[#This Row],[Debit]]</f>
        <v>-5</v>
      </c>
    </row>
    <row r="347" spans="1:11" x14ac:dyDescent="0.3">
      <c r="A347" s="1">
        <v>44413</v>
      </c>
      <c r="B347" t="s">
        <v>14</v>
      </c>
      <c r="C347" s="2">
        <v>5</v>
      </c>
      <c r="D347" s="2"/>
      <c r="E347" t="s">
        <v>15</v>
      </c>
      <c r="F347" t="s">
        <v>16</v>
      </c>
      <c r="G347" t="s">
        <v>17</v>
      </c>
      <c r="H347" t="str">
        <f t="shared" si="5"/>
        <v>Aug</v>
      </c>
      <c r="I347">
        <f>MONTH(Table1[[#This Row],[Date]])</f>
        <v>8</v>
      </c>
      <c r="J347" t="str">
        <f>TEXT(Table1[[#This Row],[Date]],"ddd")</f>
        <v>Thu</v>
      </c>
      <c r="K347" s="2">
        <f>Table1[[#This Row],[Credit]]-Table1[[#This Row],[Debit]]</f>
        <v>-5</v>
      </c>
    </row>
    <row r="348" spans="1:11" x14ac:dyDescent="0.3">
      <c r="A348" s="1">
        <v>44414</v>
      </c>
      <c r="B348" t="s">
        <v>14</v>
      </c>
      <c r="C348" s="2">
        <v>5</v>
      </c>
      <c r="D348" s="2"/>
      <c r="E348" t="s">
        <v>15</v>
      </c>
      <c r="F348" t="s">
        <v>16</v>
      </c>
      <c r="G348" t="s">
        <v>17</v>
      </c>
      <c r="H348" t="str">
        <f t="shared" si="5"/>
        <v>Aug</v>
      </c>
      <c r="I348">
        <f>MONTH(Table1[[#This Row],[Date]])</f>
        <v>8</v>
      </c>
      <c r="J348" t="str">
        <f>TEXT(Table1[[#This Row],[Date]],"ddd")</f>
        <v>Fri</v>
      </c>
      <c r="K348" s="2">
        <f>Table1[[#This Row],[Credit]]-Table1[[#This Row],[Debit]]</f>
        <v>-5</v>
      </c>
    </row>
    <row r="349" spans="1:11" x14ac:dyDescent="0.3">
      <c r="A349" s="1">
        <v>44415</v>
      </c>
      <c r="B349" t="s">
        <v>14</v>
      </c>
      <c r="C349" s="2">
        <v>5</v>
      </c>
      <c r="D349" s="2"/>
      <c r="E349" t="s">
        <v>15</v>
      </c>
      <c r="F349" t="s">
        <v>16</v>
      </c>
      <c r="G349" t="s">
        <v>17</v>
      </c>
      <c r="H349" t="str">
        <f t="shared" si="5"/>
        <v>Aug</v>
      </c>
      <c r="I349">
        <f>MONTH(Table1[[#This Row],[Date]])</f>
        <v>8</v>
      </c>
      <c r="J349" t="str">
        <f>TEXT(Table1[[#This Row],[Date]],"ddd")</f>
        <v>Sat</v>
      </c>
      <c r="K349" s="2">
        <f>Table1[[#This Row],[Credit]]-Table1[[#This Row],[Debit]]</f>
        <v>-5</v>
      </c>
    </row>
    <row r="350" spans="1:11" x14ac:dyDescent="0.3">
      <c r="A350" s="1">
        <v>44415</v>
      </c>
      <c r="B350" t="s">
        <v>24</v>
      </c>
      <c r="C350" s="2">
        <v>137</v>
      </c>
      <c r="D350" s="2"/>
      <c r="E350" t="s">
        <v>25</v>
      </c>
      <c r="F350" t="s">
        <v>20</v>
      </c>
      <c r="G350" t="s">
        <v>17</v>
      </c>
      <c r="H350" t="str">
        <f t="shared" si="5"/>
        <v>Aug</v>
      </c>
      <c r="I350">
        <f>MONTH(Table1[[#This Row],[Date]])</f>
        <v>8</v>
      </c>
      <c r="J350" t="str">
        <f>TEXT(Table1[[#This Row],[Date]],"ddd")</f>
        <v>Sat</v>
      </c>
      <c r="K350" s="2">
        <f>Table1[[#This Row],[Credit]]-Table1[[#This Row],[Debit]]</f>
        <v>-137</v>
      </c>
    </row>
    <row r="351" spans="1:11" x14ac:dyDescent="0.3">
      <c r="A351" s="1">
        <v>44418</v>
      </c>
      <c r="B351" t="s">
        <v>26</v>
      </c>
      <c r="C351" s="2">
        <v>57</v>
      </c>
      <c r="D351" s="2"/>
      <c r="E351" t="s">
        <v>27</v>
      </c>
      <c r="F351" t="s">
        <v>20</v>
      </c>
      <c r="G351" t="s">
        <v>17</v>
      </c>
      <c r="H351" t="str">
        <f t="shared" si="5"/>
        <v>Aug</v>
      </c>
      <c r="I351">
        <f>MONTH(Table1[[#This Row],[Date]])</f>
        <v>8</v>
      </c>
      <c r="J351" t="str">
        <f>TEXT(Table1[[#This Row],[Date]],"ddd")</f>
        <v>Tue</v>
      </c>
      <c r="K351" s="2">
        <f>Table1[[#This Row],[Credit]]-Table1[[#This Row],[Debit]]</f>
        <v>-57</v>
      </c>
    </row>
    <row r="352" spans="1:11" x14ac:dyDescent="0.3">
      <c r="A352" s="1">
        <v>44418</v>
      </c>
      <c r="B352" t="s">
        <v>14</v>
      </c>
      <c r="C352" s="2">
        <v>5</v>
      </c>
      <c r="D352" s="2"/>
      <c r="E352" t="s">
        <v>15</v>
      </c>
      <c r="F352" t="s">
        <v>16</v>
      </c>
      <c r="G352" t="s">
        <v>17</v>
      </c>
      <c r="H352" t="str">
        <f t="shared" si="5"/>
        <v>Aug</v>
      </c>
      <c r="I352">
        <f>MONTH(Table1[[#This Row],[Date]])</f>
        <v>8</v>
      </c>
      <c r="J352" t="str">
        <f>TEXT(Table1[[#This Row],[Date]],"ddd")</f>
        <v>Tue</v>
      </c>
      <c r="K352" s="2">
        <f>Table1[[#This Row],[Credit]]-Table1[[#This Row],[Debit]]</f>
        <v>-5</v>
      </c>
    </row>
    <row r="353" spans="1:11" x14ac:dyDescent="0.3">
      <c r="A353" s="1">
        <v>44419</v>
      </c>
      <c r="B353" t="s">
        <v>14</v>
      </c>
      <c r="C353" s="2">
        <v>5</v>
      </c>
      <c r="D353" s="2"/>
      <c r="E353" t="s">
        <v>15</v>
      </c>
      <c r="F353" t="s">
        <v>16</v>
      </c>
      <c r="G353" t="s">
        <v>17</v>
      </c>
      <c r="H353" t="str">
        <f t="shared" si="5"/>
        <v>Aug</v>
      </c>
      <c r="I353">
        <f>MONTH(Table1[[#This Row],[Date]])</f>
        <v>8</v>
      </c>
      <c r="J353" t="str">
        <f>TEXT(Table1[[#This Row],[Date]],"ddd")</f>
        <v>Wed</v>
      </c>
      <c r="K353" s="2">
        <f>Table1[[#This Row],[Credit]]-Table1[[#This Row],[Debit]]</f>
        <v>-5</v>
      </c>
    </row>
    <row r="354" spans="1:11" x14ac:dyDescent="0.3">
      <c r="A354" s="1">
        <v>44420</v>
      </c>
      <c r="B354" t="s">
        <v>28</v>
      </c>
      <c r="C354" s="2">
        <v>84.199999999999989</v>
      </c>
      <c r="D354" s="2"/>
      <c r="E354" t="s">
        <v>51</v>
      </c>
      <c r="F354" t="s">
        <v>23</v>
      </c>
      <c r="G354" t="s">
        <v>17</v>
      </c>
      <c r="H354" t="str">
        <f t="shared" si="5"/>
        <v>Aug</v>
      </c>
      <c r="I354">
        <f>MONTH(Table1[[#This Row],[Date]])</f>
        <v>8</v>
      </c>
      <c r="J354" t="str">
        <f>TEXT(Table1[[#This Row],[Date]],"ddd")</f>
        <v>Thu</v>
      </c>
      <c r="K354" s="2">
        <f>Table1[[#This Row],[Credit]]-Table1[[#This Row],[Debit]]</f>
        <v>-84.199999999999989</v>
      </c>
    </row>
    <row r="355" spans="1:11" x14ac:dyDescent="0.3">
      <c r="A355" s="1">
        <v>44420</v>
      </c>
      <c r="B355" t="s">
        <v>14</v>
      </c>
      <c r="C355" s="2">
        <v>5</v>
      </c>
      <c r="D355" s="2"/>
      <c r="E355" t="s">
        <v>15</v>
      </c>
      <c r="F355" t="s">
        <v>16</v>
      </c>
      <c r="G355" t="s">
        <v>17</v>
      </c>
      <c r="H355" t="str">
        <f t="shared" si="5"/>
        <v>Aug</v>
      </c>
      <c r="I355">
        <f>MONTH(Table1[[#This Row],[Date]])</f>
        <v>8</v>
      </c>
      <c r="J355" t="str">
        <f>TEXT(Table1[[#This Row],[Date]],"ddd")</f>
        <v>Thu</v>
      </c>
      <c r="K355" s="2">
        <f>Table1[[#This Row],[Credit]]-Table1[[#This Row],[Debit]]</f>
        <v>-5</v>
      </c>
    </row>
    <row r="356" spans="1:11" x14ac:dyDescent="0.3">
      <c r="A356" s="1">
        <v>44421</v>
      </c>
      <c r="B356" t="s">
        <v>14</v>
      </c>
      <c r="C356" s="2">
        <v>5</v>
      </c>
      <c r="D356" s="2"/>
      <c r="E356" t="s">
        <v>15</v>
      </c>
      <c r="F356" t="s">
        <v>16</v>
      </c>
      <c r="G356" t="s">
        <v>17</v>
      </c>
      <c r="H356" t="str">
        <f t="shared" si="5"/>
        <v>Aug</v>
      </c>
      <c r="I356">
        <f>MONTH(Table1[[#This Row],[Date]])</f>
        <v>8</v>
      </c>
      <c r="J356" t="str">
        <f>TEXT(Table1[[#This Row],[Date]],"ddd")</f>
        <v>Fri</v>
      </c>
      <c r="K356" s="2">
        <f>Table1[[#This Row],[Credit]]-Table1[[#This Row],[Debit]]</f>
        <v>-5</v>
      </c>
    </row>
    <row r="357" spans="1:11" x14ac:dyDescent="0.3">
      <c r="A357" s="1">
        <v>44422</v>
      </c>
      <c r="B357" t="s">
        <v>24</v>
      </c>
      <c r="C357" s="2">
        <v>142.1</v>
      </c>
      <c r="D357" s="2"/>
      <c r="E357" t="s">
        <v>25</v>
      </c>
      <c r="F357" t="s">
        <v>20</v>
      </c>
      <c r="G357" t="s">
        <v>17</v>
      </c>
      <c r="H357" t="str">
        <f t="shared" si="5"/>
        <v>Aug</v>
      </c>
      <c r="I357">
        <f>MONTH(Table1[[#This Row],[Date]])</f>
        <v>8</v>
      </c>
      <c r="J357" t="str">
        <f>TEXT(Table1[[#This Row],[Date]],"ddd")</f>
        <v>Sat</v>
      </c>
      <c r="K357" s="2">
        <f>Table1[[#This Row],[Credit]]-Table1[[#This Row],[Debit]]</f>
        <v>-142.1</v>
      </c>
    </row>
    <row r="358" spans="1:11" x14ac:dyDescent="0.3">
      <c r="A358" s="1">
        <v>44422</v>
      </c>
      <c r="B358" t="s">
        <v>14</v>
      </c>
      <c r="C358" s="2">
        <v>5</v>
      </c>
      <c r="D358" s="2"/>
      <c r="E358" t="s">
        <v>15</v>
      </c>
      <c r="F358" t="s">
        <v>16</v>
      </c>
      <c r="G358" t="s">
        <v>17</v>
      </c>
      <c r="H358" t="str">
        <f t="shared" si="5"/>
        <v>Aug</v>
      </c>
      <c r="I358">
        <f>MONTH(Table1[[#This Row],[Date]])</f>
        <v>8</v>
      </c>
      <c r="J358" t="str">
        <f>TEXT(Table1[[#This Row],[Date]],"ddd")</f>
        <v>Sat</v>
      </c>
      <c r="K358" s="2">
        <f>Table1[[#This Row],[Credit]]-Table1[[#This Row],[Debit]]</f>
        <v>-5</v>
      </c>
    </row>
    <row r="359" spans="1:11" x14ac:dyDescent="0.3">
      <c r="A359" s="1">
        <v>44423</v>
      </c>
      <c r="B359" t="s">
        <v>14</v>
      </c>
      <c r="C359" s="2">
        <v>5</v>
      </c>
      <c r="D359" s="2"/>
      <c r="E359" t="s">
        <v>15</v>
      </c>
      <c r="F359" t="s">
        <v>16</v>
      </c>
      <c r="G359" t="s">
        <v>17</v>
      </c>
      <c r="H359" t="str">
        <f t="shared" si="5"/>
        <v>Aug</v>
      </c>
      <c r="I359">
        <f>MONTH(Table1[[#This Row],[Date]])</f>
        <v>8</v>
      </c>
      <c r="J359" t="str">
        <f>TEXT(Table1[[#This Row],[Date]],"ddd")</f>
        <v>Sun</v>
      </c>
      <c r="K359" s="2">
        <f>Table1[[#This Row],[Credit]]-Table1[[#This Row],[Debit]]</f>
        <v>-5</v>
      </c>
    </row>
    <row r="360" spans="1:11" x14ac:dyDescent="0.3">
      <c r="A360" s="1">
        <v>44423</v>
      </c>
      <c r="B360" t="s">
        <v>29</v>
      </c>
      <c r="C360" s="2">
        <v>46.8</v>
      </c>
      <c r="D360" s="2"/>
      <c r="E360" t="s">
        <v>30</v>
      </c>
      <c r="F360" t="s">
        <v>31</v>
      </c>
      <c r="G360" t="s">
        <v>17</v>
      </c>
      <c r="H360" t="str">
        <f t="shared" si="5"/>
        <v>Aug</v>
      </c>
      <c r="I360">
        <f>MONTH(Table1[[#This Row],[Date]])</f>
        <v>8</v>
      </c>
      <c r="J360" t="str">
        <f>TEXT(Table1[[#This Row],[Date]],"ddd")</f>
        <v>Sun</v>
      </c>
      <c r="K360" s="2">
        <f>Table1[[#This Row],[Credit]]-Table1[[#This Row],[Debit]]</f>
        <v>-46.8</v>
      </c>
    </row>
    <row r="361" spans="1:11" x14ac:dyDescent="0.3">
      <c r="A361" s="1">
        <v>44423</v>
      </c>
      <c r="B361" t="s">
        <v>32</v>
      </c>
      <c r="C361" s="2">
        <v>104.70000000000002</v>
      </c>
      <c r="D361" s="2"/>
      <c r="E361" t="s">
        <v>33</v>
      </c>
      <c r="F361" t="s">
        <v>31</v>
      </c>
      <c r="G361" t="s">
        <v>17</v>
      </c>
      <c r="H361" t="str">
        <f t="shared" si="5"/>
        <v>Aug</v>
      </c>
      <c r="I361">
        <f>MONTH(Table1[[#This Row],[Date]])</f>
        <v>8</v>
      </c>
      <c r="J361" t="str">
        <f>TEXT(Table1[[#This Row],[Date]],"ddd")</f>
        <v>Sun</v>
      </c>
      <c r="K361" s="2">
        <f>Table1[[#This Row],[Credit]]-Table1[[#This Row],[Debit]]</f>
        <v>-104.70000000000002</v>
      </c>
    </row>
    <row r="362" spans="1:11" x14ac:dyDescent="0.3">
      <c r="A362" s="1">
        <v>44423</v>
      </c>
      <c r="B362" t="s">
        <v>34</v>
      </c>
      <c r="C362" s="2">
        <v>59.1</v>
      </c>
      <c r="D362" s="2"/>
      <c r="E362" t="s">
        <v>35</v>
      </c>
      <c r="F362" t="s">
        <v>16</v>
      </c>
      <c r="G362" t="s">
        <v>17</v>
      </c>
      <c r="H362" t="str">
        <f t="shared" si="5"/>
        <v>Aug</v>
      </c>
      <c r="I362">
        <f>MONTH(Table1[[#This Row],[Date]])</f>
        <v>8</v>
      </c>
      <c r="J362" t="str">
        <f>TEXT(Table1[[#This Row],[Date]],"ddd")</f>
        <v>Sun</v>
      </c>
      <c r="K362" s="2">
        <f>Table1[[#This Row],[Credit]]-Table1[[#This Row],[Debit]]</f>
        <v>-59.1</v>
      </c>
    </row>
    <row r="363" spans="1:11" x14ac:dyDescent="0.3">
      <c r="A363" s="1">
        <v>44424</v>
      </c>
      <c r="B363" t="s">
        <v>36</v>
      </c>
      <c r="C363" s="2">
        <v>35.1</v>
      </c>
      <c r="D363" s="2"/>
      <c r="E363" t="s">
        <v>37</v>
      </c>
      <c r="F363" t="s">
        <v>23</v>
      </c>
      <c r="G363" t="s">
        <v>17</v>
      </c>
      <c r="H363" t="str">
        <f t="shared" si="5"/>
        <v>Aug</v>
      </c>
      <c r="I363">
        <f>MONTH(Table1[[#This Row],[Date]])</f>
        <v>8</v>
      </c>
      <c r="J363" t="str">
        <f>TEXT(Table1[[#This Row],[Date]],"ddd")</f>
        <v>Mon</v>
      </c>
      <c r="K363" s="2">
        <f>Table1[[#This Row],[Credit]]-Table1[[#This Row],[Debit]]</f>
        <v>-35.1</v>
      </c>
    </row>
    <row r="364" spans="1:11" x14ac:dyDescent="0.3">
      <c r="A364" s="1">
        <v>44425</v>
      </c>
      <c r="B364" t="s">
        <v>38</v>
      </c>
      <c r="C364" s="2"/>
      <c r="D364" s="2">
        <v>800</v>
      </c>
      <c r="E364" t="s">
        <v>39</v>
      </c>
      <c r="F364" t="s">
        <v>40</v>
      </c>
      <c r="G364" t="s">
        <v>13</v>
      </c>
      <c r="H364" t="str">
        <f t="shared" si="5"/>
        <v>Aug</v>
      </c>
      <c r="I364">
        <f>MONTH(Table1[[#This Row],[Date]])</f>
        <v>8</v>
      </c>
      <c r="J364" t="str">
        <f>TEXT(Table1[[#This Row],[Date]],"ddd")</f>
        <v>Tue</v>
      </c>
      <c r="K364" s="2">
        <f>Table1[[#This Row],[Credit]]-Table1[[#This Row],[Debit]]</f>
        <v>800</v>
      </c>
    </row>
    <row r="365" spans="1:11" x14ac:dyDescent="0.3">
      <c r="A365" s="1">
        <v>44425</v>
      </c>
      <c r="B365" t="s">
        <v>14</v>
      </c>
      <c r="C365" s="2">
        <v>5</v>
      </c>
      <c r="D365" s="2"/>
      <c r="E365" t="s">
        <v>15</v>
      </c>
      <c r="F365" t="s">
        <v>16</v>
      </c>
      <c r="G365" t="s">
        <v>17</v>
      </c>
      <c r="H365" t="str">
        <f t="shared" si="5"/>
        <v>Aug</v>
      </c>
      <c r="I365">
        <f>MONTH(Table1[[#This Row],[Date]])</f>
        <v>8</v>
      </c>
      <c r="J365" t="str">
        <f>TEXT(Table1[[#This Row],[Date]],"ddd")</f>
        <v>Tue</v>
      </c>
      <c r="K365" s="2">
        <f>Table1[[#This Row],[Credit]]-Table1[[#This Row],[Debit]]</f>
        <v>-5</v>
      </c>
    </row>
    <row r="366" spans="1:11" x14ac:dyDescent="0.3">
      <c r="A366" s="1">
        <v>44426</v>
      </c>
      <c r="B366" t="s">
        <v>14</v>
      </c>
      <c r="C366" s="2">
        <v>5</v>
      </c>
      <c r="D366" s="2"/>
      <c r="E366" t="s">
        <v>15</v>
      </c>
      <c r="F366" t="s">
        <v>16</v>
      </c>
      <c r="G366" t="s">
        <v>17</v>
      </c>
      <c r="H366" t="str">
        <f t="shared" si="5"/>
        <v>Aug</v>
      </c>
      <c r="I366">
        <f>MONTH(Table1[[#This Row],[Date]])</f>
        <v>8</v>
      </c>
      <c r="J366" t="str">
        <f>TEXT(Table1[[#This Row],[Date]],"ddd")</f>
        <v>Wed</v>
      </c>
      <c r="K366" s="2">
        <f>Table1[[#This Row],[Credit]]-Table1[[#This Row],[Debit]]</f>
        <v>-5</v>
      </c>
    </row>
    <row r="367" spans="1:11" x14ac:dyDescent="0.3">
      <c r="A367" s="1">
        <v>44426</v>
      </c>
      <c r="B367" t="s">
        <v>42</v>
      </c>
      <c r="C367" s="2">
        <v>40</v>
      </c>
      <c r="D367" s="2"/>
      <c r="E367" t="s">
        <v>42</v>
      </c>
      <c r="F367" t="s">
        <v>20</v>
      </c>
      <c r="G367" t="s">
        <v>17</v>
      </c>
      <c r="H367" t="str">
        <f t="shared" si="5"/>
        <v>Aug</v>
      </c>
      <c r="I367">
        <f>MONTH(Table1[[#This Row],[Date]])</f>
        <v>8</v>
      </c>
      <c r="J367" t="str">
        <f>TEXT(Table1[[#This Row],[Date]],"ddd")</f>
        <v>Wed</v>
      </c>
      <c r="K367" s="2">
        <f>Table1[[#This Row],[Credit]]-Table1[[#This Row],[Debit]]</f>
        <v>-40</v>
      </c>
    </row>
    <row r="368" spans="1:11" x14ac:dyDescent="0.3">
      <c r="A368" s="1">
        <v>44427</v>
      </c>
      <c r="B368" t="s">
        <v>43</v>
      </c>
      <c r="C368" s="2">
        <v>52.1</v>
      </c>
      <c r="D368" s="2"/>
      <c r="E368" t="s">
        <v>44</v>
      </c>
      <c r="F368" t="s">
        <v>31</v>
      </c>
      <c r="G368" t="s">
        <v>17</v>
      </c>
      <c r="H368" t="str">
        <f t="shared" si="5"/>
        <v>Aug</v>
      </c>
      <c r="I368">
        <f>MONTH(Table1[[#This Row],[Date]])</f>
        <v>8</v>
      </c>
      <c r="J368" t="str">
        <f>TEXT(Table1[[#This Row],[Date]],"ddd")</f>
        <v>Thu</v>
      </c>
      <c r="K368" s="2">
        <f>Table1[[#This Row],[Credit]]-Table1[[#This Row],[Debit]]</f>
        <v>-52.1</v>
      </c>
    </row>
    <row r="369" spans="1:11" x14ac:dyDescent="0.3">
      <c r="A369" s="1">
        <v>44427</v>
      </c>
      <c r="B369" t="s">
        <v>45</v>
      </c>
      <c r="C369" s="2">
        <v>35</v>
      </c>
      <c r="D369" s="2"/>
      <c r="E369" t="s">
        <v>30</v>
      </c>
      <c r="F369" t="s">
        <v>31</v>
      </c>
      <c r="G369" t="s">
        <v>17</v>
      </c>
      <c r="H369" t="str">
        <f t="shared" si="5"/>
        <v>Aug</v>
      </c>
      <c r="I369">
        <f>MONTH(Table1[[#This Row],[Date]])</f>
        <v>8</v>
      </c>
      <c r="J369" t="str">
        <f>TEXT(Table1[[#This Row],[Date]],"ddd")</f>
        <v>Thu</v>
      </c>
      <c r="K369" s="2">
        <f>Table1[[#This Row],[Credit]]-Table1[[#This Row],[Debit]]</f>
        <v>-35</v>
      </c>
    </row>
    <row r="370" spans="1:11" x14ac:dyDescent="0.3">
      <c r="A370" s="1">
        <v>44427</v>
      </c>
      <c r="B370" t="s">
        <v>14</v>
      </c>
      <c r="C370" s="2">
        <v>5</v>
      </c>
      <c r="D370" s="2"/>
      <c r="E370" t="s">
        <v>15</v>
      </c>
      <c r="F370" t="s">
        <v>16</v>
      </c>
      <c r="G370" t="s">
        <v>17</v>
      </c>
      <c r="H370" t="str">
        <f t="shared" si="5"/>
        <v>Aug</v>
      </c>
      <c r="I370">
        <f>MONTH(Table1[[#This Row],[Date]])</f>
        <v>8</v>
      </c>
      <c r="J370" t="str">
        <f>TEXT(Table1[[#This Row],[Date]],"ddd")</f>
        <v>Thu</v>
      </c>
      <c r="K370" s="2">
        <f>Table1[[#This Row],[Credit]]-Table1[[#This Row],[Debit]]</f>
        <v>-5</v>
      </c>
    </row>
    <row r="371" spans="1:11" x14ac:dyDescent="0.3">
      <c r="A371" s="1">
        <v>44428</v>
      </c>
      <c r="B371" t="s">
        <v>14</v>
      </c>
      <c r="C371" s="2">
        <v>5</v>
      </c>
      <c r="D371" s="2"/>
      <c r="E371" t="s">
        <v>15</v>
      </c>
      <c r="F371" t="s">
        <v>16</v>
      </c>
      <c r="G371" t="s">
        <v>17</v>
      </c>
      <c r="H371" t="str">
        <f t="shared" si="5"/>
        <v>Aug</v>
      </c>
      <c r="I371">
        <f>MONTH(Table1[[#This Row],[Date]])</f>
        <v>8</v>
      </c>
      <c r="J371" t="str">
        <f>TEXT(Table1[[#This Row],[Date]],"ddd")</f>
        <v>Fri</v>
      </c>
      <c r="K371" s="2">
        <f>Table1[[#This Row],[Credit]]-Table1[[#This Row],[Debit]]</f>
        <v>-5</v>
      </c>
    </row>
    <row r="372" spans="1:11" x14ac:dyDescent="0.3">
      <c r="A372" s="1">
        <v>44429</v>
      </c>
      <c r="B372" t="s">
        <v>14</v>
      </c>
      <c r="C372" s="2">
        <v>5</v>
      </c>
      <c r="D372" s="2"/>
      <c r="E372" t="s">
        <v>15</v>
      </c>
      <c r="F372" t="s">
        <v>16</v>
      </c>
      <c r="G372" t="s">
        <v>17</v>
      </c>
      <c r="H372" t="str">
        <f t="shared" si="5"/>
        <v>Aug</v>
      </c>
      <c r="I372">
        <f>MONTH(Table1[[#This Row],[Date]])</f>
        <v>8</v>
      </c>
      <c r="J372" t="str">
        <f>TEXT(Table1[[#This Row],[Date]],"ddd")</f>
        <v>Sat</v>
      </c>
      <c r="K372" s="2">
        <f>Table1[[#This Row],[Credit]]-Table1[[#This Row],[Debit]]</f>
        <v>-5</v>
      </c>
    </row>
    <row r="373" spans="1:11" x14ac:dyDescent="0.3">
      <c r="A373" s="1">
        <v>44429</v>
      </c>
      <c r="B373" t="s">
        <v>24</v>
      </c>
      <c r="C373" s="2">
        <v>177</v>
      </c>
      <c r="D373" s="2"/>
      <c r="E373" t="s">
        <v>25</v>
      </c>
      <c r="F373" t="s">
        <v>20</v>
      </c>
      <c r="G373" t="s">
        <v>17</v>
      </c>
      <c r="H373" t="str">
        <f t="shared" si="5"/>
        <v>Aug</v>
      </c>
      <c r="I373">
        <f>MONTH(Table1[[#This Row],[Date]])</f>
        <v>8</v>
      </c>
      <c r="J373" t="str">
        <f>TEXT(Table1[[#This Row],[Date]],"ddd")</f>
        <v>Sat</v>
      </c>
      <c r="K373" s="2">
        <f>Table1[[#This Row],[Credit]]-Table1[[#This Row],[Debit]]</f>
        <v>-177</v>
      </c>
    </row>
    <row r="374" spans="1:11" x14ac:dyDescent="0.3">
      <c r="A374" s="1">
        <v>44430</v>
      </c>
      <c r="B374" t="s">
        <v>46</v>
      </c>
      <c r="C374" s="2">
        <v>44.2</v>
      </c>
      <c r="D374" s="2"/>
      <c r="E374" t="s">
        <v>35</v>
      </c>
      <c r="F374" t="s">
        <v>16</v>
      </c>
      <c r="G374" t="s">
        <v>17</v>
      </c>
      <c r="H374" t="str">
        <f t="shared" si="5"/>
        <v>Aug</v>
      </c>
      <c r="I374">
        <f>MONTH(Table1[[#This Row],[Date]])</f>
        <v>8</v>
      </c>
      <c r="J374" t="str">
        <f>TEXT(Table1[[#This Row],[Date]],"ddd")</f>
        <v>Sun</v>
      </c>
      <c r="K374" s="2">
        <f>Table1[[#This Row],[Credit]]-Table1[[#This Row],[Debit]]</f>
        <v>-44.2</v>
      </c>
    </row>
    <row r="375" spans="1:11" x14ac:dyDescent="0.3">
      <c r="A375" s="1">
        <v>44431</v>
      </c>
      <c r="B375" t="s">
        <v>47</v>
      </c>
      <c r="C375" s="2">
        <v>19.2</v>
      </c>
      <c r="D375" s="2"/>
      <c r="E375" t="s">
        <v>35</v>
      </c>
      <c r="F375" t="s">
        <v>16</v>
      </c>
      <c r="G375" t="s">
        <v>17</v>
      </c>
      <c r="H375" t="str">
        <f t="shared" si="5"/>
        <v>Aug</v>
      </c>
      <c r="I375">
        <f>MONTH(Table1[[#This Row],[Date]])</f>
        <v>8</v>
      </c>
      <c r="J375" t="str">
        <f>TEXT(Table1[[#This Row],[Date]],"ddd")</f>
        <v>Mon</v>
      </c>
      <c r="K375" s="2">
        <f>Table1[[#This Row],[Credit]]-Table1[[#This Row],[Debit]]</f>
        <v>-19.2</v>
      </c>
    </row>
    <row r="376" spans="1:11" x14ac:dyDescent="0.3">
      <c r="A376" s="1">
        <v>44432</v>
      </c>
      <c r="B376" t="s">
        <v>48</v>
      </c>
      <c r="C376" s="2">
        <v>55</v>
      </c>
      <c r="D376" s="2"/>
      <c r="E376" t="s">
        <v>49</v>
      </c>
      <c r="F376" t="s">
        <v>50</v>
      </c>
      <c r="G376" t="s">
        <v>17</v>
      </c>
      <c r="H376" t="str">
        <f t="shared" si="5"/>
        <v>Aug</v>
      </c>
      <c r="I376">
        <f>MONTH(Table1[[#This Row],[Date]])</f>
        <v>8</v>
      </c>
      <c r="J376" t="str">
        <f>TEXT(Table1[[#This Row],[Date]],"ddd")</f>
        <v>Tue</v>
      </c>
      <c r="K376" s="2">
        <f>Table1[[#This Row],[Credit]]-Table1[[#This Row],[Debit]]</f>
        <v>-55</v>
      </c>
    </row>
    <row r="377" spans="1:11" x14ac:dyDescent="0.3">
      <c r="A377" s="1">
        <v>44432</v>
      </c>
      <c r="B377" t="s">
        <v>28</v>
      </c>
      <c r="C377" s="2">
        <v>69.700000000000017</v>
      </c>
      <c r="D377" s="2"/>
      <c r="E377" t="s">
        <v>51</v>
      </c>
      <c r="F377" t="s">
        <v>23</v>
      </c>
      <c r="G377" t="s">
        <v>17</v>
      </c>
      <c r="H377" t="str">
        <f t="shared" si="5"/>
        <v>Aug</v>
      </c>
      <c r="I377">
        <f>MONTH(Table1[[#This Row],[Date]])</f>
        <v>8</v>
      </c>
      <c r="J377" t="str">
        <f>TEXT(Table1[[#This Row],[Date]],"ddd")</f>
        <v>Tue</v>
      </c>
      <c r="K377" s="2">
        <f>Table1[[#This Row],[Credit]]-Table1[[#This Row],[Debit]]</f>
        <v>-69.700000000000017</v>
      </c>
    </row>
    <row r="378" spans="1:11" x14ac:dyDescent="0.3">
      <c r="A378" s="1">
        <v>44432</v>
      </c>
      <c r="B378" t="s">
        <v>14</v>
      </c>
      <c r="C378" s="2">
        <v>5</v>
      </c>
      <c r="D378" s="2"/>
      <c r="E378" t="s">
        <v>15</v>
      </c>
      <c r="F378" t="s">
        <v>16</v>
      </c>
      <c r="G378" t="s">
        <v>17</v>
      </c>
      <c r="H378" t="str">
        <f t="shared" si="5"/>
        <v>Aug</v>
      </c>
      <c r="I378">
        <f>MONTH(Table1[[#This Row],[Date]])</f>
        <v>8</v>
      </c>
      <c r="J378" t="str">
        <f>TEXT(Table1[[#This Row],[Date]],"ddd")</f>
        <v>Tue</v>
      </c>
      <c r="K378" s="2">
        <f>Table1[[#This Row],[Credit]]-Table1[[#This Row],[Debit]]</f>
        <v>-5</v>
      </c>
    </row>
    <row r="379" spans="1:11" x14ac:dyDescent="0.3">
      <c r="A379" s="1">
        <v>44433</v>
      </c>
      <c r="B379" t="s">
        <v>14</v>
      </c>
      <c r="C379" s="2">
        <v>5</v>
      </c>
      <c r="D379" s="2"/>
      <c r="E379" t="s">
        <v>15</v>
      </c>
      <c r="F379" t="s">
        <v>16</v>
      </c>
      <c r="G379" t="s">
        <v>17</v>
      </c>
      <c r="H379" t="str">
        <f t="shared" si="5"/>
        <v>Aug</v>
      </c>
      <c r="I379">
        <f>MONTH(Table1[[#This Row],[Date]])</f>
        <v>8</v>
      </c>
      <c r="J379" t="str">
        <f>TEXT(Table1[[#This Row],[Date]],"ddd")</f>
        <v>Wed</v>
      </c>
      <c r="K379" s="2">
        <f>Table1[[#This Row],[Credit]]-Table1[[#This Row],[Debit]]</f>
        <v>-5</v>
      </c>
    </row>
    <row r="380" spans="1:11" x14ac:dyDescent="0.3">
      <c r="A380" s="1">
        <v>44434</v>
      </c>
      <c r="B380" t="s">
        <v>14</v>
      </c>
      <c r="C380" s="2">
        <v>5</v>
      </c>
      <c r="D380" s="2"/>
      <c r="E380" t="s">
        <v>15</v>
      </c>
      <c r="F380" t="s">
        <v>16</v>
      </c>
      <c r="G380" t="s">
        <v>17</v>
      </c>
      <c r="H380" t="str">
        <f t="shared" si="5"/>
        <v>Aug</v>
      </c>
      <c r="I380">
        <f>MONTH(Table1[[#This Row],[Date]])</f>
        <v>8</v>
      </c>
      <c r="J380" t="str">
        <f>TEXT(Table1[[#This Row],[Date]],"ddd")</f>
        <v>Thu</v>
      </c>
      <c r="K380" s="2">
        <f>Table1[[#This Row],[Credit]]-Table1[[#This Row],[Debit]]</f>
        <v>-5</v>
      </c>
    </row>
    <row r="381" spans="1:11" x14ac:dyDescent="0.3">
      <c r="A381" s="1">
        <v>44435</v>
      </c>
      <c r="B381" t="s">
        <v>14</v>
      </c>
      <c r="C381" s="2">
        <v>5</v>
      </c>
      <c r="D381" s="2"/>
      <c r="E381" t="s">
        <v>15</v>
      </c>
      <c r="F381" t="s">
        <v>16</v>
      </c>
      <c r="G381" t="s">
        <v>17</v>
      </c>
      <c r="H381" t="str">
        <f t="shared" si="5"/>
        <v>Aug</v>
      </c>
      <c r="I381">
        <f>MONTH(Table1[[#This Row],[Date]])</f>
        <v>8</v>
      </c>
      <c r="J381" t="str">
        <f>TEXT(Table1[[#This Row],[Date]],"ddd")</f>
        <v>Fri</v>
      </c>
      <c r="K381" s="2">
        <f>Table1[[#This Row],[Credit]]-Table1[[#This Row],[Debit]]</f>
        <v>-5</v>
      </c>
    </row>
    <row r="382" spans="1:11" x14ac:dyDescent="0.3">
      <c r="A382" s="1">
        <v>44436</v>
      </c>
      <c r="B382" t="s">
        <v>14</v>
      </c>
      <c r="C382" s="2">
        <v>5</v>
      </c>
      <c r="D382" s="2"/>
      <c r="E382" t="s">
        <v>15</v>
      </c>
      <c r="F382" t="s">
        <v>16</v>
      </c>
      <c r="G382" t="s">
        <v>17</v>
      </c>
      <c r="H382" t="str">
        <f t="shared" si="5"/>
        <v>Aug</v>
      </c>
      <c r="I382">
        <f>MONTH(Table1[[#This Row],[Date]])</f>
        <v>8</v>
      </c>
      <c r="J382" t="str">
        <f>TEXT(Table1[[#This Row],[Date]],"ddd")</f>
        <v>Sat</v>
      </c>
      <c r="K382" s="2">
        <f>Table1[[#This Row],[Credit]]-Table1[[#This Row],[Debit]]</f>
        <v>-5</v>
      </c>
    </row>
    <row r="383" spans="1:11" x14ac:dyDescent="0.3">
      <c r="A383" s="1">
        <v>44436</v>
      </c>
      <c r="B383" t="s">
        <v>24</v>
      </c>
      <c r="C383" s="2">
        <v>117</v>
      </c>
      <c r="D383" s="2"/>
      <c r="E383" t="s">
        <v>25</v>
      </c>
      <c r="F383" t="s">
        <v>20</v>
      </c>
      <c r="G383" t="s">
        <v>17</v>
      </c>
      <c r="H383" t="str">
        <f t="shared" si="5"/>
        <v>Aug</v>
      </c>
      <c r="I383">
        <f>MONTH(Table1[[#This Row],[Date]])</f>
        <v>8</v>
      </c>
      <c r="J383" t="str">
        <f>TEXT(Table1[[#This Row],[Date]],"ddd")</f>
        <v>Sat</v>
      </c>
      <c r="K383" s="2">
        <f>Table1[[#This Row],[Credit]]-Table1[[#This Row],[Debit]]</f>
        <v>-117</v>
      </c>
    </row>
    <row r="384" spans="1:11" x14ac:dyDescent="0.3">
      <c r="A384" s="1">
        <v>44437</v>
      </c>
      <c r="B384" t="s">
        <v>52</v>
      </c>
      <c r="C384" s="2">
        <v>131.9</v>
      </c>
      <c r="D384" s="2"/>
      <c r="E384" t="s">
        <v>33</v>
      </c>
      <c r="F384" t="s">
        <v>31</v>
      </c>
      <c r="G384" t="s">
        <v>17</v>
      </c>
      <c r="H384" t="str">
        <f t="shared" si="5"/>
        <v>Aug</v>
      </c>
      <c r="I384">
        <f>MONTH(Table1[[#This Row],[Date]])</f>
        <v>8</v>
      </c>
      <c r="J384" t="str">
        <f>TEXT(Table1[[#This Row],[Date]],"ddd")</f>
        <v>Sun</v>
      </c>
      <c r="K384" s="2">
        <f>Table1[[#This Row],[Credit]]-Table1[[#This Row],[Debit]]</f>
        <v>-131.9</v>
      </c>
    </row>
    <row r="385" spans="1:11" x14ac:dyDescent="0.3">
      <c r="A385" s="1">
        <v>44437</v>
      </c>
      <c r="B385" t="s">
        <v>53</v>
      </c>
      <c r="C385" s="2">
        <v>182.39999999999998</v>
      </c>
      <c r="D385" s="2"/>
      <c r="E385" t="s">
        <v>30</v>
      </c>
      <c r="F385" t="s">
        <v>31</v>
      </c>
      <c r="G385" t="s">
        <v>17</v>
      </c>
      <c r="H385" t="str">
        <f t="shared" si="5"/>
        <v>Aug</v>
      </c>
      <c r="I385">
        <f>MONTH(Table1[[#This Row],[Date]])</f>
        <v>8</v>
      </c>
      <c r="J385" t="str">
        <f>TEXT(Table1[[#This Row],[Date]],"ddd")</f>
        <v>Sun</v>
      </c>
      <c r="K385" s="2">
        <f>Table1[[#This Row],[Credit]]-Table1[[#This Row],[Debit]]</f>
        <v>-182.39999999999998</v>
      </c>
    </row>
    <row r="386" spans="1:11" x14ac:dyDescent="0.3">
      <c r="A386" s="1">
        <v>44438</v>
      </c>
      <c r="B386" t="s">
        <v>32</v>
      </c>
      <c r="C386" s="2">
        <v>152.29999999999998</v>
      </c>
      <c r="D386" s="2"/>
      <c r="E386" t="s">
        <v>33</v>
      </c>
      <c r="F386" t="s">
        <v>31</v>
      </c>
      <c r="G386" t="s">
        <v>17</v>
      </c>
      <c r="H386" t="str">
        <f t="shared" ref="H386:H449" si="6">TEXT(A386,"mmm")</f>
        <v>Aug</v>
      </c>
      <c r="I386">
        <f>MONTH(Table1[[#This Row],[Date]])</f>
        <v>8</v>
      </c>
      <c r="J386" t="str">
        <f>TEXT(Table1[[#This Row],[Date]],"ddd")</f>
        <v>Mon</v>
      </c>
      <c r="K386" s="2">
        <f>Table1[[#This Row],[Credit]]-Table1[[#This Row],[Debit]]</f>
        <v>-152.29999999999998</v>
      </c>
    </row>
    <row r="387" spans="1:11" x14ac:dyDescent="0.3">
      <c r="A387" s="1">
        <v>44438</v>
      </c>
      <c r="B387" t="s">
        <v>36</v>
      </c>
      <c r="C387" s="2">
        <v>30.300000000000004</v>
      </c>
      <c r="D387" s="2"/>
      <c r="E387" t="s">
        <v>37</v>
      </c>
      <c r="F387" t="s">
        <v>23</v>
      </c>
      <c r="G387" t="s">
        <v>17</v>
      </c>
      <c r="H387" t="str">
        <f t="shared" si="6"/>
        <v>Aug</v>
      </c>
      <c r="I387">
        <f>MONTH(Table1[[#This Row],[Date]])</f>
        <v>8</v>
      </c>
      <c r="J387" t="str">
        <f>TEXT(Table1[[#This Row],[Date]],"ddd")</f>
        <v>Mon</v>
      </c>
      <c r="K387" s="2">
        <f>Table1[[#This Row],[Credit]]-Table1[[#This Row],[Debit]]</f>
        <v>-30.300000000000004</v>
      </c>
    </row>
    <row r="388" spans="1:11" x14ac:dyDescent="0.3">
      <c r="A388" s="1">
        <v>44438</v>
      </c>
      <c r="B388" t="s">
        <v>59</v>
      </c>
      <c r="C388" s="2">
        <v>15</v>
      </c>
      <c r="D388" s="2"/>
      <c r="E388" t="s">
        <v>35</v>
      </c>
      <c r="F388" t="s">
        <v>16</v>
      </c>
      <c r="G388" t="s">
        <v>17</v>
      </c>
      <c r="H388" t="str">
        <f t="shared" si="6"/>
        <v>Aug</v>
      </c>
      <c r="I388">
        <f>MONTH(Table1[[#This Row],[Date]])</f>
        <v>8</v>
      </c>
      <c r="J388" t="str">
        <f>TEXT(Table1[[#This Row],[Date]],"ddd")</f>
        <v>Mon</v>
      </c>
      <c r="K388" s="2">
        <f>Table1[[#This Row],[Credit]]-Table1[[#This Row],[Debit]]</f>
        <v>-15</v>
      </c>
    </row>
    <row r="389" spans="1:11" x14ac:dyDescent="0.3">
      <c r="A389" s="1">
        <v>44439</v>
      </c>
      <c r="B389" t="s">
        <v>14</v>
      </c>
      <c r="C389" s="2">
        <v>5</v>
      </c>
      <c r="D389" s="2"/>
      <c r="E389" t="s">
        <v>15</v>
      </c>
      <c r="F389" t="s">
        <v>16</v>
      </c>
      <c r="G389" t="s">
        <v>17</v>
      </c>
      <c r="H389" t="str">
        <f t="shared" si="6"/>
        <v>Aug</v>
      </c>
      <c r="I389">
        <f>MONTH(Table1[[#This Row],[Date]])</f>
        <v>8</v>
      </c>
      <c r="J389" t="str">
        <f>TEXT(Table1[[#This Row],[Date]],"ddd")</f>
        <v>Tue</v>
      </c>
      <c r="K389" s="2">
        <f>Table1[[#This Row],[Credit]]-Table1[[#This Row],[Debit]]</f>
        <v>-5</v>
      </c>
    </row>
    <row r="390" spans="1:11" x14ac:dyDescent="0.3">
      <c r="A390" s="1">
        <v>44441</v>
      </c>
      <c r="B390" t="s">
        <v>14</v>
      </c>
      <c r="C390" s="2">
        <v>5</v>
      </c>
      <c r="D390" s="2"/>
      <c r="E390" t="s">
        <v>15</v>
      </c>
      <c r="F390" t="s">
        <v>16</v>
      </c>
      <c r="G390" t="s">
        <v>17</v>
      </c>
      <c r="H390" t="str">
        <f t="shared" si="6"/>
        <v>Sep</v>
      </c>
      <c r="I390">
        <f>MONTH(Table1[[#This Row],[Date]])</f>
        <v>9</v>
      </c>
      <c r="J390" t="str">
        <f>TEXT(Table1[[#This Row],[Date]],"ddd")</f>
        <v>Thu</v>
      </c>
      <c r="K390" s="2">
        <f>Table1[[#This Row],[Credit]]-Table1[[#This Row],[Debit]]</f>
        <v>-5</v>
      </c>
    </row>
    <row r="391" spans="1:11" x14ac:dyDescent="0.3">
      <c r="A391" s="1">
        <v>44441</v>
      </c>
      <c r="B391" t="s">
        <v>10</v>
      </c>
      <c r="C391" s="2"/>
      <c r="D391" s="2">
        <v>5000</v>
      </c>
      <c r="E391" t="s">
        <v>11</v>
      </c>
      <c r="F391" t="s">
        <v>12</v>
      </c>
      <c r="G391" t="s">
        <v>13</v>
      </c>
      <c r="H391" t="str">
        <f t="shared" si="6"/>
        <v>Sep</v>
      </c>
      <c r="I391">
        <f>MONTH(Table1[[#This Row],[Date]])</f>
        <v>9</v>
      </c>
      <c r="J391" t="str">
        <f>TEXT(Table1[[#This Row],[Date]],"ddd")</f>
        <v>Thu</v>
      </c>
      <c r="K391" s="2">
        <f>Table1[[#This Row],[Credit]]-Table1[[#This Row],[Debit]]</f>
        <v>5000</v>
      </c>
    </row>
    <row r="392" spans="1:11" x14ac:dyDescent="0.3">
      <c r="A392" s="1">
        <v>44442</v>
      </c>
      <c r="B392" t="s">
        <v>14</v>
      </c>
      <c r="C392" s="2">
        <v>5</v>
      </c>
      <c r="D392" s="2"/>
      <c r="E392" t="s">
        <v>15</v>
      </c>
      <c r="F392" t="s">
        <v>16</v>
      </c>
      <c r="G392" t="s">
        <v>17</v>
      </c>
      <c r="H392" t="str">
        <f t="shared" si="6"/>
        <v>Sep</v>
      </c>
      <c r="I392">
        <f>MONTH(Table1[[#This Row],[Date]])</f>
        <v>9</v>
      </c>
      <c r="J392" t="str">
        <f>TEXT(Table1[[#This Row],[Date]],"ddd")</f>
        <v>Fri</v>
      </c>
      <c r="K392" s="2">
        <f>Table1[[#This Row],[Credit]]-Table1[[#This Row],[Debit]]</f>
        <v>-5</v>
      </c>
    </row>
    <row r="393" spans="1:11" x14ac:dyDescent="0.3">
      <c r="A393" s="1">
        <v>44444</v>
      </c>
      <c r="B393" t="s">
        <v>18</v>
      </c>
      <c r="C393" s="2">
        <v>900</v>
      </c>
      <c r="D393" s="2"/>
      <c r="E393" t="s">
        <v>19</v>
      </c>
      <c r="F393" t="s">
        <v>20</v>
      </c>
      <c r="G393" t="s">
        <v>17</v>
      </c>
      <c r="H393" t="str">
        <f t="shared" si="6"/>
        <v>Sep</v>
      </c>
      <c r="I393">
        <f>MONTH(Table1[[#This Row],[Date]])</f>
        <v>9</v>
      </c>
      <c r="J393" t="str">
        <f>TEXT(Table1[[#This Row],[Date]],"ddd")</f>
        <v>Sun</v>
      </c>
      <c r="K393" s="2">
        <f>Table1[[#This Row],[Credit]]-Table1[[#This Row],[Debit]]</f>
        <v>-900</v>
      </c>
    </row>
    <row r="394" spans="1:11" x14ac:dyDescent="0.3">
      <c r="A394" s="1">
        <v>44444</v>
      </c>
      <c r="B394" t="s">
        <v>21</v>
      </c>
      <c r="C394" s="2">
        <v>150</v>
      </c>
      <c r="D394" s="2"/>
      <c r="E394" t="s">
        <v>22</v>
      </c>
      <c r="F394" t="s">
        <v>23</v>
      </c>
      <c r="G394" t="s">
        <v>17</v>
      </c>
      <c r="H394" t="str">
        <f t="shared" si="6"/>
        <v>Sep</v>
      </c>
      <c r="I394">
        <f>MONTH(Table1[[#This Row],[Date]])</f>
        <v>9</v>
      </c>
      <c r="J394" t="str">
        <f>TEXT(Table1[[#This Row],[Date]],"ddd")</f>
        <v>Sun</v>
      </c>
      <c r="K394" s="2">
        <f>Table1[[#This Row],[Credit]]-Table1[[#This Row],[Debit]]</f>
        <v>-150</v>
      </c>
    </row>
    <row r="395" spans="1:11" x14ac:dyDescent="0.3">
      <c r="A395" s="1">
        <v>44444</v>
      </c>
      <c r="B395" t="s">
        <v>14</v>
      </c>
      <c r="C395" s="2">
        <v>5</v>
      </c>
      <c r="D395" s="2"/>
      <c r="E395" t="s">
        <v>15</v>
      </c>
      <c r="F395" t="s">
        <v>16</v>
      </c>
      <c r="G395" t="s">
        <v>17</v>
      </c>
      <c r="H395" t="str">
        <f t="shared" si="6"/>
        <v>Sep</v>
      </c>
      <c r="I395">
        <f>MONTH(Table1[[#This Row],[Date]])</f>
        <v>9</v>
      </c>
      <c r="J395" t="str">
        <f>TEXT(Table1[[#This Row],[Date]],"ddd")</f>
        <v>Sun</v>
      </c>
      <c r="K395" s="2">
        <f>Table1[[#This Row],[Credit]]-Table1[[#This Row],[Debit]]</f>
        <v>-5</v>
      </c>
    </row>
    <row r="396" spans="1:11" x14ac:dyDescent="0.3">
      <c r="A396" s="1">
        <v>44444</v>
      </c>
      <c r="B396" t="s">
        <v>14</v>
      </c>
      <c r="C396" s="2">
        <v>5</v>
      </c>
      <c r="D396" s="2"/>
      <c r="E396" t="s">
        <v>15</v>
      </c>
      <c r="F396" t="s">
        <v>16</v>
      </c>
      <c r="G396" t="s">
        <v>17</v>
      </c>
      <c r="H396" t="str">
        <f t="shared" si="6"/>
        <v>Sep</v>
      </c>
      <c r="I396">
        <f>MONTH(Table1[[#This Row],[Date]])</f>
        <v>9</v>
      </c>
      <c r="J396" t="str">
        <f>TEXT(Table1[[#This Row],[Date]],"ddd")</f>
        <v>Sun</v>
      </c>
      <c r="K396" s="2">
        <f>Table1[[#This Row],[Credit]]-Table1[[#This Row],[Debit]]</f>
        <v>-5</v>
      </c>
    </row>
    <row r="397" spans="1:11" x14ac:dyDescent="0.3">
      <c r="A397" s="1">
        <v>44445</v>
      </c>
      <c r="B397" t="s">
        <v>14</v>
      </c>
      <c r="C397" s="2">
        <v>5</v>
      </c>
      <c r="D397" s="2"/>
      <c r="E397" t="s">
        <v>15</v>
      </c>
      <c r="F397" t="s">
        <v>16</v>
      </c>
      <c r="G397" t="s">
        <v>17</v>
      </c>
      <c r="H397" t="str">
        <f t="shared" si="6"/>
        <v>Sep</v>
      </c>
      <c r="I397">
        <f>MONTH(Table1[[#This Row],[Date]])</f>
        <v>9</v>
      </c>
      <c r="J397" t="str">
        <f>TEXT(Table1[[#This Row],[Date]],"ddd")</f>
        <v>Mon</v>
      </c>
      <c r="K397" s="2">
        <f>Table1[[#This Row],[Credit]]-Table1[[#This Row],[Debit]]</f>
        <v>-5</v>
      </c>
    </row>
    <row r="398" spans="1:11" x14ac:dyDescent="0.3">
      <c r="A398" s="1">
        <v>44446</v>
      </c>
      <c r="B398" t="s">
        <v>14</v>
      </c>
      <c r="C398" s="2">
        <v>5</v>
      </c>
      <c r="D398" s="2"/>
      <c r="E398" t="s">
        <v>15</v>
      </c>
      <c r="F398" t="s">
        <v>16</v>
      </c>
      <c r="G398" t="s">
        <v>17</v>
      </c>
      <c r="H398" t="str">
        <f t="shared" si="6"/>
        <v>Sep</v>
      </c>
      <c r="I398">
        <f>MONTH(Table1[[#This Row],[Date]])</f>
        <v>9</v>
      </c>
      <c r="J398" t="str">
        <f>TEXT(Table1[[#This Row],[Date]],"ddd")</f>
        <v>Tue</v>
      </c>
      <c r="K398" s="2">
        <f>Table1[[#This Row],[Credit]]-Table1[[#This Row],[Debit]]</f>
        <v>-5</v>
      </c>
    </row>
    <row r="399" spans="1:11" x14ac:dyDescent="0.3">
      <c r="A399" s="1">
        <v>44446</v>
      </c>
      <c r="B399" t="s">
        <v>24</v>
      </c>
      <c r="C399" s="2">
        <v>163.39999999999998</v>
      </c>
      <c r="D399" s="2"/>
      <c r="E399" t="s">
        <v>25</v>
      </c>
      <c r="F399" t="s">
        <v>20</v>
      </c>
      <c r="G399" t="s">
        <v>17</v>
      </c>
      <c r="H399" t="str">
        <f t="shared" si="6"/>
        <v>Sep</v>
      </c>
      <c r="I399">
        <f>MONTH(Table1[[#This Row],[Date]])</f>
        <v>9</v>
      </c>
      <c r="J399" t="str">
        <f>TEXT(Table1[[#This Row],[Date]],"ddd")</f>
        <v>Tue</v>
      </c>
      <c r="K399" s="2">
        <f>Table1[[#This Row],[Credit]]-Table1[[#This Row],[Debit]]</f>
        <v>-163.39999999999998</v>
      </c>
    </row>
    <row r="400" spans="1:11" x14ac:dyDescent="0.3">
      <c r="A400" s="1">
        <v>44449</v>
      </c>
      <c r="B400" t="s">
        <v>26</v>
      </c>
      <c r="C400" s="2">
        <v>58.1</v>
      </c>
      <c r="D400" s="2"/>
      <c r="E400" t="s">
        <v>27</v>
      </c>
      <c r="F400" t="s">
        <v>20</v>
      </c>
      <c r="G400" t="s">
        <v>17</v>
      </c>
      <c r="H400" t="str">
        <f t="shared" si="6"/>
        <v>Sep</v>
      </c>
      <c r="I400">
        <f>MONTH(Table1[[#This Row],[Date]])</f>
        <v>9</v>
      </c>
      <c r="J400" t="str">
        <f>TEXT(Table1[[#This Row],[Date]],"ddd")</f>
        <v>Fri</v>
      </c>
      <c r="K400" s="2">
        <f>Table1[[#This Row],[Credit]]-Table1[[#This Row],[Debit]]</f>
        <v>-58.1</v>
      </c>
    </row>
    <row r="401" spans="1:11" x14ac:dyDescent="0.3">
      <c r="A401" s="1">
        <v>44449</v>
      </c>
      <c r="B401" t="s">
        <v>14</v>
      </c>
      <c r="C401" s="2">
        <v>5</v>
      </c>
      <c r="D401" s="2"/>
      <c r="E401" t="s">
        <v>15</v>
      </c>
      <c r="F401" t="s">
        <v>16</v>
      </c>
      <c r="G401" t="s">
        <v>17</v>
      </c>
      <c r="H401" t="str">
        <f t="shared" si="6"/>
        <v>Sep</v>
      </c>
      <c r="I401">
        <f>MONTH(Table1[[#This Row],[Date]])</f>
        <v>9</v>
      </c>
      <c r="J401" t="str">
        <f>TEXT(Table1[[#This Row],[Date]],"ddd")</f>
        <v>Fri</v>
      </c>
      <c r="K401" s="2">
        <f>Table1[[#This Row],[Credit]]-Table1[[#This Row],[Debit]]</f>
        <v>-5</v>
      </c>
    </row>
    <row r="402" spans="1:11" x14ac:dyDescent="0.3">
      <c r="A402" s="1">
        <v>44450</v>
      </c>
      <c r="B402" t="s">
        <v>14</v>
      </c>
      <c r="C402" s="2">
        <v>5</v>
      </c>
      <c r="D402" s="2"/>
      <c r="E402" t="s">
        <v>15</v>
      </c>
      <c r="F402" t="s">
        <v>16</v>
      </c>
      <c r="G402" t="s">
        <v>17</v>
      </c>
      <c r="H402" t="str">
        <f t="shared" si="6"/>
        <v>Sep</v>
      </c>
      <c r="I402">
        <f>MONTH(Table1[[#This Row],[Date]])</f>
        <v>9</v>
      </c>
      <c r="J402" t="str">
        <f>TEXT(Table1[[#This Row],[Date]],"ddd")</f>
        <v>Sat</v>
      </c>
      <c r="K402" s="2">
        <f>Table1[[#This Row],[Credit]]-Table1[[#This Row],[Debit]]</f>
        <v>-5</v>
      </c>
    </row>
    <row r="403" spans="1:11" x14ac:dyDescent="0.3">
      <c r="A403" s="1">
        <v>44451</v>
      </c>
      <c r="B403" t="s">
        <v>28</v>
      </c>
      <c r="C403" s="2">
        <v>85.299999999999983</v>
      </c>
      <c r="D403" s="2"/>
      <c r="E403" t="s">
        <v>51</v>
      </c>
      <c r="F403" t="s">
        <v>23</v>
      </c>
      <c r="G403" t="s">
        <v>17</v>
      </c>
      <c r="H403" t="str">
        <f t="shared" si="6"/>
        <v>Sep</v>
      </c>
      <c r="I403">
        <f>MONTH(Table1[[#This Row],[Date]])</f>
        <v>9</v>
      </c>
      <c r="J403" t="str">
        <f>TEXT(Table1[[#This Row],[Date]],"ddd")</f>
        <v>Sun</v>
      </c>
      <c r="K403" s="2">
        <f>Table1[[#This Row],[Credit]]-Table1[[#This Row],[Debit]]</f>
        <v>-85.299999999999983</v>
      </c>
    </row>
    <row r="404" spans="1:11" x14ac:dyDescent="0.3">
      <c r="A404" s="1">
        <v>44451</v>
      </c>
      <c r="B404" t="s">
        <v>14</v>
      </c>
      <c r="C404" s="2">
        <v>5</v>
      </c>
      <c r="D404" s="2"/>
      <c r="E404" t="s">
        <v>15</v>
      </c>
      <c r="F404" t="s">
        <v>16</v>
      </c>
      <c r="G404" t="s">
        <v>17</v>
      </c>
      <c r="H404" t="str">
        <f t="shared" si="6"/>
        <v>Sep</v>
      </c>
      <c r="I404">
        <f>MONTH(Table1[[#This Row],[Date]])</f>
        <v>9</v>
      </c>
      <c r="J404" t="str">
        <f>TEXT(Table1[[#This Row],[Date]],"ddd")</f>
        <v>Sun</v>
      </c>
      <c r="K404" s="2">
        <f>Table1[[#This Row],[Credit]]-Table1[[#This Row],[Debit]]</f>
        <v>-5</v>
      </c>
    </row>
    <row r="405" spans="1:11" x14ac:dyDescent="0.3">
      <c r="A405" s="1">
        <v>44452</v>
      </c>
      <c r="B405" t="s">
        <v>14</v>
      </c>
      <c r="C405" s="2">
        <v>5</v>
      </c>
      <c r="D405" s="2"/>
      <c r="E405" t="s">
        <v>15</v>
      </c>
      <c r="F405" t="s">
        <v>16</v>
      </c>
      <c r="G405" t="s">
        <v>17</v>
      </c>
      <c r="H405" t="str">
        <f t="shared" si="6"/>
        <v>Sep</v>
      </c>
      <c r="I405">
        <f>MONTH(Table1[[#This Row],[Date]])</f>
        <v>9</v>
      </c>
      <c r="J405" t="str">
        <f>TEXT(Table1[[#This Row],[Date]],"ddd")</f>
        <v>Mon</v>
      </c>
      <c r="K405" s="2">
        <f>Table1[[#This Row],[Credit]]-Table1[[#This Row],[Debit]]</f>
        <v>-5</v>
      </c>
    </row>
    <row r="406" spans="1:11" x14ac:dyDescent="0.3">
      <c r="A406" s="1">
        <v>44453</v>
      </c>
      <c r="B406" t="s">
        <v>24</v>
      </c>
      <c r="C406" s="2">
        <v>143</v>
      </c>
      <c r="D406" s="2"/>
      <c r="E406" t="s">
        <v>25</v>
      </c>
      <c r="F406" t="s">
        <v>20</v>
      </c>
      <c r="G406" t="s">
        <v>17</v>
      </c>
      <c r="H406" t="str">
        <f t="shared" si="6"/>
        <v>Sep</v>
      </c>
      <c r="I406">
        <f>MONTH(Table1[[#This Row],[Date]])</f>
        <v>9</v>
      </c>
      <c r="J406" t="str">
        <f>TEXT(Table1[[#This Row],[Date]],"ddd")</f>
        <v>Tue</v>
      </c>
      <c r="K406" s="2">
        <f>Table1[[#This Row],[Credit]]-Table1[[#This Row],[Debit]]</f>
        <v>-143</v>
      </c>
    </row>
    <row r="407" spans="1:11" x14ac:dyDescent="0.3">
      <c r="A407" s="1">
        <v>44453</v>
      </c>
      <c r="B407" t="s">
        <v>14</v>
      </c>
      <c r="C407" s="2">
        <v>5</v>
      </c>
      <c r="D407" s="2"/>
      <c r="E407" t="s">
        <v>15</v>
      </c>
      <c r="F407" t="s">
        <v>16</v>
      </c>
      <c r="G407" t="s">
        <v>17</v>
      </c>
      <c r="H407" t="str">
        <f t="shared" si="6"/>
        <v>Sep</v>
      </c>
      <c r="I407">
        <f>MONTH(Table1[[#This Row],[Date]])</f>
        <v>9</v>
      </c>
      <c r="J407" t="str">
        <f>TEXT(Table1[[#This Row],[Date]],"ddd")</f>
        <v>Tue</v>
      </c>
      <c r="K407" s="2">
        <f>Table1[[#This Row],[Credit]]-Table1[[#This Row],[Debit]]</f>
        <v>-5</v>
      </c>
    </row>
    <row r="408" spans="1:11" x14ac:dyDescent="0.3">
      <c r="A408" s="1">
        <v>44454</v>
      </c>
      <c r="B408" t="s">
        <v>14</v>
      </c>
      <c r="C408" s="2">
        <v>5</v>
      </c>
      <c r="D408" s="2"/>
      <c r="E408" t="s">
        <v>15</v>
      </c>
      <c r="F408" t="s">
        <v>16</v>
      </c>
      <c r="G408" t="s">
        <v>17</v>
      </c>
      <c r="H408" t="str">
        <f t="shared" si="6"/>
        <v>Sep</v>
      </c>
      <c r="I408">
        <f>MONTH(Table1[[#This Row],[Date]])</f>
        <v>9</v>
      </c>
      <c r="J408" t="str">
        <f>TEXT(Table1[[#This Row],[Date]],"ddd")</f>
        <v>Wed</v>
      </c>
      <c r="K408" s="2">
        <f>Table1[[#This Row],[Credit]]-Table1[[#This Row],[Debit]]</f>
        <v>-5</v>
      </c>
    </row>
    <row r="409" spans="1:11" x14ac:dyDescent="0.3">
      <c r="A409" s="1">
        <v>44454</v>
      </c>
      <c r="B409" t="s">
        <v>29</v>
      </c>
      <c r="C409" s="2">
        <v>47.8</v>
      </c>
      <c r="D409" s="2"/>
      <c r="E409" t="s">
        <v>30</v>
      </c>
      <c r="F409" t="s">
        <v>31</v>
      </c>
      <c r="G409" t="s">
        <v>17</v>
      </c>
      <c r="H409" t="str">
        <f t="shared" si="6"/>
        <v>Sep</v>
      </c>
      <c r="I409">
        <f>MONTH(Table1[[#This Row],[Date]])</f>
        <v>9</v>
      </c>
      <c r="J409" t="str">
        <f>TEXT(Table1[[#This Row],[Date]],"ddd")</f>
        <v>Wed</v>
      </c>
      <c r="K409" s="2">
        <f>Table1[[#This Row],[Credit]]-Table1[[#This Row],[Debit]]</f>
        <v>-47.8</v>
      </c>
    </row>
    <row r="410" spans="1:11" x14ac:dyDescent="0.3">
      <c r="A410" s="1">
        <v>44454</v>
      </c>
      <c r="B410" t="s">
        <v>32</v>
      </c>
      <c r="C410" s="2">
        <v>105.80000000000001</v>
      </c>
      <c r="D410" s="2"/>
      <c r="E410" t="s">
        <v>33</v>
      </c>
      <c r="F410" t="s">
        <v>31</v>
      </c>
      <c r="G410" t="s">
        <v>17</v>
      </c>
      <c r="H410" t="str">
        <f t="shared" si="6"/>
        <v>Sep</v>
      </c>
      <c r="I410">
        <f>MONTH(Table1[[#This Row],[Date]])</f>
        <v>9</v>
      </c>
      <c r="J410" t="str">
        <f>TEXT(Table1[[#This Row],[Date]],"ddd")</f>
        <v>Wed</v>
      </c>
      <c r="K410" s="2">
        <f>Table1[[#This Row],[Credit]]-Table1[[#This Row],[Debit]]</f>
        <v>-105.80000000000001</v>
      </c>
    </row>
    <row r="411" spans="1:11" x14ac:dyDescent="0.3">
      <c r="A411" s="1">
        <v>44454</v>
      </c>
      <c r="B411" t="s">
        <v>34</v>
      </c>
      <c r="C411" s="2">
        <v>60.1</v>
      </c>
      <c r="D411" s="2"/>
      <c r="E411" t="s">
        <v>35</v>
      </c>
      <c r="F411" t="s">
        <v>16</v>
      </c>
      <c r="G411" t="s">
        <v>17</v>
      </c>
      <c r="H411" t="str">
        <f t="shared" si="6"/>
        <v>Sep</v>
      </c>
      <c r="I411">
        <f>MONTH(Table1[[#This Row],[Date]])</f>
        <v>9</v>
      </c>
      <c r="J411" t="str">
        <f>TEXT(Table1[[#This Row],[Date]],"ddd")</f>
        <v>Wed</v>
      </c>
      <c r="K411" s="2">
        <f>Table1[[#This Row],[Credit]]-Table1[[#This Row],[Debit]]</f>
        <v>-60.1</v>
      </c>
    </row>
    <row r="412" spans="1:11" x14ac:dyDescent="0.3">
      <c r="A412" s="1">
        <v>44455</v>
      </c>
      <c r="B412" t="s">
        <v>36</v>
      </c>
      <c r="C412" s="2">
        <v>36.200000000000003</v>
      </c>
      <c r="D412" s="2"/>
      <c r="E412" t="s">
        <v>37</v>
      </c>
      <c r="F412" t="s">
        <v>23</v>
      </c>
      <c r="G412" t="s">
        <v>17</v>
      </c>
      <c r="H412" t="str">
        <f t="shared" si="6"/>
        <v>Sep</v>
      </c>
      <c r="I412">
        <f>MONTH(Table1[[#This Row],[Date]])</f>
        <v>9</v>
      </c>
      <c r="J412" t="str">
        <f>TEXT(Table1[[#This Row],[Date]],"ddd")</f>
        <v>Thu</v>
      </c>
      <c r="K412" s="2">
        <f>Table1[[#This Row],[Credit]]-Table1[[#This Row],[Debit]]</f>
        <v>-36.200000000000003</v>
      </c>
    </row>
    <row r="413" spans="1:11" x14ac:dyDescent="0.3">
      <c r="A413" s="1">
        <v>44456</v>
      </c>
      <c r="B413" t="s">
        <v>38</v>
      </c>
      <c r="C413" s="2"/>
      <c r="D413" s="2">
        <v>100</v>
      </c>
      <c r="E413" t="s">
        <v>39</v>
      </c>
      <c r="F413" t="s">
        <v>40</v>
      </c>
      <c r="G413" t="s">
        <v>13</v>
      </c>
      <c r="H413" t="str">
        <f t="shared" si="6"/>
        <v>Sep</v>
      </c>
      <c r="I413">
        <f>MONTH(Table1[[#This Row],[Date]])</f>
        <v>9</v>
      </c>
      <c r="J413" t="str">
        <f>TEXT(Table1[[#This Row],[Date]],"ddd")</f>
        <v>Fri</v>
      </c>
      <c r="K413" s="2">
        <f>Table1[[#This Row],[Credit]]-Table1[[#This Row],[Debit]]</f>
        <v>100</v>
      </c>
    </row>
    <row r="414" spans="1:11" x14ac:dyDescent="0.3">
      <c r="A414" s="1">
        <v>44456</v>
      </c>
      <c r="B414" t="s">
        <v>14</v>
      </c>
      <c r="C414" s="2">
        <v>5</v>
      </c>
      <c r="D414" s="2"/>
      <c r="E414" t="s">
        <v>15</v>
      </c>
      <c r="F414" t="s">
        <v>16</v>
      </c>
      <c r="G414" t="s">
        <v>17</v>
      </c>
      <c r="H414" t="str">
        <f t="shared" si="6"/>
        <v>Sep</v>
      </c>
      <c r="I414">
        <f>MONTH(Table1[[#This Row],[Date]])</f>
        <v>9</v>
      </c>
      <c r="J414" t="str">
        <f>TEXT(Table1[[#This Row],[Date]],"ddd")</f>
        <v>Fri</v>
      </c>
      <c r="K414" s="2">
        <f>Table1[[#This Row],[Credit]]-Table1[[#This Row],[Debit]]</f>
        <v>-5</v>
      </c>
    </row>
    <row r="415" spans="1:11" x14ac:dyDescent="0.3">
      <c r="A415" s="1">
        <v>44457</v>
      </c>
      <c r="B415" t="s">
        <v>14</v>
      </c>
      <c r="C415" s="2">
        <v>5</v>
      </c>
      <c r="D415" s="2"/>
      <c r="E415" t="s">
        <v>15</v>
      </c>
      <c r="F415" t="s">
        <v>16</v>
      </c>
      <c r="G415" t="s">
        <v>17</v>
      </c>
      <c r="H415" t="str">
        <f t="shared" si="6"/>
        <v>Sep</v>
      </c>
      <c r="I415">
        <f>MONTH(Table1[[#This Row],[Date]])</f>
        <v>9</v>
      </c>
      <c r="J415" t="str">
        <f>TEXT(Table1[[#This Row],[Date]],"ddd")</f>
        <v>Sat</v>
      </c>
      <c r="K415" s="2">
        <f>Table1[[#This Row],[Credit]]-Table1[[#This Row],[Debit]]</f>
        <v>-5</v>
      </c>
    </row>
    <row r="416" spans="1:11" x14ac:dyDescent="0.3">
      <c r="A416" s="1">
        <v>44457</v>
      </c>
      <c r="B416" t="s">
        <v>42</v>
      </c>
      <c r="C416" s="2">
        <v>40</v>
      </c>
      <c r="D416" s="2"/>
      <c r="E416" t="s">
        <v>42</v>
      </c>
      <c r="F416" t="s">
        <v>20</v>
      </c>
      <c r="G416" t="s">
        <v>17</v>
      </c>
      <c r="H416" t="str">
        <f t="shared" si="6"/>
        <v>Sep</v>
      </c>
      <c r="I416">
        <f>MONTH(Table1[[#This Row],[Date]])</f>
        <v>9</v>
      </c>
      <c r="J416" t="str">
        <f>TEXT(Table1[[#This Row],[Date]],"ddd")</f>
        <v>Sat</v>
      </c>
      <c r="K416" s="2">
        <f>Table1[[#This Row],[Credit]]-Table1[[#This Row],[Debit]]</f>
        <v>-40</v>
      </c>
    </row>
    <row r="417" spans="1:11" x14ac:dyDescent="0.3">
      <c r="A417" s="1">
        <v>44458</v>
      </c>
      <c r="B417" t="s">
        <v>43</v>
      </c>
      <c r="C417" s="2">
        <v>53</v>
      </c>
      <c r="D417" s="2"/>
      <c r="E417" t="s">
        <v>44</v>
      </c>
      <c r="F417" t="s">
        <v>31</v>
      </c>
      <c r="G417" t="s">
        <v>17</v>
      </c>
      <c r="H417" t="str">
        <f t="shared" si="6"/>
        <v>Sep</v>
      </c>
      <c r="I417">
        <f>MONTH(Table1[[#This Row],[Date]])</f>
        <v>9</v>
      </c>
      <c r="J417" t="str">
        <f>TEXT(Table1[[#This Row],[Date]],"ddd")</f>
        <v>Sun</v>
      </c>
      <c r="K417" s="2">
        <f>Table1[[#This Row],[Credit]]-Table1[[#This Row],[Debit]]</f>
        <v>-53</v>
      </c>
    </row>
    <row r="418" spans="1:11" x14ac:dyDescent="0.3">
      <c r="A418" s="1">
        <v>44458</v>
      </c>
      <c r="B418" t="s">
        <v>45</v>
      </c>
      <c r="C418" s="2">
        <v>35</v>
      </c>
      <c r="D418" s="2"/>
      <c r="E418" t="s">
        <v>30</v>
      </c>
      <c r="F418" t="s">
        <v>31</v>
      </c>
      <c r="G418" t="s">
        <v>17</v>
      </c>
      <c r="H418" t="str">
        <f t="shared" si="6"/>
        <v>Sep</v>
      </c>
      <c r="I418">
        <f>MONTH(Table1[[#This Row],[Date]])</f>
        <v>9</v>
      </c>
      <c r="J418" t="str">
        <f>TEXT(Table1[[#This Row],[Date]],"ddd")</f>
        <v>Sun</v>
      </c>
      <c r="K418" s="2">
        <f>Table1[[#This Row],[Credit]]-Table1[[#This Row],[Debit]]</f>
        <v>-35</v>
      </c>
    </row>
    <row r="419" spans="1:11" x14ac:dyDescent="0.3">
      <c r="A419" s="1">
        <v>44458</v>
      </c>
      <c r="B419" t="s">
        <v>14</v>
      </c>
      <c r="C419" s="2">
        <v>5</v>
      </c>
      <c r="D419" s="2"/>
      <c r="E419" t="s">
        <v>15</v>
      </c>
      <c r="F419" t="s">
        <v>16</v>
      </c>
      <c r="G419" t="s">
        <v>17</v>
      </c>
      <c r="H419" t="str">
        <f t="shared" si="6"/>
        <v>Sep</v>
      </c>
      <c r="I419">
        <f>MONTH(Table1[[#This Row],[Date]])</f>
        <v>9</v>
      </c>
      <c r="J419" t="str">
        <f>TEXT(Table1[[#This Row],[Date]],"ddd")</f>
        <v>Sun</v>
      </c>
      <c r="K419" s="2">
        <f>Table1[[#This Row],[Credit]]-Table1[[#This Row],[Debit]]</f>
        <v>-5</v>
      </c>
    </row>
    <row r="420" spans="1:11" x14ac:dyDescent="0.3">
      <c r="A420" s="1">
        <v>44459</v>
      </c>
      <c r="B420" t="s">
        <v>14</v>
      </c>
      <c r="C420" s="2">
        <v>5</v>
      </c>
      <c r="D420" s="2"/>
      <c r="E420" t="s">
        <v>15</v>
      </c>
      <c r="F420" t="s">
        <v>16</v>
      </c>
      <c r="G420" t="s">
        <v>17</v>
      </c>
      <c r="H420" t="str">
        <f t="shared" si="6"/>
        <v>Sep</v>
      </c>
      <c r="I420">
        <f>MONTH(Table1[[#This Row],[Date]])</f>
        <v>9</v>
      </c>
      <c r="J420" t="str">
        <f>TEXT(Table1[[#This Row],[Date]],"ddd")</f>
        <v>Mon</v>
      </c>
      <c r="K420" s="2">
        <f>Table1[[#This Row],[Credit]]-Table1[[#This Row],[Debit]]</f>
        <v>-5</v>
      </c>
    </row>
    <row r="421" spans="1:11" x14ac:dyDescent="0.3">
      <c r="A421" s="1">
        <v>44460</v>
      </c>
      <c r="B421" t="s">
        <v>14</v>
      </c>
      <c r="C421" s="2">
        <v>5</v>
      </c>
      <c r="D421" s="2"/>
      <c r="E421" t="s">
        <v>15</v>
      </c>
      <c r="F421" t="s">
        <v>16</v>
      </c>
      <c r="G421" t="s">
        <v>17</v>
      </c>
      <c r="H421" t="str">
        <f t="shared" si="6"/>
        <v>Sep</v>
      </c>
      <c r="I421">
        <f>MONTH(Table1[[#This Row],[Date]])</f>
        <v>9</v>
      </c>
      <c r="J421" t="str">
        <f>TEXT(Table1[[#This Row],[Date]],"ddd")</f>
        <v>Tue</v>
      </c>
      <c r="K421" s="2">
        <f>Table1[[#This Row],[Credit]]-Table1[[#This Row],[Debit]]</f>
        <v>-5</v>
      </c>
    </row>
    <row r="422" spans="1:11" x14ac:dyDescent="0.3">
      <c r="A422" s="1">
        <v>44460</v>
      </c>
      <c r="B422" t="s">
        <v>24</v>
      </c>
      <c r="C422" s="2">
        <v>177.9</v>
      </c>
      <c r="D422" s="2"/>
      <c r="E422" t="s">
        <v>25</v>
      </c>
      <c r="F422" t="s">
        <v>20</v>
      </c>
      <c r="G422" t="s">
        <v>17</v>
      </c>
      <c r="H422" t="str">
        <f t="shared" si="6"/>
        <v>Sep</v>
      </c>
      <c r="I422">
        <f>MONTH(Table1[[#This Row],[Date]])</f>
        <v>9</v>
      </c>
      <c r="J422" t="str">
        <f>TEXT(Table1[[#This Row],[Date]],"ddd")</f>
        <v>Tue</v>
      </c>
      <c r="K422" s="2">
        <f>Table1[[#This Row],[Credit]]-Table1[[#This Row],[Debit]]</f>
        <v>-177.9</v>
      </c>
    </row>
    <row r="423" spans="1:11" x14ac:dyDescent="0.3">
      <c r="A423" s="1">
        <v>44461</v>
      </c>
      <c r="B423" t="s">
        <v>46</v>
      </c>
      <c r="C423" s="2">
        <v>45.300000000000004</v>
      </c>
      <c r="D423" s="2"/>
      <c r="E423" t="s">
        <v>35</v>
      </c>
      <c r="F423" t="s">
        <v>16</v>
      </c>
      <c r="G423" t="s">
        <v>17</v>
      </c>
      <c r="H423" t="str">
        <f t="shared" si="6"/>
        <v>Sep</v>
      </c>
      <c r="I423">
        <f>MONTH(Table1[[#This Row],[Date]])</f>
        <v>9</v>
      </c>
      <c r="J423" t="str">
        <f>TEXT(Table1[[#This Row],[Date]],"ddd")</f>
        <v>Wed</v>
      </c>
      <c r="K423" s="2">
        <f>Table1[[#This Row],[Credit]]-Table1[[#This Row],[Debit]]</f>
        <v>-45.300000000000004</v>
      </c>
    </row>
    <row r="424" spans="1:11" x14ac:dyDescent="0.3">
      <c r="A424" s="1">
        <v>44462</v>
      </c>
      <c r="B424" t="s">
        <v>47</v>
      </c>
      <c r="C424" s="2">
        <v>20.099999999999998</v>
      </c>
      <c r="D424" s="2"/>
      <c r="E424" t="s">
        <v>35</v>
      </c>
      <c r="F424" t="s">
        <v>16</v>
      </c>
      <c r="G424" t="s">
        <v>17</v>
      </c>
      <c r="H424" t="str">
        <f t="shared" si="6"/>
        <v>Sep</v>
      </c>
      <c r="I424">
        <f>MONTH(Table1[[#This Row],[Date]])</f>
        <v>9</v>
      </c>
      <c r="J424" t="str">
        <f>TEXT(Table1[[#This Row],[Date]],"ddd")</f>
        <v>Thu</v>
      </c>
      <c r="K424" s="2">
        <f>Table1[[#This Row],[Credit]]-Table1[[#This Row],[Debit]]</f>
        <v>-20.099999999999998</v>
      </c>
    </row>
    <row r="425" spans="1:11" x14ac:dyDescent="0.3">
      <c r="A425" s="1">
        <v>44463</v>
      </c>
      <c r="B425" t="s">
        <v>48</v>
      </c>
      <c r="C425" s="2">
        <v>55</v>
      </c>
      <c r="D425" s="2"/>
      <c r="E425" t="s">
        <v>49</v>
      </c>
      <c r="F425" t="s">
        <v>50</v>
      </c>
      <c r="G425" t="s">
        <v>17</v>
      </c>
      <c r="H425" t="str">
        <f t="shared" si="6"/>
        <v>Sep</v>
      </c>
      <c r="I425">
        <f>MONTH(Table1[[#This Row],[Date]])</f>
        <v>9</v>
      </c>
      <c r="J425" t="str">
        <f>TEXT(Table1[[#This Row],[Date]],"ddd")</f>
        <v>Fri</v>
      </c>
      <c r="K425" s="2">
        <f>Table1[[#This Row],[Credit]]-Table1[[#This Row],[Debit]]</f>
        <v>-55</v>
      </c>
    </row>
    <row r="426" spans="1:11" x14ac:dyDescent="0.3">
      <c r="A426" s="1">
        <v>44463</v>
      </c>
      <c r="B426" t="s">
        <v>28</v>
      </c>
      <c r="C426" s="2">
        <v>70.600000000000023</v>
      </c>
      <c r="D426" s="2"/>
      <c r="E426" t="s">
        <v>51</v>
      </c>
      <c r="F426" t="s">
        <v>23</v>
      </c>
      <c r="G426" t="s">
        <v>17</v>
      </c>
      <c r="H426" t="str">
        <f t="shared" si="6"/>
        <v>Sep</v>
      </c>
      <c r="I426">
        <f>MONTH(Table1[[#This Row],[Date]])</f>
        <v>9</v>
      </c>
      <c r="J426" t="str">
        <f>TEXT(Table1[[#This Row],[Date]],"ddd")</f>
        <v>Fri</v>
      </c>
      <c r="K426" s="2">
        <f>Table1[[#This Row],[Credit]]-Table1[[#This Row],[Debit]]</f>
        <v>-70.600000000000023</v>
      </c>
    </row>
    <row r="427" spans="1:11" x14ac:dyDescent="0.3">
      <c r="A427" s="1">
        <v>44463</v>
      </c>
      <c r="B427" t="s">
        <v>14</v>
      </c>
      <c r="C427" s="2">
        <v>5</v>
      </c>
      <c r="D427" s="2"/>
      <c r="E427" t="s">
        <v>15</v>
      </c>
      <c r="F427" t="s">
        <v>16</v>
      </c>
      <c r="G427" t="s">
        <v>17</v>
      </c>
      <c r="H427" t="str">
        <f t="shared" si="6"/>
        <v>Sep</v>
      </c>
      <c r="I427">
        <f>MONTH(Table1[[#This Row],[Date]])</f>
        <v>9</v>
      </c>
      <c r="J427" t="str">
        <f>TEXT(Table1[[#This Row],[Date]],"ddd")</f>
        <v>Fri</v>
      </c>
      <c r="K427" s="2">
        <f>Table1[[#This Row],[Credit]]-Table1[[#This Row],[Debit]]</f>
        <v>-5</v>
      </c>
    </row>
    <row r="428" spans="1:11" x14ac:dyDescent="0.3">
      <c r="A428" s="1">
        <v>44464</v>
      </c>
      <c r="B428" t="s">
        <v>14</v>
      </c>
      <c r="C428" s="2">
        <v>5</v>
      </c>
      <c r="D428" s="2"/>
      <c r="E428" t="s">
        <v>15</v>
      </c>
      <c r="F428" t="s">
        <v>16</v>
      </c>
      <c r="G428" t="s">
        <v>17</v>
      </c>
      <c r="H428" t="str">
        <f t="shared" si="6"/>
        <v>Sep</v>
      </c>
      <c r="I428">
        <f>MONTH(Table1[[#This Row],[Date]])</f>
        <v>9</v>
      </c>
      <c r="J428" t="str">
        <f>TEXT(Table1[[#This Row],[Date]],"ddd")</f>
        <v>Sat</v>
      </c>
      <c r="K428" s="2">
        <f>Table1[[#This Row],[Credit]]-Table1[[#This Row],[Debit]]</f>
        <v>-5</v>
      </c>
    </row>
    <row r="429" spans="1:11" x14ac:dyDescent="0.3">
      <c r="A429" s="1">
        <v>44465</v>
      </c>
      <c r="B429" t="s">
        <v>14</v>
      </c>
      <c r="C429" s="2">
        <v>5</v>
      </c>
      <c r="D429" s="2"/>
      <c r="E429" t="s">
        <v>15</v>
      </c>
      <c r="F429" t="s">
        <v>16</v>
      </c>
      <c r="G429" t="s">
        <v>17</v>
      </c>
      <c r="H429" t="str">
        <f t="shared" si="6"/>
        <v>Sep</v>
      </c>
      <c r="I429">
        <f>MONTH(Table1[[#This Row],[Date]])</f>
        <v>9</v>
      </c>
      <c r="J429" t="str">
        <f>TEXT(Table1[[#This Row],[Date]],"ddd")</f>
        <v>Sun</v>
      </c>
      <c r="K429" s="2">
        <f>Table1[[#This Row],[Credit]]-Table1[[#This Row],[Debit]]</f>
        <v>-5</v>
      </c>
    </row>
    <row r="430" spans="1:11" x14ac:dyDescent="0.3">
      <c r="A430" s="1">
        <v>44466</v>
      </c>
      <c r="B430" t="s">
        <v>14</v>
      </c>
      <c r="C430" s="2">
        <v>5</v>
      </c>
      <c r="D430" s="2"/>
      <c r="E430" t="s">
        <v>15</v>
      </c>
      <c r="F430" t="s">
        <v>16</v>
      </c>
      <c r="G430" t="s">
        <v>17</v>
      </c>
      <c r="H430" t="str">
        <f t="shared" si="6"/>
        <v>Sep</v>
      </c>
      <c r="I430">
        <f>MONTH(Table1[[#This Row],[Date]])</f>
        <v>9</v>
      </c>
      <c r="J430" t="str">
        <f>TEXT(Table1[[#This Row],[Date]],"ddd")</f>
        <v>Mon</v>
      </c>
      <c r="K430" s="2">
        <f>Table1[[#This Row],[Credit]]-Table1[[#This Row],[Debit]]</f>
        <v>-5</v>
      </c>
    </row>
    <row r="431" spans="1:11" x14ac:dyDescent="0.3">
      <c r="A431" s="1">
        <v>44467</v>
      </c>
      <c r="B431" t="s">
        <v>14</v>
      </c>
      <c r="C431" s="2">
        <v>5</v>
      </c>
      <c r="D431" s="2"/>
      <c r="E431" t="s">
        <v>15</v>
      </c>
      <c r="F431" t="s">
        <v>16</v>
      </c>
      <c r="G431" t="s">
        <v>17</v>
      </c>
      <c r="H431" t="str">
        <f t="shared" si="6"/>
        <v>Sep</v>
      </c>
      <c r="I431">
        <f>MONTH(Table1[[#This Row],[Date]])</f>
        <v>9</v>
      </c>
      <c r="J431" t="str">
        <f>TEXT(Table1[[#This Row],[Date]],"ddd")</f>
        <v>Tue</v>
      </c>
      <c r="K431" s="2">
        <f>Table1[[#This Row],[Credit]]-Table1[[#This Row],[Debit]]</f>
        <v>-5</v>
      </c>
    </row>
    <row r="432" spans="1:11" x14ac:dyDescent="0.3">
      <c r="A432" s="1">
        <v>44467</v>
      </c>
      <c r="B432" t="s">
        <v>24</v>
      </c>
      <c r="C432" s="2">
        <v>223</v>
      </c>
      <c r="D432" s="2"/>
      <c r="E432" t="s">
        <v>25</v>
      </c>
      <c r="F432" t="s">
        <v>20</v>
      </c>
      <c r="G432" t="s">
        <v>17</v>
      </c>
      <c r="H432" t="str">
        <f t="shared" si="6"/>
        <v>Sep</v>
      </c>
      <c r="I432">
        <f>MONTH(Table1[[#This Row],[Date]])</f>
        <v>9</v>
      </c>
      <c r="J432" t="str">
        <f>TEXT(Table1[[#This Row],[Date]],"ddd")</f>
        <v>Tue</v>
      </c>
      <c r="K432" s="2">
        <f>Table1[[#This Row],[Credit]]-Table1[[#This Row],[Debit]]</f>
        <v>-223</v>
      </c>
    </row>
    <row r="433" spans="1:11" x14ac:dyDescent="0.3">
      <c r="A433" s="1">
        <v>44468</v>
      </c>
      <c r="B433" t="s">
        <v>52</v>
      </c>
      <c r="C433" s="2">
        <v>132.9</v>
      </c>
      <c r="D433" s="2"/>
      <c r="E433" t="s">
        <v>33</v>
      </c>
      <c r="F433" t="s">
        <v>31</v>
      </c>
      <c r="G433" t="s">
        <v>17</v>
      </c>
      <c r="H433" t="str">
        <f t="shared" si="6"/>
        <v>Sep</v>
      </c>
      <c r="I433">
        <f>MONTH(Table1[[#This Row],[Date]])</f>
        <v>9</v>
      </c>
      <c r="J433" t="str">
        <f>TEXT(Table1[[#This Row],[Date]],"ddd")</f>
        <v>Wed</v>
      </c>
      <c r="K433" s="2">
        <f>Table1[[#This Row],[Credit]]-Table1[[#This Row],[Debit]]</f>
        <v>-132.9</v>
      </c>
    </row>
    <row r="434" spans="1:11" x14ac:dyDescent="0.3">
      <c r="A434" s="1">
        <v>44468</v>
      </c>
      <c r="B434" t="s">
        <v>54</v>
      </c>
      <c r="C434" s="2">
        <v>175</v>
      </c>
      <c r="D434" s="2"/>
      <c r="E434" t="s">
        <v>33</v>
      </c>
      <c r="F434" t="s">
        <v>31</v>
      </c>
      <c r="G434" t="s">
        <v>17</v>
      </c>
      <c r="H434" t="str">
        <f t="shared" si="6"/>
        <v>Sep</v>
      </c>
      <c r="I434">
        <f>MONTH(Table1[[#This Row],[Date]])</f>
        <v>9</v>
      </c>
      <c r="J434" t="str">
        <f>TEXT(Table1[[#This Row],[Date]],"ddd")</f>
        <v>Wed</v>
      </c>
      <c r="K434" s="2">
        <f>Table1[[#This Row],[Credit]]-Table1[[#This Row],[Debit]]</f>
        <v>-175</v>
      </c>
    </row>
    <row r="435" spans="1:11" x14ac:dyDescent="0.3">
      <c r="A435" s="1">
        <v>44469</v>
      </c>
      <c r="B435" t="s">
        <v>32</v>
      </c>
      <c r="C435" s="2">
        <v>153.39999999999998</v>
      </c>
      <c r="D435" s="2"/>
      <c r="E435" t="s">
        <v>33</v>
      </c>
      <c r="F435" t="s">
        <v>31</v>
      </c>
      <c r="G435" t="s">
        <v>17</v>
      </c>
      <c r="H435" t="str">
        <f t="shared" si="6"/>
        <v>Sep</v>
      </c>
      <c r="I435">
        <f>MONTH(Table1[[#This Row],[Date]])</f>
        <v>9</v>
      </c>
      <c r="J435" t="str">
        <f>TEXT(Table1[[#This Row],[Date]],"ddd")</f>
        <v>Thu</v>
      </c>
      <c r="K435" s="2">
        <f>Table1[[#This Row],[Credit]]-Table1[[#This Row],[Debit]]</f>
        <v>-153.39999999999998</v>
      </c>
    </row>
    <row r="436" spans="1:11" x14ac:dyDescent="0.3">
      <c r="A436" s="1">
        <v>44469</v>
      </c>
      <c r="B436" t="s">
        <v>36</v>
      </c>
      <c r="C436" s="2">
        <v>31.200000000000003</v>
      </c>
      <c r="D436" s="2"/>
      <c r="E436" t="s">
        <v>37</v>
      </c>
      <c r="F436" t="s">
        <v>23</v>
      </c>
      <c r="G436" t="s">
        <v>17</v>
      </c>
      <c r="H436" t="str">
        <f t="shared" si="6"/>
        <v>Sep</v>
      </c>
      <c r="I436">
        <f>MONTH(Table1[[#This Row],[Date]])</f>
        <v>9</v>
      </c>
      <c r="J436" t="str">
        <f>TEXT(Table1[[#This Row],[Date]],"ddd")</f>
        <v>Thu</v>
      </c>
      <c r="K436" s="2">
        <f>Table1[[#This Row],[Credit]]-Table1[[#This Row],[Debit]]</f>
        <v>-31.200000000000003</v>
      </c>
    </row>
    <row r="437" spans="1:11" x14ac:dyDescent="0.3">
      <c r="A437" s="1">
        <v>44469</v>
      </c>
      <c r="B437" t="s">
        <v>59</v>
      </c>
      <c r="C437" s="2">
        <v>15</v>
      </c>
      <c r="D437" s="2"/>
      <c r="E437" t="s">
        <v>35</v>
      </c>
      <c r="F437" t="s">
        <v>16</v>
      </c>
      <c r="G437" t="s">
        <v>17</v>
      </c>
      <c r="H437" t="str">
        <f t="shared" si="6"/>
        <v>Sep</v>
      </c>
      <c r="I437">
        <f>MONTH(Table1[[#This Row],[Date]])</f>
        <v>9</v>
      </c>
      <c r="J437" t="str">
        <f>TEXT(Table1[[#This Row],[Date]],"ddd")</f>
        <v>Thu</v>
      </c>
      <c r="K437" s="2">
        <f>Table1[[#This Row],[Credit]]-Table1[[#This Row],[Debit]]</f>
        <v>-15</v>
      </c>
    </row>
    <row r="438" spans="1:11" x14ac:dyDescent="0.3">
      <c r="A438" s="1">
        <v>44470</v>
      </c>
      <c r="B438" t="s">
        <v>14</v>
      </c>
      <c r="C438" s="2">
        <v>5</v>
      </c>
      <c r="D438" s="2"/>
      <c r="E438" t="s">
        <v>15</v>
      </c>
      <c r="F438" t="s">
        <v>16</v>
      </c>
      <c r="G438" t="s">
        <v>17</v>
      </c>
      <c r="H438" t="str">
        <f t="shared" si="6"/>
        <v>Oct</v>
      </c>
      <c r="I438">
        <f>MONTH(Table1[[#This Row],[Date]])</f>
        <v>10</v>
      </c>
      <c r="J438" t="str">
        <f>TEXT(Table1[[#This Row],[Date]],"ddd")</f>
        <v>Fri</v>
      </c>
      <c r="K438" s="2">
        <f>Table1[[#This Row],[Credit]]-Table1[[#This Row],[Debit]]</f>
        <v>-5</v>
      </c>
    </row>
    <row r="439" spans="1:11" x14ac:dyDescent="0.3">
      <c r="A439" s="1">
        <v>44472</v>
      </c>
      <c r="B439" t="s">
        <v>14</v>
      </c>
      <c r="C439" s="2">
        <v>5</v>
      </c>
      <c r="D439" s="2"/>
      <c r="E439" t="s">
        <v>15</v>
      </c>
      <c r="F439" t="s">
        <v>16</v>
      </c>
      <c r="G439" t="s">
        <v>17</v>
      </c>
      <c r="H439" t="str">
        <f t="shared" si="6"/>
        <v>Oct</v>
      </c>
      <c r="I439">
        <f>MONTH(Table1[[#This Row],[Date]])</f>
        <v>10</v>
      </c>
      <c r="J439" t="str">
        <f>TEXT(Table1[[#This Row],[Date]],"ddd")</f>
        <v>Sun</v>
      </c>
      <c r="K439" s="2">
        <f>Table1[[#This Row],[Credit]]-Table1[[#This Row],[Debit]]</f>
        <v>-5</v>
      </c>
    </row>
    <row r="440" spans="1:11" x14ac:dyDescent="0.3">
      <c r="A440" s="1">
        <v>44472</v>
      </c>
      <c r="B440" t="s">
        <v>10</v>
      </c>
      <c r="C440" s="2"/>
      <c r="D440" s="2">
        <v>5000</v>
      </c>
      <c r="E440" t="s">
        <v>11</v>
      </c>
      <c r="F440" t="s">
        <v>12</v>
      </c>
      <c r="G440" t="s">
        <v>13</v>
      </c>
      <c r="H440" t="str">
        <f t="shared" si="6"/>
        <v>Oct</v>
      </c>
      <c r="I440">
        <f>MONTH(Table1[[#This Row],[Date]])</f>
        <v>10</v>
      </c>
      <c r="J440" t="str">
        <f>TEXT(Table1[[#This Row],[Date]],"ddd")</f>
        <v>Sun</v>
      </c>
      <c r="K440" s="2">
        <f>Table1[[#This Row],[Credit]]-Table1[[#This Row],[Debit]]</f>
        <v>5000</v>
      </c>
    </row>
    <row r="441" spans="1:11" x14ac:dyDescent="0.3">
      <c r="A441" s="1">
        <v>44473</v>
      </c>
      <c r="B441" t="s">
        <v>14</v>
      </c>
      <c r="C441" s="2">
        <v>5</v>
      </c>
      <c r="D441" s="2"/>
      <c r="E441" t="s">
        <v>15</v>
      </c>
      <c r="F441" t="s">
        <v>16</v>
      </c>
      <c r="G441" t="s">
        <v>17</v>
      </c>
      <c r="H441" t="str">
        <f t="shared" si="6"/>
        <v>Oct</v>
      </c>
      <c r="I441">
        <f>MONTH(Table1[[#This Row],[Date]])</f>
        <v>10</v>
      </c>
      <c r="J441" t="str">
        <f>TEXT(Table1[[#This Row],[Date]],"ddd")</f>
        <v>Mon</v>
      </c>
      <c r="K441" s="2">
        <f>Table1[[#This Row],[Credit]]-Table1[[#This Row],[Debit]]</f>
        <v>-5</v>
      </c>
    </row>
    <row r="442" spans="1:11" x14ac:dyDescent="0.3">
      <c r="A442" s="1">
        <v>44475</v>
      </c>
      <c r="B442" t="s">
        <v>18</v>
      </c>
      <c r="C442" s="2">
        <v>900</v>
      </c>
      <c r="D442" s="2"/>
      <c r="E442" t="s">
        <v>19</v>
      </c>
      <c r="F442" t="s">
        <v>20</v>
      </c>
      <c r="G442" t="s">
        <v>17</v>
      </c>
      <c r="H442" t="str">
        <f t="shared" si="6"/>
        <v>Oct</v>
      </c>
      <c r="I442">
        <f>MONTH(Table1[[#This Row],[Date]])</f>
        <v>10</v>
      </c>
      <c r="J442" t="str">
        <f>TEXT(Table1[[#This Row],[Date]],"ddd")</f>
        <v>Wed</v>
      </c>
      <c r="K442" s="2">
        <f>Table1[[#This Row],[Credit]]-Table1[[#This Row],[Debit]]</f>
        <v>-900</v>
      </c>
    </row>
    <row r="443" spans="1:11" x14ac:dyDescent="0.3">
      <c r="A443" s="1">
        <v>44475</v>
      </c>
      <c r="B443" t="s">
        <v>21</v>
      </c>
      <c r="C443" s="2">
        <v>150</v>
      </c>
      <c r="D443" s="2"/>
      <c r="E443" t="s">
        <v>22</v>
      </c>
      <c r="F443" t="s">
        <v>23</v>
      </c>
      <c r="G443" t="s">
        <v>17</v>
      </c>
      <c r="H443" t="str">
        <f t="shared" si="6"/>
        <v>Oct</v>
      </c>
      <c r="I443">
        <f>MONTH(Table1[[#This Row],[Date]])</f>
        <v>10</v>
      </c>
      <c r="J443" t="str">
        <f>TEXT(Table1[[#This Row],[Date]],"ddd")</f>
        <v>Wed</v>
      </c>
      <c r="K443" s="2">
        <f>Table1[[#This Row],[Credit]]-Table1[[#This Row],[Debit]]</f>
        <v>-150</v>
      </c>
    </row>
    <row r="444" spans="1:11" x14ac:dyDescent="0.3">
      <c r="A444" s="1">
        <v>44475</v>
      </c>
      <c r="B444" t="s">
        <v>14</v>
      </c>
      <c r="C444" s="2">
        <v>5</v>
      </c>
      <c r="D444" s="2"/>
      <c r="E444" t="s">
        <v>15</v>
      </c>
      <c r="F444" t="s">
        <v>16</v>
      </c>
      <c r="G444" t="s">
        <v>17</v>
      </c>
      <c r="H444" t="str">
        <f t="shared" si="6"/>
        <v>Oct</v>
      </c>
      <c r="I444">
        <f>MONTH(Table1[[#This Row],[Date]])</f>
        <v>10</v>
      </c>
      <c r="J444" t="str">
        <f>TEXT(Table1[[#This Row],[Date]],"ddd")</f>
        <v>Wed</v>
      </c>
      <c r="K444" s="2">
        <f>Table1[[#This Row],[Credit]]-Table1[[#This Row],[Debit]]</f>
        <v>-5</v>
      </c>
    </row>
    <row r="445" spans="1:11" x14ac:dyDescent="0.3">
      <c r="A445" s="1">
        <v>44475</v>
      </c>
      <c r="B445" t="s">
        <v>14</v>
      </c>
      <c r="C445" s="2">
        <v>5</v>
      </c>
      <c r="D445" s="2"/>
      <c r="E445" t="s">
        <v>15</v>
      </c>
      <c r="F445" t="s">
        <v>16</v>
      </c>
      <c r="G445" t="s">
        <v>17</v>
      </c>
      <c r="H445" t="str">
        <f t="shared" si="6"/>
        <v>Oct</v>
      </c>
      <c r="I445">
        <f>MONTH(Table1[[#This Row],[Date]])</f>
        <v>10</v>
      </c>
      <c r="J445" t="str">
        <f>TEXT(Table1[[#This Row],[Date]],"ddd")</f>
        <v>Wed</v>
      </c>
      <c r="K445" s="2">
        <f>Table1[[#This Row],[Credit]]-Table1[[#This Row],[Debit]]</f>
        <v>-5</v>
      </c>
    </row>
    <row r="446" spans="1:11" x14ac:dyDescent="0.3">
      <c r="A446" s="1">
        <v>44476</v>
      </c>
      <c r="B446" t="s">
        <v>14</v>
      </c>
      <c r="C446" s="2">
        <v>5</v>
      </c>
      <c r="D446" s="2"/>
      <c r="E446" t="s">
        <v>15</v>
      </c>
      <c r="F446" t="s">
        <v>16</v>
      </c>
      <c r="G446" t="s">
        <v>17</v>
      </c>
      <c r="H446" t="str">
        <f t="shared" si="6"/>
        <v>Oct</v>
      </c>
      <c r="I446">
        <f>MONTH(Table1[[#This Row],[Date]])</f>
        <v>10</v>
      </c>
      <c r="J446" t="str">
        <f>TEXT(Table1[[#This Row],[Date]],"ddd")</f>
        <v>Thu</v>
      </c>
      <c r="K446" s="2">
        <f>Table1[[#This Row],[Credit]]-Table1[[#This Row],[Debit]]</f>
        <v>-5</v>
      </c>
    </row>
    <row r="447" spans="1:11" x14ac:dyDescent="0.3">
      <c r="A447" s="1">
        <v>44477</v>
      </c>
      <c r="B447" t="s">
        <v>14</v>
      </c>
      <c r="C447" s="2">
        <v>5</v>
      </c>
      <c r="D447" s="2"/>
      <c r="E447" t="s">
        <v>15</v>
      </c>
      <c r="F447" t="s">
        <v>16</v>
      </c>
      <c r="G447" t="s">
        <v>17</v>
      </c>
      <c r="H447" t="str">
        <f t="shared" si="6"/>
        <v>Oct</v>
      </c>
      <c r="I447">
        <f>MONTH(Table1[[#This Row],[Date]])</f>
        <v>10</v>
      </c>
      <c r="J447" t="str">
        <f>TEXT(Table1[[#This Row],[Date]],"ddd")</f>
        <v>Fri</v>
      </c>
      <c r="K447" s="2">
        <f>Table1[[#This Row],[Credit]]-Table1[[#This Row],[Debit]]</f>
        <v>-5</v>
      </c>
    </row>
    <row r="448" spans="1:11" x14ac:dyDescent="0.3">
      <c r="A448" s="1">
        <v>44477</v>
      </c>
      <c r="B448" t="s">
        <v>24</v>
      </c>
      <c r="C448" s="2">
        <v>105</v>
      </c>
      <c r="D448" s="2"/>
      <c r="E448" t="s">
        <v>25</v>
      </c>
      <c r="F448" t="s">
        <v>20</v>
      </c>
      <c r="G448" t="s">
        <v>17</v>
      </c>
      <c r="H448" t="str">
        <f t="shared" si="6"/>
        <v>Oct</v>
      </c>
      <c r="I448">
        <f>MONTH(Table1[[#This Row],[Date]])</f>
        <v>10</v>
      </c>
      <c r="J448" t="str">
        <f>TEXT(Table1[[#This Row],[Date]],"ddd")</f>
        <v>Fri</v>
      </c>
      <c r="K448" s="2">
        <f>Table1[[#This Row],[Credit]]-Table1[[#This Row],[Debit]]</f>
        <v>-105</v>
      </c>
    </row>
    <row r="449" spans="1:11" x14ac:dyDescent="0.3">
      <c r="A449" s="1">
        <v>44480</v>
      </c>
      <c r="B449" t="s">
        <v>26</v>
      </c>
      <c r="C449" s="2">
        <v>59</v>
      </c>
      <c r="D449" s="2"/>
      <c r="E449" t="s">
        <v>27</v>
      </c>
      <c r="F449" t="s">
        <v>20</v>
      </c>
      <c r="G449" t="s">
        <v>17</v>
      </c>
      <c r="H449" t="str">
        <f t="shared" si="6"/>
        <v>Oct</v>
      </c>
      <c r="I449">
        <f>MONTH(Table1[[#This Row],[Date]])</f>
        <v>10</v>
      </c>
      <c r="J449" t="str">
        <f>TEXT(Table1[[#This Row],[Date]],"ddd")</f>
        <v>Mon</v>
      </c>
      <c r="K449" s="2">
        <f>Table1[[#This Row],[Credit]]-Table1[[#This Row],[Debit]]</f>
        <v>-59</v>
      </c>
    </row>
    <row r="450" spans="1:11" x14ac:dyDescent="0.3">
      <c r="A450" s="1">
        <v>44480</v>
      </c>
      <c r="B450" t="s">
        <v>14</v>
      </c>
      <c r="C450" s="2">
        <v>5</v>
      </c>
      <c r="D450" s="2"/>
      <c r="E450" t="s">
        <v>15</v>
      </c>
      <c r="F450" t="s">
        <v>16</v>
      </c>
      <c r="G450" t="s">
        <v>17</v>
      </c>
      <c r="H450" t="str">
        <f t="shared" ref="H450:H487" si="7">TEXT(A450,"mmm")</f>
        <v>Oct</v>
      </c>
      <c r="I450">
        <f>MONTH(Table1[[#This Row],[Date]])</f>
        <v>10</v>
      </c>
      <c r="J450" t="str">
        <f>TEXT(Table1[[#This Row],[Date]],"ddd")</f>
        <v>Mon</v>
      </c>
      <c r="K450" s="2">
        <f>Table1[[#This Row],[Credit]]-Table1[[#This Row],[Debit]]</f>
        <v>-5</v>
      </c>
    </row>
    <row r="451" spans="1:11" x14ac:dyDescent="0.3">
      <c r="A451" s="1">
        <v>44481</v>
      </c>
      <c r="B451" t="s">
        <v>14</v>
      </c>
      <c r="C451" s="2">
        <v>5</v>
      </c>
      <c r="D451" s="2"/>
      <c r="E451" t="s">
        <v>15</v>
      </c>
      <c r="F451" t="s">
        <v>16</v>
      </c>
      <c r="G451" t="s">
        <v>17</v>
      </c>
      <c r="H451" t="str">
        <f t="shared" si="7"/>
        <v>Oct</v>
      </c>
      <c r="I451">
        <f>MONTH(Table1[[#This Row],[Date]])</f>
        <v>10</v>
      </c>
      <c r="J451" t="str">
        <f>TEXT(Table1[[#This Row],[Date]],"ddd")</f>
        <v>Tue</v>
      </c>
      <c r="K451" s="2">
        <f>Table1[[#This Row],[Credit]]-Table1[[#This Row],[Debit]]</f>
        <v>-5</v>
      </c>
    </row>
    <row r="452" spans="1:11" x14ac:dyDescent="0.3">
      <c r="A452" s="1">
        <v>44482</v>
      </c>
      <c r="B452" t="s">
        <v>28</v>
      </c>
      <c r="C452" s="2">
        <v>86.399999999999977</v>
      </c>
      <c r="D452" s="2"/>
      <c r="E452" t="s">
        <v>51</v>
      </c>
      <c r="F452" t="s">
        <v>23</v>
      </c>
      <c r="G452" t="s">
        <v>17</v>
      </c>
      <c r="H452" t="str">
        <f t="shared" si="7"/>
        <v>Oct</v>
      </c>
      <c r="I452">
        <f>MONTH(Table1[[#This Row],[Date]])</f>
        <v>10</v>
      </c>
      <c r="J452" t="str">
        <f>TEXT(Table1[[#This Row],[Date]],"ddd")</f>
        <v>Wed</v>
      </c>
      <c r="K452" s="2">
        <f>Table1[[#This Row],[Credit]]-Table1[[#This Row],[Debit]]</f>
        <v>-86.399999999999977</v>
      </c>
    </row>
    <row r="453" spans="1:11" x14ac:dyDescent="0.3">
      <c r="A453" s="1">
        <v>44482</v>
      </c>
      <c r="B453" t="s">
        <v>14</v>
      </c>
      <c r="C453" s="2">
        <v>5</v>
      </c>
      <c r="D453" s="2"/>
      <c r="E453" t="s">
        <v>15</v>
      </c>
      <c r="F453" t="s">
        <v>16</v>
      </c>
      <c r="G453" t="s">
        <v>17</v>
      </c>
      <c r="H453" t="str">
        <f t="shared" si="7"/>
        <v>Oct</v>
      </c>
      <c r="I453">
        <f>MONTH(Table1[[#This Row],[Date]])</f>
        <v>10</v>
      </c>
      <c r="J453" t="str">
        <f>TEXT(Table1[[#This Row],[Date]],"ddd")</f>
        <v>Wed</v>
      </c>
      <c r="K453" s="2">
        <f>Table1[[#This Row],[Credit]]-Table1[[#This Row],[Debit]]</f>
        <v>-5</v>
      </c>
    </row>
    <row r="454" spans="1:11" x14ac:dyDescent="0.3">
      <c r="A454" s="1">
        <v>44483</v>
      </c>
      <c r="B454" t="s">
        <v>14</v>
      </c>
      <c r="C454" s="2">
        <v>5</v>
      </c>
      <c r="D454" s="2"/>
      <c r="E454" t="s">
        <v>15</v>
      </c>
      <c r="F454" t="s">
        <v>16</v>
      </c>
      <c r="G454" t="s">
        <v>17</v>
      </c>
      <c r="H454" t="str">
        <f t="shared" si="7"/>
        <v>Oct</v>
      </c>
      <c r="I454">
        <f>MONTH(Table1[[#This Row],[Date]])</f>
        <v>10</v>
      </c>
      <c r="J454" t="str">
        <f>TEXT(Table1[[#This Row],[Date]],"ddd")</f>
        <v>Thu</v>
      </c>
      <c r="K454" s="2">
        <f>Table1[[#This Row],[Credit]]-Table1[[#This Row],[Debit]]</f>
        <v>-5</v>
      </c>
    </row>
    <row r="455" spans="1:11" x14ac:dyDescent="0.3">
      <c r="A455" s="1">
        <v>44484</v>
      </c>
      <c r="B455" t="s">
        <v>24</v>
      </c>
      <c r="C455" s="2">
        <v>143.9</v>
      </c>
      <c r="D455" s="2"/>
      <c r="E455" t="s">
        <v>25</v>
      </c>
      <c r="F455" t="s">
        <v>20</v>
      </c>
      <c r="G455" t="s">
        <v>17</v>
      </c>
      <c r="H455" t="str">
        <f t="shared" si="7"/>
        <v>Oct</v>
      </c>
      <c r="I455">
        <f>MONTH(Table1[[#This Row],[Date]])</f>
        <v>10</v>
      </c>
      <c r="J455" t="str">
        <f>TEXT(Table1[[#This Row],[Date]],"ddd")</f>
        <v>Fri</v>
      </c>
      <c r="K455" s="2">
        <f>Table1[[#This Row],[Credit]]-Table1[[#This Row],[Debit]]</f>
        <v>-143.9</v>
      </c>
    </row>
    <row r="456" spans="1:11" x14ac:dyDescent="0.3">
      <c r="A456" s="1">
        <v>44484</v>
      </c>
      <c r="B456" t="s">
        <v>14</v>
      </c>
      <c r="C456" s="2">
        <v>5</v>
      </c>
      <c r="D456" s="2"/>
      <c r="E456" t="s">
        <v>15</v>
      </c>
      <c r="F456" t="s">
        <v>16</v>
      </c>
      <c r="G456" t="s">
        <v>17</v>
      </c>
      <c r="H456" t="str">
        <f t="shared" si="7"/>
        <v>Oct</v>
      </c>
      <c r="I456">
        <f>MONTH(Table1[[#This Row],[Date]])</f>
        <v>10</v>
      </c>
      <c r="J456" t="str">
        <f>TEXT(Table1[[#This Row],[Date]],"ddd")</f>
        <v>Fri</v>
      </c>
      <c r="K456" s="2">
        <f>Table1[[#This Row],[Credit]]-Table1[[#This Row],[Debit]]</f>
        <v>-5</v>
      </c>
    </row>
    <row r="457" spans="1:11" x14ac:dyDescent="0.3">
      <c r="A457" s="1">
        <v>44485</v>
      </c>
      <c r="B457" t="s">
        <v>14</v>
      </c>
      <c r="C457" s="2">
        <v>5</v>
      </c>
      <c r="D457" s="2"/>
      <c r="E457" t="s">
        <v>15</v>
      </c>
      <c r="F457" t="s">
        <v>16</v>
      </c>
      <c r="G457" t="s">
        <v>17</v>
      </c>
      <c r="H457" t="str">
        <f t="shared" si="7"/>
        <v>Oct</v>
      </c>
      <c r="I457">
        <f>MONTH(Table1[[#This Row],[Date]])</f>
        <v>10</v>
      </c>
      <c r="J457" t="str">
        <f>TEXT(Table1[[#This Row],[Date]],"ddd")</f>
        <v>Sat</v>
      </c>
      <c r="K457" s="2">
        <f>Table1[[#This Row],[Credit]]-Table1[[#This Row],[Debit]]</f>
        <v>-5</v>
      </c>
    </row>
    <row r="458" spans="1:11" x14ac:dyDescent="0.3">
      <c r="A458" s="1">
        <v>44485</v>
      </c>
      <c r="B458" t="s">
        <v>29</v>
      </c>
      <c r="C458" s="2">
        <v>48.8</v>
      </c>
      <c r="D458" s="2"/>
      <c r="E458" t="s">
        <v>30</v>
      </c>
      <c r="F458" t="s">
        <v>31</v>
      </c>
      <c r="G458" t="s">
        <v>17</v>
      </c>
      <c r="H458" t="str">
        <f t="shared" si="7"/>
        <v>Oct</v>
      </c>
      <c r="I458">
        <f>MONTH(Table1[[#This Row],[Date]])</f>
        <v>10</v>
      </c>
      <c r="J458" t="str">
        <f>TEXT(Table1[[#This Row],[Date]],"ddd")</f>
        <v>Sat</v>
      </c>
      <c r="K458" s="2">
        <f>Table1[[#This Row],[Credit]]-Table1[[#This Row],[Debit]]</f>
        <v>-48.8</v>
      </c>
    </row>
    <row r="459" spans="1:11" x14ac:dyDescent="0.3">
      <c r="A459" s="1">
        <v>44485</v>
      </c>
      <c r="B459" t="s">
        <v>32</v>
      </c>
      <c r="C459" s="2">
        <v>106.70000000000002</v>
      </c>
      <c r="D459" s="2"/>
      <c r="E459" t="s">
        <v>33</v>
      </c>
      <c r="F459" t="s">
        <v>31</v>
      </c>
      <c r="G459" t="s">
        <v>17</v>
      </c>
      <c r="H459" t="str">
        <f t="shared" si="7"/>
        <v>Oct</v>
      </c>
      <c r="I459">
        <f>MONTH(Table1[[#This Row],[Date]])</f>
        <v>10</v>
      </c>
      <c r="J459" t="str">
        <f>TEXT(Table1[[#This Row],[Date]],"ddd")</f>
        <v>Sat</v>
      </c>
      <c r="K459" s="2">
        <f>Table1[[#This Row],[Credit]]-Table1[[#This Row],[Debit]]</f>
        <v>-106.70000000000002</v>
      </c>
    </row>
    <row r="460" spans="1:11" x14ac:dyDescent="0.3">
      <c r="A460" s="1">
        <v>44485</v>
      </c>
      <c r="B460" t="s">
        <v>34</v>
      </c>
      <c r="C460" s="2">
        <v>61.1</v>
      </c>
      <c r="D460" s="2"/>
      <c r="E460" t="s">
        <v>35</v>
      </c>
      <c r="F460" t="s">
        <v>16</v>
      </c>
      <c r="G460" t="s">
        <v>17</v>
      </c>
      <c r="H460" t="str">
        <f t="shared" si="7"/>
        <v>Oct</v>
      </c>
      <c r="I460">
        <f>MONTH(Table1[[#This Row],[Date]])</f>
        <v>10</v>
      </c>
      <c r="J460" t="str">
        <f>TEXT(Table1[[#This Row],[Date]],"ddd")</f>
        <v>Sat</v>
      </c>
      <c r="K460" s="2">
        <f>Table1[[#This Row],[Credit]]-Table1[[#This Row],[Debit]]</f>
        <v>-61.1</v>
      </c>
    </row>
    <row r="461" spans="1:11" x14ac:dyDescent="0.3">
      <c r="A461" s="1">
        <v>44486</v>
      </c>
      <c r="B461" t="s">
        <v>36</v>
      </c>
      <c r="C461" s="2">
        <v>37.200000000000003</v>
      </c>
      <c r="D461" s="2"/>
      <c r="E461" t="s">
        <v>37</v>
      </c>
      <c r="F461" t="s">
        <v>23</v>
      </c>
      <c r="G461" t="s">
        <v>17</v>
      </c>
      <c r="H461" t="str">
        <f t="shared" si="7"/>
        <v>Oct</v>
      </c>
      <c r="I461">
        <f>MONTH(Table1[[#This Row],[Date]])</f>
        <v>10</v>
      </c>
      <c r="J461" t="str">
        <f>TEXT(Table1[[#This Row],[Date]],"ddd")</f>
        <v>Sun</v>
      </c>
      <c r="K461" s="2">
        <f>Table1[[#This Row],[Credit]]-Table1[[#This Row],[Debit]]</f>
        <v>-37.200000000000003</v>
      </c>
    </row>
    <row r="462" spans="1:11" x14ac:dyDescent="0.3">
      <c r="A462" s="1">
        <v>44487</v>
      </c>
      <c r="B462" t="s">
        <v>38</v>
      </c>
      <c r="C462" s="2"/>
      <c r="D462" s="2">
        <v>100</v>
      </c>
      <c r="E462" t="s">
        <v>39</v>
      </c>
      <c r="F462" t="s">
        <v>40</v>
      </c>
      <c r="G462" t="s">
        <v>13</v>
      </c>
      <c r="H462" t="str">
        <f t="shared" si="7"/>
        <v>Oct</v>
      </c>
      <c r="I462">
        <f>MONTH(Table1[[#This Row],[Date]])</f>
        <v>10</v>
      </c>
      <c r="J462" t="str">
        <f>TEXT(Table1[[#This Row],[Date]],"ddd")</f>
        <v>Mon</v>
      </c>
      <c r="K462" s="2">
        <f>Table1[[#This Row],[Credit]]-Table1[[#This Row],[Debit]]</f>
        <v>100</v>
      </c>
    </row>
    <row r="463" spans="1:11" x14ac:dyDescent="0.3">
      <c r="A463" s="1">
        <v>44487</v>
      </c>
      <c r="B463" t="s">
        <v>14</v>
      </c>
      <c r="C463" s="2">
        <v>5</v>
      </c>
      <c r="D463" s="2"/>
      <c r="E463" t="s">
        <v>15</v>
      </c>
      <c r="F463" t="s">
        <v>16</v>
      </c>
      <c r="G463" t="s">
        <v>17</v>
      </c>
      <c r="H463" t="str">
        <f t="shared" si="7"/>
        <v>Oct</v>
      </c>
      <c r="I463">
        <f>MONTH(Table1[[#This Row],[Date]])</f>
        <v>10</v>
      </c>
      <c r="J463" t="str">
        <f>TEXT(Table1[[#This Row],[Date]],"ddd")</f>
        <v>Mon</v>
      </c>
      <c r="K463" s="2">
        <f>Table1[[#This Row],[Credit]]-Table1[[#This Row],[Debit]]</f>
        <v>-5</v>
      </c>
    </row>
    <row r="464" spans="1:11" x14ac:dyDescent="0.3">
      <c r="A464" s="1">
        <v>44488</v>
      </c>
      <c r="B464" t="s">
        <v>14</v>
      </c>
      <c r="C464" s="2">
        <v>5</v>
      </c>
      <c r="D464" s="2"/>
      <c r="E464" t="s">
        <v>15</v>
      </c>
      <c r="F464" t="s">
        <v>16</v>
      </c>
      <c r="G464" t="s">
        <v>17</v>
      </c>
      <c r="H464" t="str">
        <f t="shared" si="7"/>
        <v>Oct</v>
      </c>
      <c r="I464">
        <f>MONTH(Table1[[#This Row],[Date]])</f>
        <v>10</v>
      </c>
      <c r="J464" t="str">
        <f>TEXT(Table1[[#This Row],[Date]],"ddd")</f>
        <v>Tue</v>
      </c>
      <c r="K464" s="2">
        <f>Table1[[#This Row],[Credit]]-Table1[[#This Row],[Debit]]</f>
        <v>-5</v>
      </c>
    </row>
    <row r="465" spans="1:11" x14ac:dyDescent="0.3">
      <c r="A465" s="1">
        <v>44488</v>
      </c>
      <c r="B465" t="s">
        <v>55</v>
      </c>
      <c r="C465" s="2">
        <v>75</v>
      </c>
      <c r="D465" s="2"/>
      <c r="E465" t="s">
        <v>56</v>
      </c>
      <c r="F465" t="s">
        <v>57</v>
      </c>
      <c r="G465" t="s">
        <v>17</v>
      </c>
      <c r="H465" t="str">
        <f t="shared" si="7"/>
        <v>Oct</v>
      </c>
      <c r="I465">
        <f>MONTH(Table1[[#This Row],[Date]])</f>
        <v>10</v>
      </c>
      <c r="J465" t="str">
        <f>TEXT(Table1[[#This Row],[Date]],"ddd")</f>
        <v>Tue</v>
      </c>
      <c r="K465" s="2">
        <f>Table1[[#This Row],[Credit]]-Table1[[#This Row],[Debit]]</f>
        <v>-75</v>
      </c>
    </row>
    <row r="466" spans="1:11" x14ac:dyDescent="0.3">
      <c r="A466" s="1">
        <v>44488</v>
      </c>
      <c r="B466" t="s">
        <v>42</v>
      </c>
      <c r="C466" s="2">
        <v>40</v>
      </c>
      <c r="D466" s="2"/>
      <c r="E466" t="s">
        <v>42</v>
      </c>
      <c r="F466" t="s">
        <v>20</v>
      </c>
      <c r="G466" t="s">
        <v>17</v>
      </c>
      <c r="H466" t="str">
        <f t="shared" si="7"/>
        <v>Oct</v>
      </c>
      <c r="I466">
        <f>MONTH(Table1[[#This Row],[Date]])</f>
        <v>10</v>
      </c>
      <c r="J466" t="str">
        <f>TEXT(Table1[[#This Row],[Date]],"ddd")</f>
        <v>Tue</v>
      </c>
      <c r="K466" s="2">
        <f>Table1[[#This Row],[Credit]]-Table1[[#This Row],[Debit]]</f>
        <v>-40</v>
      </c>
    </row>
    <row r="467" spans="1:11" x14ac:dyDescent="0.3">
      <c r="A467" s="1">
        <v>44489</v>
      </c>
      <c r="B467" t="s">
        <v>43</v>
      </c>
      <c r="C467" s="2">
        <v>54.1</v>
      </c>
      <c r="D467" s="2"/>
      <c r="E467" t="s">
        <v>44</v>
      </c>
      <c r="F467" t="s">
        <v>31</v>
      </c>
      <c r="G467" t="s">
        <v>17</v>
      </c>
      <c r="H467" t="str">
        <f t="shared" si="7"/>
        <v>Oct</v>
      </c>
      <c r="I467">
        <f>MONTH(Table1[[#This Row],[Date]])</f>
        <v>10</v>
      </c>
      <c r="J467" t="str">
        <f>TEXT(Table1[[#This Row],[Date]],"ddd")</f>
        <v>Wed</v>
      </c>
      <c r="K467" s="2">
        <f>Table1[[#This Row],[Credit]]-Table1[[#This Row],[Debit]]</f>
        <v>-54.1</v>
      </c>
    </row>
    <row r="468" spans="1:11" x14ac:dyDescent="0.3">
      <c r="A468" s="1">
        <v>44489</v>
      </c>
      <c r="B468" t="s">
        <v>45</v>
      </c>
      <c r="C468" s="2">
        <v>35</v>
      </c>
      <c r="D468" s="2"/>
      <c r="E468" t="s">
        <v>30</v>
      </c>
      <c r="F468" t="s">
        <v>31</v>
      </c>
      <c r="G468" t="s">
        <v>17</v>
      </c>
      <c r="H468" t="str">
        <f t="shared" si="7"/>
        <v>Oct</v>
      </c>
      <c r="I468">
        <f>MONTH(Table1[[#This Row],[Date]])</f>
        <v>10</v>
      </c>
      <c r="J468" t="str">
        <f>TEXT(Table1[[#This Row],[Date]],"ddd")</f>
        <v>Wed</v>
      </c>
      <c r="K468" s="2">
        <f>Table1[[#This Row],[Credit]]-Table1[[#This Row],[Debit]]</f>
        <v>-35</v>
      </c>
    </row>
    <row r="469" spans="1:11" x14ac:dyDescent="0.3">
      <c r="A469" s="1">
        <v>44489</v>
      </c>
      <c r="B469" t="s">
        <v>14</v>
      </c>
      <c r="C469" s="2">
        <v>5</v>
      </c>
      <c r="D469" s="2"/>
      <c r="E469" t="s">
        <v>15</v>
      </c>
      <c r="F469" t="s">
        <v>16</v>
      </c>
      <c r="G469" t="s">
        <v>17</v>
      </c>
      <c r="H469" t="str">
        <f t="shared" si="7"/>
        <v>Oct</v>
      </c>
      <c r="I469">
        <f>MONTH(Table1[[#This Row],[Date]])</f>
        <v>10</v>
      </c>
      <c r="J469" t="str">
        <f>TEXT(Table1[[#This Row],[Date]],"ddd")</f>
        <v>Wed</v>
      </c>
      <c r="K469" s="2">
        <f>Table1[[#This Row],[Credit]]-Table1[[#This Row],[Debit]]</f>
        <v>-5</v>
      </c>
    </row>
    <row r="470" spans="1:11" x14ac:dyDescent="0.3">
      <c r="A470" s="1">
        <v>44490</v>
      </c>
      <c r="B470" t="s">
        <v>14</v>
      </c>
      <c r="C470" s="2">
        <v>5</v>
      </c>
      <c r="D470" s="2"/>
      <c r="E470" t="s">
        <v>15</v>
      </c>
      <c r="F470" t="s">
        <v>16</v>
      </c>
      <c r="G470" t="s">
        <v>17</v>
      </c>
      <c r="H470" t="str">
        <f t="shared" si="7"/>
        <v>Oct</v>
      </c>
      <c r="I470">
        <f>MONTH(Table1[[#This Row],[Date]])</f>
        <v>10</v>
      </c>
      <c r="J470" t="str">
        <f>TEXT(Table1[[#This Row],[Date]],"ddd")</f>
        <v>Thu</v>
      </c>
      <c r="K470" s="2">
        <f>Table1[[#This Row],[Credit]]-Table1[[#This Row],[Debit]]</f>
        <v>-5</v>
      </c>
    </row>
    <row r="471" spans="1:11" x14ac:dyDescent="0.3">
      <c r="A471" s="1">
        <v>44491</v>
      </c>
      <c r="B471" t="s">
        <v>14</v>
      </c>
      <c r="C471" s="2">
        <v>5</v>
      </c>
      <c r="D471" s="2"/>
      <c r="E471" t="s">
        <v>15</v>
      </c>
      <c r="F471" t="s">
        <v>16</v>
      </c>
      <c r="G471" t="s">
        <v>17</v>
      </c>
      <c r="H471" t="str">
        <f t="shared" si="7"/>
        <v>Oct</v>
      </c>
      <c r="I471">
        <f>MONTH(Table1[[#This Row],[Date]])</f>
        <v>10</v>
      </c>
      <c r="J471" t="str">
        <f>TEXT(Table1[[#This Row],[Date]],"ddd")</f>
        <v>Fri</v>
      </c>
      <c r="K471" s="2">
        <f>Table1[[#This Row],[Credit]]-Table1[[#This Row],[Debit]]</f>
        <v>-5</v>
      </c>
    </row>
    <row r="472" spans="1:11" x14ac:dyDescent="0.3">
      <c r="A472" s="1">
        <v>44491</v>
      </c>
      <c r="B472" t="s">
        <v>24</v>
      </c>
      <c r="C472" s="2">
        <v>178.9</v>
      </c>
      <c r="D472" s="2"/>
      <c r="E472" t="s">
        <v>25</v>
      </c>
      <c r="F472" t="s">
        <v>20</v>
      </c>
      <c r="G472" t="s">
        <v>17</v>
      </c>
      <c r="H472" t="str">
        <f t="shared" si="7"/>
        <v>Oct</v>
      </c>
      <c r="I472">
        <f>MONTH(Table1[[#This Row],[Date]])</f>
        <v>10</v>
      </c>
      <c r="J472" t="str">
        <f>TEXT(Table1[[#This Row],[Date]],"ddd")</f>
        <v>Fri</v>
      </c>
      <c r="K472" s="2">
        <f>Table1[[#This Row],[Credit]]-Table1[[#This Row],[Debit]]</f>
        <v>-178.9</v>
      </c>
    </row>
    <row r="473" spans="1:11" x14ac:dyDescent="0.3">
      <c r="A473" s="1">
        <v>44492</v>
      </c>
      <c r="B473" t="s">
        <v>46</v>
      </c>
      <c r="C473" s="2">
        <v>46.2</v>
      </c>
      <c r="D473" s="2"/>
      <c r="E473" t="s">
        <v>35</v>
      </c>
      <c r="F473" t="s">
        <v>16</v>
      </c>
      <c r="G473" t="s">
        <v>17</v>
      </c>
      <c r="H473" t="str">
        <f t="shared" si="7"/>
        <v>Oct</v>
      </c>
      <c r="I473">
        <f>MONTH(Table1[[#This Row],[Date]])</f>
        <v>10</v>
      </c>
      <c r="J473" t="str">
        <f>TEXT(Table1[[#This Row],[Date]],"ddd")</f>
        <v>Sat</v>
      </c>
      <c r="K473" s="2">
        <f>Table1[[#This Row],[Credit]]-Table1[[#This Row],[Debit]]</f>
        <v>-46.2</v>
      </c>
    </row>
    <row r="474" spans="1:11" x14ac:dyDescent="0.3">
      <c r="A474" s="1">
        <v>44493</v>
      </c>
      <c r="B474" t="s">
        <v>47</v>
      </c>
      <c r="C474" s="2">
        <v>21.099999999999998</v>
      </c>
      <c r="D474" s="2"/>
      <c r="E474" t="s">
        <v>35</v>
      </c>
      <c r="F474" t="s">
        <v>16</v>
      </c>
      <c r="G474" t="s">
        <v>17</v>
      </c>
      <c r="H474" t="str">
        <f t="shared" si="7"/>
        <v>Oct</v>
      </c>
      <c r="I474">
        <f>MONTH(Table1[[#This Row],[Date]])</f>
        <v>10</v>
      </c>
      <c r="J474" t="str">
        <f>TEXT(Table1[[#This Row],[Date]],"ddd")</f>
        <v>Sun</v>
      </c>
      <c r="K474" s="2">
        <f>Table1[[#This Row],[Credit]]-Table1[[#This Row],[Debit]]</f>
        <v>-21.099999999999998</v>
      </c>
    </row>
    <row r="475" spans="1:11" x14ac:dyDescent="0.3">
      <c r="A475" s="1">
        <v>44494</v>
      </c>
      <c r="B475" t="s">
        <v>48</v>
      </c>
      <c r="C475" s="2">
        <v>55</v>
      </c>
      <c r="D475" s="2"/>
      <c r="E475" t="s">
        <v>49</v>
      </c>
      <c r="F475" t="s">
        <v>50</v>
      </c>
      <c r="G475" t="s">
        <v>17</v>
      </c>
      <c r="H475" t="str">
        <f t="shared" si="7"/>
        <v>Oct</v>
      </c>
      <c r="I475">
        <f>MONTH(Table1[[#This Row],[Date]])</f>
        <v>10</v>
      </c>
      <c r="J475" t="str">
        <f>TEXT(Table1[[#This Row],[Date]],"ddd")</f>
        <v>Mon</v>
      </c>
      <c r="K475" s="2">
        <f>Table1[[#This Row],[Credit]]-Table1[[#This Row],[Debit]]</f>
        <v>-55</v>
      </c>
    </row>
    <row r="476" spans="1:11" x14ac:dyDescent="0.3">
      <c r="A476" s="1">
        <v>44494</v>
      </c>
      <c r="B476" t="s">
        <v>28</v>
      </c>
      <c r="C476" s="2">
        <v>71.500000000000028</v>
      </c>
      <c r="D476" s="2"/>
      <c r="E476" t="s">
        <v>51</v>
      </c>
      <c r="F476" t="s">
        <v>23</v>
      </c>
      <c r="G476" t="s">
        <v>17</v>
      </c>
      <c r="H476" t="str">
        <f t="shared" si="7"/>
        <v>Oct</v>
      </c>
      <c r="I476">
        <f>MONTH(Table1[[#This Row],[Date]])</f>
        <v>10</v>
      </c>
      <c r="J476" t="str">
        <f>TEXT(Table1[[#This Row],[Date]],"ddd")</f>
        <v>Mon</v>
      </c>
      <c r="K476" s="2">
        <f>Table1[[#This Row],[Credit]]-Table1[[#This Row],[Debit]]</f>
        <v>-71.500000000000028</v>
      </c>
    </row>
    <row r="477" spans="1:11" x14ac:dyDescent="0.3">
      <c r="A477" s="1">
        <v>44494</v>
      </c>
      <c r="B477" t="s">
        <v>14</v>
      </c>
      <c r="C477" s="2">
        <v>5</v>
      </c>
      <c r="D477" s="2"/>
      <c r="E477" t="s">
        <v>15</v>
      </c>
      <c r="F477" t="s">
        <v>16</v>
      </c>
      <c r="G477" t="s">
        <v>17</v>
      </c>
      <c r="H477" t="str">
        <f t="shared" si="7"/>
        <v>Oct</v>
      </c>
      <c r="I477">
        <f>MONTH(Table1[[#This Row],[Date]])</f>
        <v>10</v>
      </c>
      <c r="J477" t="str">
        <f>TEXT(Table1[[#This Row],[Date]],"ddd")</f>
        <v>Mon</v>
      </c>
      <c r="K477" s="2">
        <f>Table1[[#This Row],[Credit]]-Table1[[#This Row],[Debit]]</f>
        <v>-5</v>
      </c>
    </row>
    <row r="478" spans="1:11" x14ac:dyDescent="0.3">
      <c r="A478" s="1">
        <v>44495</v>
      </c>
      <c r="B478" t="s">
        <v>14</v>
      </c>
      <c r="C478" s="2">
        <v>5</v>
      </c>
      <c r="D478" s="2"/>
      <c r="E478" t="s">
        <v>15</v>
      </c>
      <c r="F478" t="s">
        <v>16</v>
      </c>
      <c r="G478" t="s">
        <v>17</v>
      </c>
      <c r="H478" t="str">
        <f t="shared" si="7"/>
        <v>Oct</v>
      </c>
      <c r="I478">
        <f>MONTH(Table1[[#This Row],[Date]])</f>
        <v>10</v>
      </c>
      <c r="J478" t="str">
        <f>TEXT(Table1[[#This Row],[Date]],"ddd")</f>
        <v>Tue</v>
      </c>
      <c r="K478" s="2">
        <f>Table1[[#This Row],[Credit]]-Table1[[#This Row],[Debit]]</f>
        <v>-5</v>
      </c>
    </row>
    <row r="479" spans="1:11" x14ac:dyDescent="0.3">
      <c r="A479" s="1">
        <v>44496</v>
      </c>
      <c r="B479" t="s">
        <v>14</v>
      </c>
      <c r="C479" s="2">
        <v>5</v>
      </c>
      <c r="D479" s="2"/>
      <c r="E479" t="s">
        <v>15</v>
      </c>
      <c r="F479" t="s">
        <v>16</v>
      </c>
      <c r="G479" t="s">
        <v>17</v>
      </c>
      <c r="H479" t="str">
        <f t="shared" si="7"/>
        <v>Oct</v>
      </c>
      <c r="I479">
        <f>MONTH(Table1[[#This Row],[Date]])</f>
        <v>10</v>
      </c>
      <c r="J479" t="str">
        <f>TEXT(Table1[[#This Row],[Date]],"ddd")</f>
        <v>Wed</v>
      </c>
      <c r="K479" s="2">
        <f>Table1[[#This Row],[Credit]]-Table1[[#This Row],[Debit]]</f>
        <v>-5</v>
      </c>
    </row>
    <row r="480" spans="1:11" x14ac:dyDescent="0.3">
      <c r="A480" s="1">
        <v>44497</v>
      </c>
      <c r="B480" t="s">
        <v>14</v>
      </c>
      <c r="C480" s="2">
        <v>5</v>
      </c>
      <c r="D480" s="2"/>
      <c r="E480" t="s">
        <v>15</v>
      </c>
      <c r="F480" t="s">
        <v>16</v>
      </c>
      <c r="G480" t="s">
        <v>17</v>
      </c>
      <c r="H480" t="str">
        <f t="shared" si="7"/>
        <v>Oct</v>
      </c>
      <c r="I480">
        <f>MONTH(Table1[[#This Row],[Date]])</f>
        <v>10</v>
      </c>
      <c r="J480" t="str">
        <f>TEXT(Table1[[#This Row],[Date]],"ddd")</f>
        <v>Thu</v>
      </c>
      <c r="K480" s="2">
        <f>Table1[[#This Row],[Credit]]-Table1[[#This Row],[Debit]]</f>
        <v>-5</v>
      </c>
    </row>
    <row r="481" spans="1:11" x14ac:dyDescent="0.3">
      <c r="A481" s="1">
        <v>44498</v>
      </c>
      <c r="B481" t="s">
        <v>14</v>
      </c>
      <c r="C481" s="2">
        <v>5</v>
      </c>
      <c r="D481" s="2"/>
      <c r="E481" t="s">
        <v>15</v>
      </c>
      <c r="F481" t="s">
        <v>16</v>
      </c>
      <c r="G481" t="s">
        <v>17</v>
      </c>
      <c r="H481" t="str">
        <f t="shared" si="7"/>
        <v>Oct</v>
      </c>
      <c r="I481">
        <f>MONTH(Table1[[#This Row],[Date]])</f>
        <v>10</v>
      </c>
      <c r="J481" t="str">
        <f>TEXT(Table1[[#This Row],[Date]],"ddd")</f>
        <v>Fri</v>
      </c>
      <c r="K481" s="2">
        <f>Table1[[#This Row],[Credit]]-Table1[[#This Row],[Debit]]</f>
        <v>-5</v>
      </c>
    </row>
    <row r="482" spans="1:11" x14ac:dyDescent="0.3">
      <c r="A482" s="1">
        <v>44498</v>
      </c>
      <c r="B482" t="s">
        <v>24</v>
      </c>
      <c r="C482" s="2">
        <v>189</v>
      </c>
      <c r="D482" s="2"/>
      <c r="E482" t="s">
        <v>25</v>
      </c>
      <c r="F482" t="s">
        <v>20</v>
      </c>
      <c r="G482" t="s">
        <v>17</v>
      </c>
      <c r="H482" t="str">
        <f t="shared" si="7"/>
        <v>Oct</v>
      </c>
      <c r="I482">
        <f>MONTH(Table1[[#This Row],[Date]])</f>
        <v>10</v>
      </c>
      <c r="J482" t="str">
        <f>TEXT(Table1[[#This Row],[Date]],"ddd")</f>
        <v>Fri</v>
      </c>
      <c r="K482" s="2">
        <f>Table1[[#This Row],[Credit]]-Table1[[#This Row],[Debit]]</f>
        <v>-189</v>
      </c>
    </row>
    <row r="483" spans="1:11" x14ac:dyDescent="0.3">
      <c r="A483" s="1">
        <v>44499</v>
      </c>
      <c r="B483" t="s">
        <v>52</v>
      </c>
      <c r="C483" s="2">
        <v>133.80000000000001</v>
      </c>
      <c r="D483" s="2"/>
      <c r="E483" t="s">
        <v>33</v>
      </c>
      <c r="F483" t="s">
        <v>31</v>
      </c>
      <c r="G483" t="s">
        <v>17</v>
      </c>
      <c r="H483" t="str">
        <f t="shared" si="7"/>
        <v>Oct</v>
      </c>
      <c r="I483">
        <f>MONTH(Table1[[#This Row],[Date]])</f>
        <v>10</v>
      </c>
      <c r="J483" t="str">
        <f>TEXT(Table1[[#This Row],[Date]],"ddd")</f>
        <v>Sat</v>
      </c>
      <c r="K483" s="2">
        <f>Table1[[#This Row],[Credit]]-Table1[[#This Row],[Debit]]</f>
        <v>-133.80000000000001</v>
      </c>
    </row>
    <row r="484" spans="1:11" x14ac:dyDescent="0.3">
      <c r="A484" s="1">
        <v>44499</v>
      </c>
      <c r="B484" t="s">
        <v>53</v>
      </c>
      <c r="C484" s="2">
        <v>184.39999999999998</v>
      </c>
      <c r="D484" s="2"/>
      <c r="E484" t="s">
        <v>30</v>
      </c>
      <c r="F484" t="s">
        <v>31</v>
      </c>
      <c r="G484" t="s">
        <v>17</v>
      </c>
      <c r="H484" t="str">
        <f t="shared" si="7"/>
        <v>Oct</v>
      </c>
      <c r="I484">
        <f>MONTH(Table1[[#This Row],[Date]])</f>
        <v>10</v>
      </c>
      <c r="J484" t="str">
        <f>TEXT(Table1[[#This Row],[Date]],"ddd")</f>
        <v>Sat</v>
      </c>
      <c r="K484" s="2">
        <f>Table1[[#This Row],[Credit]]-Table1[[#This Row],[Debit]]</f>
        <v>-184.39999999999998</v>
      </c>
    </row>
    <row r="485" spans="1:11" x14ac:dyDescent="0.3">
      <c r="A485" s="1">
        <v>44500</v>
      </c>
      <c r="B485" t="s">
        <v>32</v>
      </c>
      <c r="C485" s="2">
        <v>154.49999999999997</v>
      </c>
      <c r="D485" s="2"/>
      <c r="E485" t="s">
        <v>33</v>
      </c>
      <c r="F485" t="s">
        <v>31</v>
      </c>
      <c r="G485" t="s">
        <v>17</v>
      </c>
      <c r="H485" t="str">
        <f t="shared" si="7"/>
        <v>Oct</v>
      </c>
      <c r="I485">
        <f>MONTH(Table1[[#This Row],[Date]])</f>
        <v>10</v>
      </c>
      <c r="J485" t="str">
        <f>TEXT(Table1[[#This Row],[Date]],"ddd")</f>
        <v>Sun</v>
      </c>
      <c r="K485" s="2">
        <f>Table1[[#This Row],[Credit]]-Table1[[#This Row],[Debit]]</f>
        <v>-154.49999999999997</v>
      </c>
    </row>
    <row r="486" spans="1:11" x14ac:dyDescent="0.3">
      <c r="A486" s="1">
        <v>44500</v>
      </c>
      <c r="B486" t="s">
        <v>36</v>
      </c>
      <c r="C486" s="2">
        <v>32.1</v>
      </c>
      <c r="D486" s="2"/>
      <c r="E486" t="s">
        <v>37</v>
      </c>
      <c r="F486" t="s">
        <v>23</v>
      </c>
      <c r="G486" t="s">
        <v>17</v>
      </c>
      <c r="H486" t="str">
        <f t="shared" si="7"/>
        <v>Oct</v>
      </c>
      <c r="I486">
        <f>MONTH(Table1[[#This Row],[Date]])</f>
        <v>10</v>
      </c>
      <c r="J486" t="str">
        <f>TEXT(Table1[[#This Row],[Date]],"ddd")</f>
        <v>Sun</v>
      </c>
      <c r="K486" s="2">
        <f>Table1[[#This Row],[Credit]]-Table1[[#This Row],[Debit]]</f>
        <v>-32.1</v>
      </c>
    </row>
    <row r="487" spans="1:11" x14ac:dyDescent="0.3">
      <c r="A487" s="1">
        <v>44500</v>
      </c>
      <c r="B487" t="s">
        <v>59</v>
      </c>
      <c r="C487" s="2">
        <v>15</v>
      </c>
      <c r="D487" s="2"/>
      <c r="E487" t="s">
        <v>35</v>
      </c>
      <c r="F487" t="s">
        <v>16</v>
      </c>
      <c r="G487" t="s">
        <v>17</v>
      </c>
      <c r="H487" t="str">
        <f t="shared" si="7"/>
        <v>Oct</v>
      </c>
      <c r="I487">
        <f>MONTH(Table1[[#This Row],[Date]])</f>
        <v>10</v>
      </c>
      <c r="J487" t="str">
        <f>TEXT(Table1[[#This Row],[Date]],"ddd")</f>
        <v>Sun</v>
      </c>
      <c r="K487" s="2">
        <f>Table1[[#This Row],[Credit]]-Table1[[#This Row],[Debit]]</f>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24FF7-B60C-4AF6-98F5-609A7EB53F01}">
  <dimension ref="A1:J8"/>
  <sheetViews>
    <sheetView workbookViewId="0">
      <selection activeCell="J8" sqref="J8"/>
    </sheetView>
  </sheetViews>
  <sheetFormatPr defaultRowHeight="14.4" x14ac:dyDescent="0.3"/>
  <cols>
    <col min="1" max="1" width="16.33203125" bestFit="1" customWidth="1"/>
    <col min="2" max="2" width="12.44140625" bestFit="1" customWidth="1"/>
  </cols>
  <sheetData>
    <row r="1" spans="1:10" x14ac:dyDescent="0.3">
      <c r="A1" s="13" t="s">
        <v>6</v>
      </c>
      <c r="B1" t="s" vm="1">
        <v>107</v>
      </c>
    </row>
    <row r="3" spans="1:10" x14ac:dyDescent="0.3">
      <c r="A3" s="13" t="s">
        <v>81</v>
      </c>
      <c r="B3" t="s">
        <v>74</v>
      </c>
    </row>
    <row r="4" spans="1:10" x14ac:dyDescent="0.3">
      <c r="A4" s="12" t="s">
        <v>11</v>
      </c>
      <c r="B4">
        <v>50000</v>
      </c>
    </row>
    <row r="5" spans="1:10" x14ac:dyDescent="0.3">
      <c r="A5" s="12" t="s">
        <v>41</v>
      </c>
      <c r="B5">
        <v>4500</v>
      </c>
    </row>
    <row r="6" spans="1:10" x14ac:dyDescent="0.3">
      <c r="A6" s="12" t="s">
        <v>39</v>
      </c>
      <c r="B6">
        <v>10940</v>
      </c>
    </row>
    <row r="7" spans="1:10" x14ac:dyDescent="0.3">
      <c r="A7" s="12" t="s">
        <v>82</v>
      </c>
      <c r="B7">
        <v>65440</v>
      </c>
    </row>
    <row r="8" spans="1:10" x14ac:dyDescent="0.3">
      <c r="J8" t="e" cm="1">
        <f t="array" ref="J8">you</f>
        <v>#NAME?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D19B4-EF42-4BDF-BE28-E585BE4EB233}">
  <dimension ref="A1"/>
  <sheetViews>
    <sheetView showGridLines="0" topLeftCell="A2" zoomScale="97" workbookViewId="0">
      <selection activeCell="F29" sqref="A1:XFD1048576"/>
    </sheetView>
  </sheetViews>
  <sheetFormatPr defaultRowHeight="14.4" x14ac:dyDescent="0.3"/>
  <cols>
    <col min="1" max="16384" width="8.88671875" style="19"/>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6CDA2-33F8-4DA3-90C5-2D66B87B052D}">
  <dimension ref="B2:L45"/>
  <sheetViews>
    <sheetView zoomScale="76" zoomScaleNormal="85" workbookViewId="0">
      <selection activeCell="M17" sqref="M17"/>
    </sheetView>
  </sheetViews>
  <sheetFormatPr defaultRowHeight="14.4" x14ac:dyDescent="0.3"/>
  <cols>
    <col min="2" max="2" width="14.5546875" bestFit="1" customWidth="1"/>
    <col min="3" max="3" width="13.109375" bestFit="1" customWidth="1"/>
    <col min="4" max="4" width="13.6640625" bestFit="1" customWidth="1"/>
    <col min="6" max="6" width="14.5546875" bestFit="1" customWidth="1"/>
    <col min="7" max="8" width="13.6640625" bestFit="1" customWidth="1"/>
    <col min="9" max="9" width="13.5546875" bestFit="1" customWidth="1"/>
    <col min="10" max="10" width="13.109375" bestFit="1" customWidth="1"/>
    <col min="11" max="12" width="11.88671875" customWidth="1"/>
  </cols>
  <sheetData>
    <row r="2" spans="2:12" x14ac:dyDescent="0.3">
      <c r="B2" s="3" t="s">
        <v>64</v>
      </c>
      <c r="C2" s="3"/>
      <c r="D2" s="3"/>
    </row>
    <row r="3" spans="2:12" x14ac:dyDescent="0.3">
      <c r="B3" s="4" t="s">
        <v>65</v>
      </c>
      <c r="C3" s="4" t="s">
        <v>66</v>
      </c>
      <c r="D3" s="4" t="s">
        <v>67</v>
      </c>
    </row>
    <row r="4" spans="2:12" x14ac:dyDescent="0.3">
      <c r="B4" s="5" t="s">
        <v>68</v>
      </c>
      <c r="C4" s="5" t="s">
        <v>69</v>
      </c>
      <c r="D4" s="6" t="s">
        <v>70</v>
      </c>
    </row>
    <row r="5" spans="2:12" x14ac:dyDescent="0.3">
      <c r="B5" s="3"/>
      <c r="C5" s="3"/>
      <c r="D5" s="3"/>
      <c r="G5" t="s">
        <v>76</v>
      </c>
    </row>
    <row r="6" spans="2:12" x14ac:dyDescent="0.3">
      <c r="B6" s="7" t="s">
        <v>71</v>
      </c>
      <c r="G6" t="s">
        <v>77</v>
      </c>
      <c r="H6">
        <f>GETPIVOTDATA("Sum of Credit",$B$9)</f>
        <v>65440</v>
      </c>
    </row>
    <row r="7" spans="2:12" x14ac:dyDescent="0.3">
      <c r="B7" s="8">
        <v>45961</v>
      </c>
      <c r="G7" t="s">
        <v>78</v>
      </c>
      <c r="H7">
        <f>GETPIVOTDATA("Sum of Debit",$B$9)</f>
        <v>30190.999999999993</v>
      </c>
      <c r="K7" s="11" t="s">
        <v>19</v>
      </c>
      <c r="L7" s="9">
        <v>9000</v>
      </c>
    </row>
    <row r="8" spans="2:12" x14ac:dyDescent="0.3">
      <c r="G8" t="s">
        <v>79</v>
      </c>
      <c r="H8">
        <f>GETPIVOTDATA("Sum of Net Amount",$B$9)</f>
        <v>35249.000000000007</v>
      </c>
      <c r="K8" s="11" t="s">
        <v>25</v>
      </c>
      <c r="L8" s="9">
        <v>6454.0999999999995</v>
      </c>
    </row>
    <row r="9" spans="2:12" x14ac:dyDescent="0.3">
      <c r="B9" s="9" t="s">
        <v>73</v>
      </c>
      <c r="C9" s="9" t="s">
        <v>74</v>
      </c>
      <c r="D9" s="9" t="s">
        <v>75</v>
      </c>
      <c r="K9" s="11" t="s">
        <v>33</v>
      </c>
      <c r="L9" s="9">
        <v>4303.6000000000004</v>
      </c>
    </row>
    <row r="10" spans="2:12" x14ac:dyDescent="0.3">
      <c r="B10" s="9">
        <v>30190.999999999993</v>
      </c>
      <c r="C10" s="9">
        <v>65440</v>
      </c>
      <c r="D10" s="9">
        <v>35249.000000000007</v>
      </c>
      <c r="K10" s="11" t="s">
        <v>30</v>
      </c>
      <c r="L10" s="9">
        <v>1812.5999999999995</v>
      </c>
    </row>
    <row r="11" spans="2:12" x14ac:dyDescent="0.3">
      <c r="B11" t="s">
        <v>83</v>
      </c>
      <c r="F11" s="9" t="s">
        <v>104</v>
      </c>
      <c r="G11" s="9" t="s">
        <v>105</v>
      </c>
      <c r="J11" s="9"/>
      <c r="K11" s="11" t="s">
        <v>22</v>
      </c>
      <c r="L11" s="9">
        <v>1500</v>
      </c>
    </row>
    <row r="12" spans="2:12" x14ac:dyDescent="0.3">
      <c r="B12" s="10" t="s">
        <v>6</v>
      </c>
      <c r="C12" s="9" t="s">
        <v>13</v>
      </c>
      <c r="F12" s="9">
        <v>900</v>
      </c>
      <c r="G12" s="9">
        <v>5000</v>
      </c>
    </row>
    <row r="14" spans="2:12" x14ac:dyDescent="0.3">
      <c r="B14" s="10" t="s">
        <v>81</v>
      </c>
      <c r="C14" s="9" t="s">
        <v>74</v>
      </c>
      <c r="D14" t="s">
        <v>106</v>
      </c>
    </row>
    <row r="15" spans="2:12" x14ac:dyDescent="0.3">
      <c r="B15" s="11" t="s">
        <v>11</v>
      </c>
      <c r="C15" s="9">
        <v>50000</v>
      </c>
      <c r="F15" s="10" t="s">
        <v>81</v>
      </c>
      <c r="G15" s="9" t="s">
        <v>74</v>
      </c>
      <c r="I15" s="17" t="s">
        <v>81</v>
      </c>
      <c r="J15" s="9" t="s">
        <v>73</v>
      </c>
    </row>
    <row r="16" spans="2:12" x14ac:dyDescent="0.3">
      <c r="B16" s="11" t="s">
        <v>39</v>
      </c>
      <c r="C16" s="9">
        <v>10940</v>
      </c>
      <c r="F16" s="18">
        <v>1</v>
      </c>
      <c r="G16" s="9">
        <v>14000</v>
      </c>
      <c r="I16" s="18">
        <v>1</v>
      </c>
      <c r="J16" s="9">
        <v>2874</v>
      </c>
    </row>
    <row r="17" spans="2:10" x14ac:dyDescent="0.3">
      <c r="B17" s="11" t="s">
        <v>41</v>
      </c>
      <c r="C17" s="9">
        <v>4500</v>
      </c>
      <c r="F17" s="18">
        <v>2</v>
      </c>
      <c r="G17" s="9">
        <v>5800</v>
      </c>
      <c r="I17" s="18">
        <v>2</v>
      </c>
      <c r="J17" s="9">
        <v>2904.6000000000004</v>
      </c>
    </row>
    <row r="18" spans="2:10" x14ac:dyDescent="0.3">
      <c r="B18" s="11" t="s">
        <v>82</v>
      </c>
      <c r="C18" s="9">
        <v>65440</v>
      </c>
      <c r="F18" s="18">
        <v>3</v>
      </c>
      <c r="G18" s="9">
        <v>6000</v>
      </c>
      <c r="I18" s="18">
        <v>3</v>
      </c>
      <c r="J18" s="9">
        <v>3049.7</v>
      </c>
    </row>
    <row r="19" spans="2:10" x14ac:dyDescent="0.3">
      <c r="F19" s="18">
        <v>4</v>
      </c>
      <c r="G19" s="9">
        <v>7340</v>
      </c>
      <c r="I19" s="18">
        <v>4</v>
      </c>
      <c r="J19" s="9">
        <v>3038.0000000000005</v>
      </c>
    </row>
    <row r="20" spans="2:10" x14ac:dyDescent="0.3">
      <c r="B20" s="11" t="s">
        <v>101</v>
      </c>
      <c r="F20" s="18">
        <v>5</v>
      </c>
      <c r="G20" s="9">
        <v>6000</v>
      </c>
      <c r="I20" s="18">
        <v>5</v>
      </c>
      <c r="J20" s="9">
        <v>3116.1</v>
      </c>
    </row>
    <row r="21" spans="2:10" x14ac:dyDescent="0.3">
      <c r="B21" s="10" t="s">
        <v>6</v>
      </c>
      <c r="C21" s="9" t="s">
        <v>17</v>
      </c>
      <c r="F21" s="18">
        <v>6</v>
      </c>
      <c r="G21" s="9">
        <v>5100</v>
      </c>
      <c r="I21" s="18">
        <v>6</v>
      </c>
      <c r="J21" s="9">
        <v>3005.7</v>
      </c>
    </row>
    <row r="22" spans="2:10" x14ac:dyDescent="0.3">
      <c r="F22" s="18">
        <v>7</v>
      </c>
      <c r="G22" s="9">
        <v>5200</v>
      </c>
      <c r="I22" s="18">
        <v>7</v>
      </c>
      <c r="J22" s="9">
        <v>3065</v>
      </c>
    </row>
    <row r="23" spans="2:10" x14ac:dyDescent="0.3">
      <c r="B23" s="10" t="s">
        <v>81</v>
      </c>
      <c r="C23" s="9" t="s">
        <v>73</v>
      </c>
      <c r="F23" s="18">
        <v>8</v>
      </c>
      <c r="G23" s="9">
        <v>5800</v>
      </c>
      <c r="I23" s="18">
        <v>8</v>
      </c>
      <c r="J23" s="9">
        <v>2952.0999999999995</v>
      </c>
    </row>
    <row r="24" spans="2:10" x14ac:dyDescent="0.3">
      <c r="B24" s="11" t="s">
        <v>19</v>
      </c>
      <c r="C24" s="9">
        <v>9000</v>
      </c>
      <c r="F24" s="18">
        <v>9</v>
      </c>
      <c r="G24" s="9">
        <v>5100</v>
      </c>
      <c r="I24" s="18">
        <v>9</v>
      </c>
      <c r="J24" s="9">
        <v>3087.1</v>
      </c>
    </row>
    <row r="25" spans="2:10" x14ac:dyDescent="0.3">
      <c r="B25" s="11" t="s">
        <v>25</v>
      </c>
      <c r="C25" s="9">
        <v>6454.0999999999995</v>
      </c>
      <c r="F25" s="18">
        <v>10</v>
      </c>
      <c r="G25" s="9">
        <v>5100</v>
      </c>
      <c r="I25" s="18">
        <v>10</v>
      </c>
      <c r="J25" s="9">
        <v>3098.7</v>
      </c>
    </row>
    <row r="26" spans="2:10" x14ac:dyDescent="0.3">
      <c r="B26" s="11" t="s">
        <v>33</v>
      </c>
      <c r="C26" s="9">
        <v>4303.6000000000004</v>
      </c>
      <c r="F26" s="11" t="s">
        <v>82</v>
      </c>
      <c r="G26" s="9">
        <v>65440</v>
      </c>
      <c r="I26" s="11" t="s">
        <v>82</v>
      </c>
      <c r="J26" s="9">
        <v>30190.999999999996</v>
      </c>
    </row>
    <row r="27" spans="2:10" x14ac:dyDescent="0.3">
      <c r="B27" s="11" t="s">
        <v>30</v>
      </c>
      <c r="C27" s="9">
        <v>1812.5999999999995</v>
      </c>
    </row>
    <row r="28" spans="2:10" x14ac:dyDescent="0.3">
      <c r="B28" s="11" t="s">
        <v>22</v>
      </c>
      <c r="C28" s="9">
        <v>1500</v>
      </c>
    </row>
    <row r="29" spans="2:10" x14ac:dyDescent="0.3">
      <c r="B29" s="11" t="s">
        <v>82</v>
      </c>
      <c r="C29" s="9">
        <v>23070.299999999996</v>
      </c>
    </row>
    <row r="33" spans="2:8" x14ac:dyDescent="0.3">
      <c r="B33" t="s">
        <v>102</v>
      </c>
      <c r="F33" t="s">
        <v>103</v>
      </c>
    </row>
    <row r="34" spans="2:8" x14ac:dyDescent="0.3">
      <c r="B34" s="10" t="s">
        <v>81</v>
      </c>
      <c r="C34" s="9" t="s">
        <v>73</v>
      </c>
      <c r="D34" s="9" t="s">
        <v>74</v>
      </c>
      <c r="F34" s="10" t="s">
        <v>81</v>
      </c>
      <c r="G34" s="9" t="s">
        <v>73</v>
      </c>
      <c r="H34" s="9" t="s">
        <v>74</v>
      </c>
    </row>
    <row r="35" spans="2:8" x14ac:dyDescent="0.3">
      <c r="B35" s="11" t="s">
        <v>100</v>
      </c>
      <c r="C35" s="9">
        <v>2874</v>
      </c>
      <c r="D35" s="9">
        <v>14000</v>
      </c>
      <c r="F35" s="11" t="s">
        <v>95</v>
      </c>
      <c r="G35" s="9">
        <v>4703.0000000000018</v>
      </c>
      <c r="H35" s="9">
        <v>31400</v>
      </c>
    </row>
    <row r="36" spans="2:8" x14ac:dyDescent="0.3">
      <c r="B36" s="11" t="s">
        <v>99</v>
      </c>
      <c r="C36" s="9">
        <v>2904.6000000000004</v>
      </c>
      <c r="D36" s="9">
        <v>5800</v>
      </c>
      <c r="F36" s="11" t="s">
        <v>85</v>
      </c>
      <c r="G36" s="9">
        <v>5594.1</v>
      </c>
      <c r="H36" s="9">
        <v>10300</v>
      </c>
    </row>
    <row r="37" spans="2:8" x14ac:dyDescent="0.3">
      <c r="B37" s="11" t="s">
        <v>98</v>
      </c>
      <c r="C37" s="9">
        <v>3049.7</v>
      </c>
      <c r="D37" s="9">
        <v>6000</v>
      </c>
      <c r="F37" s="11" t="s">
        <v>89</v>
      </c>
      <c r="G37" s="9">
        <v>3564.2999999999997</v>
      </c>
      <c r="H37" s="9">
        <v>100</v>
      </c>
    </row>
    <row r="38" spans="2:8" x14ac:dyDescent="0.3">
      <c r="B38" s="11" t="s">
        <v>96</v>
      </c>
      <c r="C38" s="9">
        <v>3038.0000000000005</v>
      </c>
      <c r="D38" s="9">
        <v>7340</v>
      </c>
      <c r="F38" s="11" t="s">
        <v>93</v>
      </c>
      <c r="G38" s="9">
        <v>4158.2</v>
      </c>
      <c r="H38" s="9">
        <v>12340</v>
      </c>
    </row>
    <row r="39" spans="2:8" x14ac:dyDescent="0.3">
      <c r="B39" s="11" t="s">
        <v>94</v>
      </c>
      <c r="C39" s="9">
        <v>3116.1</v>
      </c>
      <c r="D39" s="9">
        <v>6000</v>
      </c>
      <c r="F39" s="11" t="s">
        <v>97</v>
      </c>
      <c r="G39" s="9">
        <v>5050.8</v>
      </c>
      <c r="H39" s="9">
        <v>5100</v>
      </c>
    </row>
    <row r="40" spans="2:8" x14ac:dyDescent="0.3">
      <c r="B40" s="11" t="s">
        <v>92</v>
      </c>
      <c r="C40" s="9">
        <v>3005.7</v>
      </c>
      <c r="D40" s="9">
        <v>5100</v>
      </c>
      <c r="F40" s="11" t="s">
        <v>87</v>
      </c>
      <c r="G40" s="9">
        <v>3441.0000000000005</v>
      </c>
      <c r="H40" s="9">
        <v>200</v>
      </c>
    </row>
    <row r="41" spans="2:8" x14ac:dyDescent="0.3">
      <c r="B41" s="11" t="s">
        <v>90</v>
      </c>
      <c r="C41" s="9">
        <v>3065</v>
      </c>
      <c r="D41" s="9">
        <v>5200</v>
      </c>
      <c r="F41" s="11" t="s">
        <v>91</v>
      </c>
      <c r="G41" s="9">
        <v>3679.6</v>
      </c>
      <c r="H41" s="9">
        <v>6000</v>
      </c>
    </row>
    <row r="42" spans="2:8" x14ac:dyDescent="0.3">
      <c r="B42" s="11" t="s">
        <v>88</v>
      </c>
      <c r="C42" s="9">
        <v>2952.0999999999995</v>
      </c>
      <c r="D42" s="9">
        <v>5800</v>
      </c>
      <c r="F42" s="11" t="s">
        <v>82</v>
      </c>
      <c r="G42" s="9">
        <v>30191</v>
      </c>
      <c r="H42" s="9">
        <v>65440</v>
      </c>
    </row>
    <row r="43" spans="2:8" x14ac:dyDescent="0.3">
      <c r="B43" s="11" t="s">
        <v>86</v>
      </c>
      <c r="C43" s="9">
        <v>3087.1</v>
      </c>
      <c r="D43" s="9">
        <v>5100</v>
      </c>
    </row>
    <row r="44" spans="2:8" x14ac:dyDescent="0.3">
      <c r="B44" s="11" t="s">
        <v>84</v>
      </c>
      <c r="C44" s="9">
        <v>3098.7</v>
      </c>
      <c r="D44" s="9">
        <v>5100</v>
      </c>
    </row>
    <row r="45" spans="2:8" x14ac:dyDescent="0.3">
      <c r="B45" s="11" t="s">
        <v>82</v>
      </c>
      <c r="C45" s="9">
        <v>30190.999999999996</v>
      </c>
      <c r="D45" s="9">
        <v>65440</v>
      </c>
    </row>
  </sheetData>
  <pageMargins left="0.7" right="0.7" top="0.75" bottom="0.75" header="0.3" footer="0.3"/>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A1834-6649-4B04-85CA-E2C7F2005831}">
  <dimension ref="A1"/>
  <sheetViews>
    <sheetView showGridLines="0" topLeftCell="A2" zoomScale="78" workbookViewId="0">
      <selection activeCell="R31" sqref="R31"/>
    </sheetView>
  </sheetViews>
  <sheetFormatPr defaultRowHeight="14.4" x14ac:dyDescent="0.3"/>
  <cols>
    <col min="1" max="16384" width="8.88671875" style="19"/>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14908-327E-41B0-AFE8-83D575317B36}">
  <dimension ref="A1"/>
  <sheetViews>
    <sheetView showGridLines="0" zoomScale="63" zoomScaleNormal="63" workbookViewId="0">
      <selection activeCell="AD53" sqref="AD53"/>
    </sheetView>
  </sheetViews>
  <sheetFormatPr defaultRowHeight="14.4" x14ac:dyDescent="0.3"/>
  <cols>
    <col min="1" max="16384" width="8.88671875" style="19"/>
  </cols>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ABD55-841A-448C-8101-62300F7F3800}">
  <dimension ref="Q8:W27"/>
  <sheetViews>
    <sheetView showGridLines="0" tabSelected="1" zoomScale="57" zoomScaleNormal="81" workbookViewId="0">
      <selection activeCell="T14" sqref="T14"/>
    </sheetView>
  </sheetViews>
  <sheetFormatPr defaultRowHeight="14.4" x14ac:dyDescent="0.3"/>
  <cols>
    <col min="1" max="16384" width="8.88671875" style="15"/>
  </cols>
  <sheetData>
    <row r="8" spans="22:23" x14ac:dyDescent="0.3">
      <c r="V8" s="14"/>
    </row>
    <row r="14" spans="22:23" x14ac:dyDescent="0.3">
      <c r="W14" s="14"/>
    </row>
    <row r="15" spans="22:23" ht="18" x14ac:dyDescent="0.35">
      <c r="W15" s="16"/>
    </row>
    <row r="18" spans="17:22" x14ac:dyDescent="0.3">
      <c r="V18" s="14"/>
    </row>
    <row r="22" spans="17:22" x14ac:dyDescent="0.3">
      <c r="V22" s="14"/>
    </row>
    <row r="27" spans="17:22" x14ac:dyDescent="0.3">
      <c r="Q27" s="15" t="s">
        <v>80</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FA5D484-BD0C-4017-B775-287C25B879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16</vt:i4>
      </vt:variant>
    </vt:vector>
  </HeadingPairs>
  <TitlesOfParts>
    <vt:vector size="23" baseType="lpstr">
      <vt:lpstr>DATASET</vt:lpstr>
      <vt:lpstr>Sheet1</vt:lpstr>
      <vt:lpstr>Pre analysis</vt:lpstr>
      <vt:lpstr>CALCULATIONS </vt:lpstr>
      <vt:lpstr>Insights</vt:lpstr>
      <vt:lpstr>Observations &amp; Recommendation</vt:lpstr>
      <vt:lpstr>DASHBOARD</vt:lpstr>
      <vt:lpstr>balance</vt:lpstr>
      <vt:lpstr>cas</vt:lpstr>
      <vt:lpstr>cashloan</vt:lpstr>
      <vt:lpstr>clo</vt:lpstr>
      <vt:lpstr>clothes</vt:lpstr>
      <vt:lpstr>dwd</vt:lpstr>
      <vt:lpstr>ent</vt:lpstr>
      <vt:lpstr>enter</vt:lpstr>
      <vt:lpstr>gro</vt:lpstr>
      <vt:lpstr>groceries</vt:lpstr>
      <vt:lpstr>income</vt:lpstr>
      <vt:lpstr>ren</vt:lpstr>
      <vt:lpstr>rent</vt:lpstr>
      <vt:lpstr>spending</vt:lpstr>
      <vt:lpstr>teachable</vt:lpstr>
      <vt:lpstr>youtube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Honour Oboh</dc:creator>
  <cp:lastModifiedBy>adeniyihassanat8@gmail.com</cp:lastModifiedBy>
  <dcterms:created xsi:type="dcterms:W3CDTF">2025-03-17T09:41:14Z</dcterms:created>
  <dcterms:modified xsi:type="dcterms:W3CDTF">2025-08-23T20:38:26Z</dcterms:modified>
</cp:coreProperties>
</file>