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fabrokeragenciadeseguroa.sharepoint.com/sites/ProyectoSistemadeGestinApp/Documentos compartidos/General/4. ENTREGA/Formatos Excel Fin Sep Con Cam/"/>
    </mc:Choice>
  </mc:AlternateContent>
  <xr:revisionPtr revIDLastSave="266" documentId="13_ncr:1_{85BED0AE-BCD2-4A76-AE7F-3AEC6B2CD2D2}" xr6:coauthVersionLast="47" xr6:coauthVersionMax="47" xr10:uidLastSave="{565AB36F-3FF2-4E70-9B74-604D3F8C8EC0}"/>
  <bookViews>
    <workbookView xWindow="-120" yWindow="-120" windowWidth="29040" windowHeight="15720" activeTab="1" xr2:uid="{33595F7A-0BB5-4663-9053-913BFEFDC5E7}"/>
  </bookViews>
  <sheets>
    <sheet name="Pag 1" sheetId="4" r:id="rId1"/>
    <sheet name="Pag 2" sheetId="1" r:id="rId2"/>
    <sheet name="Pag 3" sheetId="5" r:id="rId3"/>
    <sheet name="Pag 4" sheetId="6" r:id="rId4"/>
    <sheet name="Pag 5" sheetId="7" r:id="rId5"/>
  </sheets>
  <definedNames>
    <definedName name="_xlnm.Print_Area" localSheetId="0">'Pag 1'!$A$1:$AA$155</definedName>
    <definedName name="_xlnm.Print_Area" localSheetId="1">'Pag 2'!$A$1:$AA$147</definedName>
    <definedName name="_xlnm.Print_Area" localSheetId="2">'Pag 3'!$A$1:$AA$146</definedName>
    <definedName name="_xlnm.Print_Area" localSheetId="3">'Pag 4'!$A$1:$AA$146</definedName>
    <definedName name="_xlnm.Print_Area" localSheetId="4">'Pag 5'!$A$1:$AA$146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9" i="6" l="1"/>
  <c r="R79" i="6"/>
  <c r="N79" i="6"/>
  <c r="J79" i="6"/>
  <c r="F79" i="6"/>
  <c r="V77" i="6"/>
  <c r="R77" i="6"/>
  <c r="N77" i="6"/>
  <c r="J77" i="6"/>
  <c r="F77" i="6"/>
  <c r="V75" i="6"/>
  <c r="R75" i="6"/>
  <c r="N75" i="6"/>
  <c r="J75" i="6"/>
  <c r="F75" i="6"/>
  <c r="V73" i="6"/>
  <c r="R73" i="6"/>
  <c r="N73" i="6"/>
  <c r="J73" i="6"/>
  <c r="F73" i="6"/>
  <c r="V71" i="6"/>
  <c r="R71" i="6"/>
  <c r="N71" i="6"/>
  <c r="J71" i="6"/>
  <c r="F71" i="6"/>
  <c r="V69" i="6"/>
  <c r="R69" i="6"/>
  <c r="N69" i="6"/>
  <c r="J69" i="6"/>
  <c r="F69" i="6"/>
  <c r="V67" i="6"/>
  <c r="R67" i="6"/>
  <c r="N67" i="6"/>
  <c r="J67" i="6"/>
  <c r="F67" i="6"/>
  <c r="V65" i="6"/>
  <c r="R65" i="6"/>
  <c r="N65" i="6"/>
  <c r="J65" i="6"/>
  <c r="F65" i="6"/>
  <c r="V63" i="6"/>
  <c r="R63" i="6"/>
  <c r="N63" i="6"/>
  <c r="J63" i="6"/>
  <c r="F63" i="6"/>
  <c r="V61" i="6"/>
  <c r="R61" i="6"/>
  <c r="N61" i="6"/>
  <c r="J61" i="6"/>
  <c r="F61" i="6"/>
  <c r="V59" i="6"/>
  <c r="R59" i="6"/>
  <c r="N59" i="6"/>
  <c r="J59" i="6"/>
  <c r="F59" i="6"/>
</calcChain>
</file>

<file path=xl/sharedStrings.xml><?xml version="1.0" encoding="utf-8"?>
<sst xmlns="http://schemas.openxmlformats.org/spreadsheetml/2006/main" count="73" uniqueCount="68">
  <si>
    <t>DESCRIPCIÓN DEL                                     VEHICULO</t>
  </si>
  <si>
    <t/>
  </si>
  <si>
    <t xml:space="preserve"> </t>
  </si>
  <si>
    <t>Tu poliza de seguro tiene un valor total de:</t>
  </si>
  <si>
    <t>TU ASEGURADORA ES:       SBS</t>
  </si>
  <si>
    <t xml:space="preserve">ESTA VIGENCIA </t>
  </si>
  <si>
    <r>
      <rPr>
        <b/>
        <sz val="36"/>
        <color rgb="FF5C5858"/>
        <rFont val="Century Gothic"/>
        <family val="2"/>
      </rPr>
      <t xml:space="preserve">EXPERIENCIA Y RETROALIMENTACION SOBRE EL SEGURO QUE TOMASTE </t>
    </r>
    <r>
      <rPr>
        <sz val="36"/>
        <color rgb="FF5C5858"/>
        <rFont val="Century Gothic"/>
        <family val="2"/>
      </rPr>
      <t xml:space="preserve">                    </t>
    </r>
    <r>
      <rPr>
        <sz val="28"/>
        <color rgb="FF5C5858"/>
        <rFont val="Century Gothic"/>
        <family val="2"/>
      </rPr>
      <t xml:space="preserve">
Consideramos de vital importancia que tengas claro el seguro que adquiriste y sus coberturas así que en cada uno de los valores asegurados te haremos un par de observaciones.</t>
    </r>
  </si>
  <si>
    <t>Cliente</t>
  </si>
  <si>
    <t>ID Cliente</t>
  </si>
  <si>
    <t>Fecha de nacimiento</t>
  </si>
  <si>
    <t>Valor Accesorios</t>
  </si>
  <si>
    <t>Codigo Fasecolda</t>
  </si>
  <si>
    <t>Fecha Inicio de Vigencia</t>
  </si>
  <si>
    <t>Fecha Fin de Vigencia</t>
  </si>
  <si>
    <t>Agente a Cargo</t>
  </si>
  <si>
    <t>RESUMEN DE VALORES ASEGURADOS Y COBERTURAS</t>
  </si>
  <si>
    <t>Cobertura Daños</t>
  </si>
  <si>
    <t xml:space="preserve">Deducible: </t>
  </si>
  <si>
    <t>Cobertura Hurto</t>
  </si>
  <si>
    <t>Responsabilidad Civil</t>
  </si>
  <si>
    <t xml:space="preserve">Deducible </t>
  </si>
  <si>
    <r>
      <rPr>
        <sz val="36"/>
        <color rgb="FF5C5858"/>
        <rFont val="Century Gothic"/>
        <family val="2"/>
      </rPr>
      <t xml:space="preserve">COBERTURAS AMPARADAS EN TU POLIZA                     </t>
    </r>
    <r>
      <rPr>
        <sz val="28"/>
        <color rgb="FF5C5858"/>
        <rFont val="Century Gothic"/>
        <family val="2"/>
      </rPr>
      <t xml:space="preserve">
</t>
    </r>
    <r>
      <rPr>
        <sz val="24"/>
        <color rgb="FF5C5858"/>
        <rFont val="Century Gothic"/>
        <family val="2"/>
      </rPr>
      <t>Incendio – Terremoto – Terrorismo – Inundación – HMACCOP – Caída de aeronaves - Daño interno – Sustracción con violencia – Responsabilidad civil – Manejo de dineros – Transporte de valores -Asistencias.</t>
    </r>
  </si>
  <si>
    <t>Otras Coberturas</t>
  </si>
  <si>
    <r>
      <rPr>
        <sz val="36"/>
        <color theme="0"/>
        <rFont val="Century Gothic"/>
        <family val="2"/>
      </rPr>
      <t xml:space="preserve">Tu carné </t>
    </r>
    <r>
      <rPr>
        <b/>
        <sz val="36"/>
        <color theme="0"/>
        <rFont val="Century Gothic"/>
        <family val="2"/>
      </rPr>
      <t>ALFAutomovil</t>
    </r>
    <r>
      <rPr>
        <sz val="36"/>
        <color theme="0"/>
        <rFont val="Century Gothic"/>
        <family val="2"/>
      </rPr>
      <t xml:space="preserve"> Junto con un instructivo para que lleves en la guantera y tu poliza                     </t>
    </r>
    <r>
      <rPr>
        <sz val="28"/>
        <color theme="0"/>
        <rFont val="Century Gothic"/>
        <family val="2"/>
      </rPr>
      <t xml:space="preserve">
</t>
    </r>
    <r>
      <rPr>
        <sz val="24"/>
        <color theme="0"/>
        <rFont val="Century Gothic"/>
        <family val="2"/>
      </rPr>
      <t>A continuación, encontraras tu póliza con todos los detalles sobre sus coberturas, deducibles, sublímites, entre otros.</t>
    </r>
  </si>
  <si>
    <t>CUOTA</t>
  </si>
  <si>
    <t>VALOR A PAGAR</t>
  </si>
  <si>
    <t>FECHA LÍMITE DE PAGO</t>
  </si>
  <si>
    <t>ESTADO DE PAGO</t>
  </si>
  <si>
    <t>BOTÓN DE PAGOS</t>
  </si>
  <si>
    <t>z</t>
  </si>
  <si>
    <t>[2]</t>
  </si>
  <si>
    <t>[11] [5]</t>
  </si>
  <si>
    <t>[8]</t>
  </si>
  <si>
    <t>[10]</t>
  </si>
  <si>
    <t>[3]</t>
  </si>
  <si>
    <t>[4]</t>
  </si>
  <si>
    <t>[22]</t>
  </si>
  <si>
    <t>Valor Asegurado Vehiculo</t>
  </si>
  <si>
    <t>[23]</t>
  </si>
  <si>
    <t>[9]</t>
  </si>
  <si>
    <t>[12]</t>
  </si>
  <si>
    <t>P. Parcial [+5p] [+5t] [+5m]
P. Total [+6p] [+6t] [+6m]</t>
  </si>
  <si>
    <t>Accesorios [23]</t>
  </si>
  <si>
    <t>[24]</t>
  </si>
  <si>
    <t>P. Parcial [+8p] [+8t] [+8m]
P. Total [+9p] [+9t] [+9m]</t>
  </si>
  <si>
    <t>[+15]</t>
  </si>
  <si>
    <t>[+16]</t>
  </si>
  <si>
    <t>[+17]</t>
  </si>
  <si>
    <t>[+18]</t>
  </si>
  <si>
    <t>[+19]</t>
  </si>
  <si>
    <t>[+20]</t>
  </si>
  <si>
    <t>[+21]</t>
  </si>
  <si>
    <t>N</t>
  </si>
  <si>
    <t>VALOR</t>
  </si>
  <si>
    <t>FECHA</t>
  </si>
  <si>
    <t>BOTÓN</t>
  </si>
  <si>
    <t>[+10p] [+10t] [+10m]</t>
  </si>
  <si>
    <t>[524]</t>
  </si>
  <si>
    <t>[525]</t>
  </si>
  <si>
    <t>[526]</t>
  </si>
  <si>
    <t>[530]</t>
  </si>
  <si>
    <t>Cuota Actual Al dia</t>
  </si>
  <si>
    <t>[528]</t>
  </si>
  <si>
    <t>Juan Sebastian has asegurado tu [5] [6] [7] con la aseguradora [517] para la vigencia [2] con numero de poliza [518], actualmente tu vehiculo con codigo fasecolda [9] tiene un valor de [22].</t>
  </si>
  <si>
    <t>[521]</t>
  </si>
  <si>
    <t>[531]</t>
  </si>
  <si>
    <t>[519]</t>
  </si>
  <si>
    <t>[520]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</si>
</sst>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&quot;$&quot;\ * #,##0.00_-;\-&quot;$&quot;\ * #,##0.00_-;_-&quot;$&quot;\ * &quot;-&quot;??_-;_-@_-"/>
    <numFmt numFmtId="165" formatCode="dd/mm/yyyy;@"/>
    <numFmt numFmtId="166" formatCode="&quot;$&quot;\ #,##0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8"/>
      <color rgb="FF5C5858"/>
      <name val="Century Gothic"/>
      <family val="2"/>
    </font>
    <font>
      <b/>
      <sz val="26"/>
      <color rgb="FF002060"/>
      <name val="Segoe UI Emoji"/>
      <family val="2"/>
    </font>
    <font>
      <b/>
      <sz val="26"/>
      <color theme="2" tint="-0.249977111117893"/>
      <name val="Segoe UI Emoji"/>
      <family val="2"/>
    </font>
    <font>
      <sz val="36"/>
      <color theme="1"/>
      <name val="Century Gothic"/>
      <family val="2"/>
    </font>
    <font>
      <b/>
      <sz val="36"/>
      <color rgb="FF5C5858"/>
      <name val="Century Gothic"/>
      <family val="2"/>
    </font>
    <font>
      <b/>
      <sz val="36"/>
      <color rgb="FF5C585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40"/>
      <color theme="8"/>
      <name val="Century Gothic"/>
      <family val="2"/>
    </font>
    <font>
      <b/>
      <sz val="28"/>
      <color rgb="FF5C5858"/>
      <name val="Century Gothic"/>
      <family val="2"/>
    </font>
    <font>
      <b/>
      <sz val="28"/>
      <color rgb="FF6393F4"/>
      <name val="Century Gothic"/>
      <family val="2"/>
    </font>
    <font>
      <sz val="36"/>
      <color rgb="FF5C5858"/>
      <name val="Century Gothic"/>
      <family val="2"/>
    </font>
    <font>
      <sz val="36"/>
      <color rgb="FF5C5858"/>
      <name val="Aptos Narrow"/>
      <family val="2"/>
      <scheme val="minor"/>
    </font>
    <font>
      <b/>
      <sz val="26"/>
      <color rgb="FF5C5858"/>
      <name val="Century Gothic"/>
      <family val="2"/>
    </font>
    <font>
      <sz val="26"/>
      <color rgb="FF5C5858"/>
      <name val="Century Gothic"/>
      <family val="2"/>
    </font>
    <font>
      <sz val="48"/>
      <color rgb="FF5C5858"/>
      <name val="Century Gothic"/>
      <family val="2"/>
    </font>
    <font>
      <sz val="11"/>
      <color rgb="FF6393F4"/>
      <name val="Aptos Narrow"/>
      <family val="2"/>
      <scheme val="minor"/>
    </font>
    <font>
      <b/>
      <sz val="40"/>
      <color rgb="FF6393F4"/>
      <name val="Century Gothic"/>
      <family val="2"/>
    </font>
    <font>
      <b/>
      <sz val="28"/>
      <color theme="0"/>
      <name val="Century Gothic"/>
      <family val="2"/>
    </font>
    <font>
      <sz val="26"/>
      <color theme="0"/>
      <name val="Century Gothic"/>
      <family val="2"/>
    </font>
    <font>
      <b/>
      <sz val="28"/>
      <color rgb="FF002060"/>
      <name val="Century Gothic"/>
      <family val="2"/>
    </font>
    <font>
      <sz val="24"/>
      <color theme="0"/>
      <name val="Century Gothic"/>
      <family val="2"/>
    </font>
    <font>
      <sz val="20"/>
      <color theme="0"/>
      <name val="Century Gothic"/>
      <family val="2"/>
    </font>
    <font>
      <sz val="24"/>
      <color rgb="FF5C5858"/>
      <name val="Century Gothic"/>
      <family val="2"/>
    </font>
    <font>
      <sz val="26"/>
      <color theme="1" tint="0.499984740745262"/>
      <name val="Century Gothic"/>
      <family val="2"/>
    </font>
    <font>
      <sz val="26"/>
      <color theme="1" tint="0.499984740745262"/>
      <name val="Aptos Narrow"/>
      <family val="2"/>
      <scheme val="minor"/>
    </font>
    <font>
      <sz val="28"/>
      <color theme="0"/>
      <name val="Century Gothic"/>
      <family val="2"/>
    </font>
    <font>
      <sz val="36"/>
      <color theme="0"/>
      <name val="Century Gothic"/>
      <family val="2"/>
    </font>
    <font>
      <b/>
      <sz val="36"/>
      <color theme="0"/>
      <name val="Century Gothic"/>
      <family val="2"/>
    </font>
    <font>
      <b/>
      <sz val="20"/>
      <color rgb="FF5C5858"/>
      <name val="Century Gothic"/>
      <family val="2"/>
    </font>
    <font>
      <b/>
      <sz val="24"/>
      <color rgb="FF5B9BD5"/>
      <name val="Century Gothic"/>
      <family val="2"/>
    </font>
    <font>
      <b/>
      <u/>
      <sz val="24"/>
      <color rgb="FF5B9BD5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5CE1E6"/>
        <bgColor indexed="64"/>
      </patternFill>
    </fill>
    <fill>
      <patternFill patternType="solid">
        <fgColor rgb="FF75CFBC"/>
        <bgColor indexed="64"/>
      </patternFill>
    </fill>
    <fill>
      <patternFill patternType="solid">
        <fgColor rgb="FFB4F0F0"/>
        <bgColor indexed="64"/>
      </patternFill>
    </fill>
    <fill>
      <patternFill patternType="solid">
        <fgColor rgb="FF6393F4"/>
        <bgColor indexed="64"/>
      </patternFill>
    </fill>
    <fill>
      <patternFill patternType="solid">
        <fgColor rgb="FFF6F6F6"/>
        <bgColor indexed="64"/>
      </patternFill>
    </fill>
  </fills>
  <borders count="9">
    <border>
      <left/>
      <right/>
      <top/>
      <bottom/>
      <diagonal/>
    </border>
    <border>
      <left/>
      <right style="mediumDashDot">
        <color theme="0" tint="-0.499984740745262"/>
      </right>
      <top/>
      <bottom/>
      <diagonal/>
    </border>
    <border>
      <left style="mediumDashDot">
        <color theme="0" tint="-0.499984740745262"/>
      </left>
      <right/>
      <top/>
      <bottom/>
      <diagonal/>
    </border>
    <border>
      <left style="mediumDashDot">
        <color theme="0" tint="-0.499984740745262"/>
      </left>
      <right/>
      <top/>
      <bottom style="dashDotDot">
        <color rgb="FF5C5858"/>
      </bottom>
      <diagonal/>
    </border>
    <border>
      <left/>
      <right/>
      <top/>
      <bottom style="dashDotDot">
        <color rgb="FF5C5858"/>
      </bottom>
      <diagonal/>
    </border>
    <border>
      <left/>
      <right style="mediumDashDot">
        <color theme="0" tint="-0.499984740745262"/>
      </right>
      <top/>
      <bottom style="dashDotDot">
        <color rgb="FF5C5858"/>
      </bottom>
      <diagonal/>
    </border>
    <border>
      <left style="mediumDashDot">
        <color theme="0" tint="-0.499984740745262"/>
      </left>
      <right/>
      <top style="dashDotDot">
        <color rgb="FF5C5858"/>
      </top>
      <bottom/>
      <diagonal/>
    </border>
    <border>
      <left/>
      <right/>
      <top style="dashDotDot">
        <color rgb="FF5C5858"/>
      </top>
      <bottom/>
      <diagonal/>
    </border>
    <border>
      <left/>
      <right style="mediumDashDot">
        <color theme="0" tint="-0.499984740745262"/>
      </right>
      <top style="dashDotDot">
        <color rgb="FF5C5858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0" applyFont="1" applyAlignment="1">
      <alignment vertical="center" wrapText="1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 applyAlignment="1">
      <alignment horizontal="center" wrapText="1"/>
    </xf>
    <xf numFmtId="0" fontId="0" fillId="3" borderId="0" xfId="0" applyFill="1"/>
    <xf numFmtId="0" fontId="3" fillId="3" borderId="0" xfId="0" applyFont="1" applyFill="1" applyAlignment="1">
      <alignment vertical="distributed"/>
    </xf>
    <xf numFmtId="0" fontId="3" fillId="3" borderId="0" xfId="0" applyFont="1" applyFill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0" fillId="4" borderId="0" xfId="0" applyFill="1"/>
    <xf numFmtId="0" fontId="14" fillId="4" borderId="0" xfId="0" applyFont="1" applyFill="1" applyAlignment="1">
      <alignment vertical="distributed"/>
    </xf>
    <xf numFmtId="0" fontId="14" fillId="0" borderId="0" xfId="0" applyFont="1" applyAlignment="1">
      <alignment vertical="distributed"/>
    </xf>
    <xf numFmtId="0" fontId="0" fillId="4" borderId="0" xfId="0" applyFill="1" applyAlignment="1">
      <alignment horizontal="right"/>
    </xf>
    <xf numFmtId="165" fontId="0" fillId="4" borderId="0" xfId="0" applyNumberFormat="1" applyFill="1"/>
    <xf numFmtId="0" fontId="18" fillId="0" borderId="0" xfId="0" applyFont="1"/>
    <xf numFmtId="0" fontId="19" fillId="0" borderId="0" xfId="0" applyFont="1"/>
    <xf numFmtId="0" fontId="7" fillId="4" borderId="0" xfId="0" applyFont="1" applyFill="1" applyAlignment="1">
      <alignment vertical="center" wrapText="1"/>
    </xf>
    <xf numFmtId="0" fontId="20" fillId="4" borderId="0" xfId="0" applyFont="1" applyFill="1" applyAlignment="1">
      <alignment vertical="center" wrapText="1"/>
    </xf>
    <xf numFmtId="0" fontId="21" fillId="4" borderId="0" xfId="0" applyFont="1" applyFill="1" applyAlignment="1">
      <alignment vertical="center" wrapText="1"/>
    </xf>
    <xf numFmtId="0" fontId="21" fillId="5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24" fillId="4" borderId="0" xfId="0" applyFont="1" applyFill="1" applyAlignment="1">
      <alignment vertical="center" wrapText="1"/>
    </xf>
    <xf numFmtId="0" fontId="24" fillId="0" borderId="0" xfId="0" applyFont="1" applyAlignment="1">
      <alignment vertical="center" wrapText="1"/>
    </xf>
    <xf numFmtId="0" fontId="0" fillId="5" borderId="0" xfId="0" applyFill="1"/>
    <xf numFmtId="0" fontId="0" fillId="4" borderId="0" xfId="0" applyFill="1" applyAlignment="1">
      <alignment vertical="center"/>
    </xf>
    <xf numFmtId="0" fontId="27" fillId="4" borderId="0" xfId="0" applyFont="1" applyFill="1" applyAlignment="1">
      <alignment vertical="center"/>
    </xf>
    <xf numFmtId="0" fontId="26" fillId="4" borderId="0" xfId="0" applyFont="1" applyFill="1" applyAlignment="1">
      <alignment vertical="center" wrapText="1"/>
    </xf>
    <xf numFmtId="0" fontId="22" fillId="4" borderId="0" xfId="0" applyFont="1" applyFill="1" applyAlignment="1">
      <alignment vertical="center" wrapText="1"/>
    </xf>
    <xf numFmtId="0" fontId="22" fillId="0" borderId="0" xfId="0" applyFont="1" applyAlignment="1">
      <alignment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2" fillId="4" borderId="6" xfId="0" applyFont="1" applyFill="1" applyBorder="1" applyAlignment="1">
      <alignment horizontal="center"/>
    </xf>
    <xf numFmtId="0" fontId="32" fillId="4" borderId="7" xfId="0" applyFont="1" applyFill="1" applyBorder="1" applyAlignment="1">
      <alignment horizontal="center"/>
    </xf>
    <xf numFmtId="0" fontId="32" fillId="4" borderId="8" xfId="0" applyFont="1" applyFill="1" applyBorder="1" applyAlignment="1">
      <alignment horizontal="center"/>
    </xf>
    <xf numFmtId="0" fontId="32" fillId="4" borderId="3" xfId="0" applyFont="1" applyFill="1" applyBorder="1" applyAlignment="1">
      <alignment horizontal="center"/>
    </xf>
    <xf numFmtId="0" fontId="32" fillId="4" borderId="4" xfId="0" applyFont="1" applyFill="1" applyBorder="1" applyAlignment="1">
      <alignment horizontal="center"/>
    </xf>
    <xf numFmtId="0" fontId="32" fillId="4" borderId="5" xfId="0" applyFont="1" applyFill="1" applyBorder="1" applyAlignment="1">
      <alignment horizontal="center"/>
    </xf>
    <xf numFmtId="164" fontId="32" fillId="4" borderId="6" xfId="1" applyFont="1" applyFill="1" applyBorder="1" applyAlignment="1">
      <alignment horizontal="center"/>
    </xf>
    <xf numFmtId="164" fontId="32" fillId="4" borderId="7" xfId="1" applyFont="1" applyFill="1" applyBorder="1" applyAlignment="1">
      <alignment horizontal="center"/>
    </xf>
    <xf numFmtId="164" fontId="32" fillId="4" borderId="8" xfId="1" applyFont="1" applyFill="1" applyBorder="1" applyAlignment="1">
      <alignment horizontal="center"/>
    </xf>
    <xf numFmtId="164" fontId="32" fillId="4" borderId="3" xfId="1" applyFont="1" applyFill="1" applyBorder="1" applyAlignment="1">
      <alignment horizontal="center"/>
    </xf>
    <xf numFmtId="164" fontId="32" fillId="4" borderId="4" xfId="1" applyFont="1" applyFill="1" applyBorder="1" applyAlignment="1">
      <alignment horizontal="center"/>
    </xf>
    <xf numFmtId="164" fontId="32" fillId="4" borderId="5" xfId="1" applyFont="1" applyFill="1" applyBorder="1" applyAlignment="1">
      <alignment horizontal="center"/>
    </xf>
    <xf numFmtId="15" fontId="32" fillId="4" borderId="7" xfId="0" applyNumberFormat="1" applyFont="1" applyFill="1" applyBorder="1" applyAlignment="1">
      <alignment horizontal="center"/>
    </xf>
    <xf numFmtId="0" fontId="32" fillId="4" borderId="2" xfId="0" applyFont="1" applyFill="1" applyBorder="1" applyAlignment="1">
      <alignment horizontal="center"/>
    </xf>
    <xf numFmtId="0" fontId="32" fillId="4" borderId="0" xfId="0" applyFont="1" applyFill="1" applyAlignment="1">
      <alignment horizontal="center"/>
    </xf>
    <xf numFmtId="0" fontId="32" fillId="4" borderId="1" xfId="0" applyFont="1" applyFill="1" applyBorder="1" applyAlignment="1">
      <alignment horizontal="center"/>
    </xf>
    <xf numFmtId="0" fontId="33" fillId="4" borderId="6" xfId="2" applyFont="1" applyFill="1" applyBorder="1" applyAlignment="1">
      <alignment horizontal="center"/>
    </xf>
    <xf numFmtId="15" fontId="32" fillId="4" borderId="2" xfId="0" applyNumberFormat="1" applyFont="1" applyFill="1" applyBorder="1" applyAlignment="1">
      <alignment horizontal="center"/>
    </xf>
    <xf numFmtId="0" fontId="31" fillId="2" borderId="0" xfId="0" applyFont="1" applyFill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164" fontId="32" fillId="4" borderId="0" xfId="1" applyFont="1" applyFill="1" applyBorder="1" applyAlignment="1">
      <alignment horizontal="center"/>
    </xf>
    <xf numFmtId="164" fontId="32" fillId="4" borderId="1" xfId="1" applyFont="1" applyFill="1" applyBorder="1" applyAlignment="1">
      <alignment horizontal="center"/>
    </xf>
    <xf numFmtId="44" fontId="3" fillId="0" borderId="0" xfId="3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distributed"/>
    </xf>
    <xf numFmtId="0" fontId="8" fillId="3" borderId="0" xfId="0" applyFont="1" applyFill="1" applyAlignment="1">
      <alignment horizontal="center" vertical="distributed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5" fillId="4" borderId="0" xfId="0" applyFont="1" applyFill="1" applyAlignment="1">
      <alignment horizontal="center"/>
    </xf>
    <xf numFmtId="0" fontId="15" fillId="4" borderId="0" xfId="0" applyFont="1" applyFill="1" applyAlignment="1">
      <alignment horizontal="right"/>
    </xf>
    <xf numFmtId="0" fontId="16" fillId="4" borderId="0" xfId="0" applyFont="1" applyFill="1" applyAlignment="1">
      <alignment horizontal="center"/>
    </xf>
    <xf numFmtId="165" fontId="16" fillId="4" borderId="0" xfId="0" applyNumberFormat="1" applyFont="1" applyFill="1" applyAlignment="1">
      <alignment horizontal="center"/>
    </xf>
    <xf numFmtId="0" fontId="26" fillId="4" borderId="0" xfId="0" applyFont="1" applyFill="1" applyAlignment="1">
      <alignment horizontal="center" vertical="center" wrapText="1"/>
    </xf>
    <xf numFmtId="0" fontId="28" fillId="5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166" fontId="26" fillId="4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17" fillId="0" borderId="0" xfId="0" applyFont="1" applyAlignment="1">
      <alignment horizontal="center" vertical="distributed"/>
    </xf>
    <xf numFmtId="166" fontId="13" fillId="4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2" fillId="0" borderId="0" xfId="2" applyAlignment="1">
      <alignment horizontal="center"/>
    </xf>
  </cellXfs>
  <cellStyles count="4">
    <cellStyle name="Currency" xfId="1" builtinId="4"/>
    <cellStyle name="Hyperlink" xfId="2" builtinId="8"/>
    <cellStyle name="Moneda 2" xfId="3" xr:uid="{3D17480A-8649-4AC6-B10F-4776B4AF081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8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9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6.png"/><Relationship Id="rId7" Type="http://schemas.openxmlformats.org/officeDocument/2006/relationships/image" Target="../media/image16.svg"/><Relationship Id="rId12" Type="http://schemas.openxmlformats.org/officeDocument/2006/relationships/image" Target="../media/image2.png"/><Relationship Id="rId2" Type="http://schemas.openxmlformats.org/officeDocument/2006/relationships/image" Target="../media/image8.png"/><Relationship Id="rId1" Type="http://schemas.openxmlformats.org/officeDocument/2006/relationships/image" Target="../media/image12.png"/><Relationship Id="rId6" Type="http://schemas.openxmlformats.org/officeDocument/2006/relationships/image" Target="../media/image15.png"/><Relationship Id="rId11" Type="http://schemas.openxmlformats.org/officeDocument/2006/relationships/image" Target="../media/image7.png"/><Relationship Id="rId5" Type="http://schemas.openxmlformats.org/officeDocument/2006/relationships/image" Target="../media/image14.svg"/><Relationship Id="rId10" Type="http://schemas.openxmlformats.org/officeDocument/2006/relationships/image" Target="../media/image19.sv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17318</xdr:colOff>
      <xdr:row>154</xdr:row>
      <xdr:rowOff>173182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7372C41-AE88-4138-8663-1E7E8F4855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81" t="1459" r="1153" b="1420"/>
        <a:stretch/>
      </xdr:blipFill>
      <xdr:spPr>
        <a:xfrm>
          <a:off x="0" y="0"/>
          <a:ext cx="22229618" cy="27671857"/>
        </a:xfrm>
        <a:prstGeom prst="rect">
          <a:avLst/>
        </a:prstGeom>
      </xdr:spPr>
    </xdr:pic>
    <xdr:clientData/>
  </xdr:twoCellAnchor>
  <xdr:twoCellAnchor>
    <xdr:from>
      <xdr:col>3</xdr:col>
      <xdr:colOff>142875</xdr:colOff>
      <xdr:row>103</xdr:row>
      <xdr:rowOff>1</xdr:rowOff>
    </xdr:from>
    <xdr:to>
      <xdr:col>20</xdr:col>
      <xdr:colOff>238124</xdr:colOff>
      <xdr:row>125</xdr:row>
      <xdr:rowOff>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8978C4F5-3069-42FB-AAB4-D6D94FD20EF0}"/>
            </a:ext>
          </a:extLst>
        </xdr:cNvPr>
        <xdr:cNvSpPr/>
      </xdr:nvSpPr>
      <xdr:spPr>
        <a:xfrm>
          <a:off x="3121025" y="18640426"/>
          <a:ext cx="13703299" cy="398145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Bef>
              <a:spcPts val="800"/>
            </a:spcBef>
            <a:spcAft>
              <a:spcPts val="0"/>
            </a:spcAft>
          </a:pPr>
          <a:r>
            <a:rPr lang="es-ES" sz="1400" b="1">
              <a:solidFill>
                <a:srgbClr val="FFFFFF"/>
              </a:solidFill>
              <a:effectLst/>
              <a:latin typeface="Segoe UI" panose="020B0502040204020203" pitchFamily="34" charset="0"/>
              <a:ea typeface="MS Mincho" panose="02020609040205080304" pitchFamily="49" charset="-128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endParaRPr lang="es-CO">
            <a:effectLst/>
          </a:endParaRPr>
        </a:p>
        <a:p>
          <a:pPr>
            <a:lnSpc>
              <a:spcPct val="130000"/>
            </a:lnSpc>
            <a:spcAft>
              <a:spcPts val="800"/>
            </a:spcAft>
          </a:pPr>
          <a:r>
            <a:rPr lang="es-ES" sz="1200">
              <a:solidFill>
                <a:srgbClr val="000000"/>
              </a:solidFill>
              <a:effectLst/>
              <a:latin typeface="Georgia" panose="02040502050405020303" pitchFamily="18" charset="0"/>
              <a:ea typeface="SimSun" panose="02010600030101010101" pitchFamily="2" charset="-122"/>
              <a:cs typeface="Times New Roman" panose="02020603050405020304" pitchFamily="18" charset="0"/>
            </a:rPr>
            <a:t> </a:t>
          </a:r>
          <a:endParaRPr lang="es-CO" sz="1200">
            <a:solidFill>
              <a:srgbClr val="333333"/>
            </a:solidFill>
            <a:effectLst/>
            <a:latin typeface="Georgia" panose="02040502050405020303" pitchFamily="18" charset="0"/>
            <a:ea typeface="SimSun" panose="02010600030101010101" pitchFamily="2" charset="-122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666876</xdr:colOff>
      <xdr:row>13</xdr:row>
      <xdr:rowOff>114314</xdr:rowOff>
    </xdr:from>
    <xdr:to>
      <xdr:col>14</xdr:col>
      <xdr:colOff>534586</xdr:colOff>
      <xdr:row>55</xdr:row>
      <xdr:rowOff>30204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5F6CFD2-3A60-4901-A7A0-74055D608097}"/>
            </a:ext>
          </a:extLst>
        </xdr:cNvPr>
        <xdr:cNvSpPr txBox="1"/>
      </xdr:nvSpPr>
      <xdr:spPr>
        <a:xfrm>
          <a:off x="2048001" y="2466989"/>
          <a:ext cx="10269010" cy="751366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O" sz="9600" b="1">
              <a:solidFill>
                <a:schemeClr val="bg1"/>
              </a:solidFill>
              <a:latin typeface="Century Gothic" panose="020B0502020202020204" pitchFamily="34" charset="0"/>
            </a:rPr>
            <a:t>Plan</a:t>
          </a:r>
          <a:r>
            <a:rPr lang="es-CO" sz="9600" b="1" baseline="0">
              <a:solidFill>
                <a:schemeClr val="bg1"/>
              </a:solidFill>
              <a:latin typeface="Century Gothic" panose="020B0502020202020204" pitchFamily="34" charset="0"/>
            </a:rPr>
            <a:t> de Aseguramiento Todo Riesgo Automoviles</a:t>
          </a:r>
          <a:endParaRPr lang="es-CO" sz="96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13</xdr:col>
      <xdr:colOff>693736</xdr:colOff>
      <xdr:row>58</xdr:row>
      <xdr:rowOff>123825</xdr:rowOff>
    </xdr:from>
    <xdr:to>
      <xdr:col>25</xdr:col>
      <xdr:colOff>765104</xdr:colOff>
      <xdr:row>77</xdr:row>
      <xdr:rowOff>119062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E3C9FA7-5A7D-410E-AE37-9A9219B9BBF1}"/>
            </a:ext>
          </a:extLst>
        </xdr:cNvPr>
        <xdr:cNvSpPr txBox="1"/>
      </xdr:nvSpPr>
      <xdr:spPr>
        <a:xfrm>
          <a:off x="11679236" y="10617200"/>
          <a:ext cx="9669393" cy="344011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CO" sz="7200" b="1">
              <a:solidFill>
                <a:schemeClr val="bg1"/>
              </a:solidFill>
              <a:latin typeface="Century Gothic" panose="020B0502020202020204" pitchFamily="34" charset="0"/>
            </a:rPr>
            <a:t>[5] - [6] - [7] </a:t>
          </a:r>
          <a:br>
            <a:rPr lang="es-CO" sz="7200" b="1">
              <a:solidFill>
                <a:schemeClr val="bg1"/>
              </a:solidFill>
              <a:latin typeface="Century Gothic" panose="020B0502020202020204" pitchFamily="34" charset="0"/>
            </a:rPr>
          </a:br>
          <a:r>
            <a:rPr lang="es-CO" sz="7200" b="1">
              <a:solidFill>
                <a:schemeClr val="bg1"/>
              </a:solidFill>
              <a:latin typeface="Century Gothic" panose="020B0502020202020204" pitchFamily="34" charset="0"/>
            </a:rPr>
            <a:t> </a:t>
          </a:r>
        </a:p>
      </xdr:txBody>
    </xdr:sp>
    <xdr:clientData/>
  </xdr:twoCellAnchor>
  <xdr:twoCellAnchor>
    <xdr:from>
      <xdr:col>18</xdr:col>
      <xdr:colOff>697255</xdr:colOff>
      <xdr:row>79</xdr:row>
      <xdr:rowOff>87779</xdr:rowOff>
    </xdr:from>
    <xdr:to>
      <xdr:col>25</xdr:col>
      <xdr:colOff>47252</xdr:colOff>
      <xdr:row>89</xdr:row>
      <xdr:rowOff>151279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3EFF9D5F-9F8A-444B-86F6-0834D65CE220}"/>
            </a:ext>
          </a:extLst>
        </xdr:cNvPr>
        <xdr:cNvSpPr txBox="1"/>
      </xdr:nvSpPr>
      <xdr:spPr>
        <a:xfrm>
          <a:off x="15676905" y="14381629"/>
          <a:ext cx="4957047" cy="187642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7200" b="0">
              <a:solidFill>
                <a:schemeClr val="bg1"/>
              </a:solidFill>
              <a:latin typeface="Century Gothic" panose="020B0502020202020204" pitchFamily="34" charset="0"/>
            </a:rPr>
            <a:t>[8]</a:t>
          </a:r>
        </a:p>
      </xdr:txBody>
    </xdr:sp>
    <xdr:clientData/>
  </xdr:twoCellAnchor>
  <xdr:twoCellAnchor>
    <xdr:from>
      <xdr:col>16</xdr:col>
      <xdr:colOff>704021</xdr:colOff>
      <xdr:row>92</xdr:row>
      <xdr:rowOff>19236</xdr:rowOff>
    </xdr:from>
    <xdr:to>
      <xdr:col>26</xdr:col>
      <xdr:colOff>289891</xdr:colOff>
      <xdr:row>107</xdr:row>
      <xdr:rowOff>56031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CCDA86B2-3909-4B39-878A-2B8E9E758115}"/>
            </a:ext>
          </a:extLst>
        </xdr:cNvPr>
        <xdr:cNvSpPr txBox="1"/>
      </xdr:nvSpPr>
      <xdr:spPr>
        <a:xfrm>
          <a:off x="14086646" y="16668936"/>
          <a:ext cx="7590045" cy="275142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7200" b="1">
              <a:solidFill>
                <a:schemeClr val="bg1"/>
              </a:solidFill>
              <a:latin typeface="Century Gothic" panose="020B0502020202020204" pitchFamily="34" charset="0"/>
            </a:rPr>
            <a:t>[3]</a:t>
          </a:r>
          <a:br>
            <a:rPr lang="es-CO" sz="9600" b="1">
              <a:solidFill>
                <a:schemeClr val="bg1"/>
              </a:solidFill>
              <a:latin typeface="Century Gothic" panose="020B0502020202020204" pitchFamily="34" charset="0"/>
            </a:rPr>
          </a:br>
          <a:r>
            <a:rPr lang="es-CO" sz="9600" b="1">
              <a:solidFill>
                <a:schemeClr val="bg1"/>
              </a:solidFill>
              <a:latin typeface="Century Gothic" panose="020B0502020202020204" pitchFamily="34" charset="0"/>
            </a:rPr>
            <a:t> </a:t>
          </a:r>
        </a:p>
      </xdr:txBody>
    </xdr:sp>
    <xdr:clientData/>
  </xdr:twoCellAnchor>
  <xdr:twoCellAnchor>
    <xdr:from>
      <xdr:col>15</xdr:col>
      <xdr:colOff>731837</xdr:colOff>
      <xdr:row>41</xdr:row>
      <xdr:rowOff>17461</xdr:rowOff>
    </xdr:from>
    <xdr:to>
      <xdr:col>26</xdr:col>
      <xdr:colOff>59705</xdr:colOff>
      <xdr:row>49</xdr:row>
      <xdr:rowOff>85723</xdr:rowOff>
    </xdr:to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58F78203-3C7E-4EFE-8BC0-681D4115424D}"/>
            </a:ext>
          </a:extLst>
        </xdr:cNvPr>
        <xdr:cNvSpPr txBox="1"/>
      </xdr:nvSpPr>
      <xdr:spPr>
        <a:xfrm>
          <a:off x="13317537" y="7437436"/>
          <a:ext cx="8125793" cy="151923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CO" sz="115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br>
            <a:rPr lang="es-CO" sz="166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16600" b="1">
              <a:solidFill>
                <a:srgbClr val="00B0F0"/>
              </a:solidFill>
              <a:latin typeface="Century Gothic" panose="020B0502020202020204" pitchFamily="34" charset="0"/>
            </a:rPr>
            <a:t> </a:t>
          </a:r>
        </a:p>
      </xdr:txBody>
    </xdr:sp>
    <xdr:clientData/>
  </xdr:twoCellAnchor>
  <xdr:twoCellAnchor>
    <xdr:from>
      <xdr:col>4</xdr:col>
      <xdr:colOff>197738</xdr:colOff>
      <xdr:row>54</xdr:row>
      <xdr:rowOff>69273</xdr:rowOff>
    </xdr:from>
    <xdr:to>
      <xdr:col>13</xdr:col>
      <xdr:colOff>9951</xdr:colOff>
      <xdr:row>68</xdr:row>
      <xdr:rowOff>70541</xdr:rowOff>
    </xdr:to>
    <xdr:sp macro="" textlink="">
      <xdr:nvSpPr>
        <xdr:cNvPr id="121" name="Cuadro de texto 124">
          <a:extLst>
            <a:ext uri="{FF2B5EF4-FFF2-40B4-BE49-F238E27FC236}">
              <a16:creationId xmlns:a16="http://schemas.microsoft.com/office/drawing/2014/main" id="{8D9543CA-1380-4BA6-969F-C0C91B118DAF}"/>
            </a:ext>
          </a:extLst>
        </xdr:cNvPr>
        <xdr:cNvSpPr txBox="1"/>
      </xdr:nvSpPr>
      <xdr:spPr>
        <a:xfrm>
          <a:off x="3982338" y="9838748"/>
          <a:ext cx="7006763" cy="2534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601 521 33 44</a:t>
          </a:r>
          <a:b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  <a:b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  <a:b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alfabrokerseguros.com</a:t>
          </a:r>
          <a:br>
            <a:rPr lang="es-CO" sz="2400" i="1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endParaRPr lang="es-CO" sz="110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315638</xdr:colOff>
      <xdr:row>56</xdr:row>
      <xdr:rowOff>73114</xdr:rowOff>
    </xdr:from>
    <xdr:to>
      <xdr:col>4</xdr:col>
      <xdr:colOff>349852</xdr:colOff>
      <xdr:row>66</xdr:row>
      <xdr:rowOff>17441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56B1C239-0316-4952-A759-E1E524EB06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3293788" y="10207714"/>
          <a:ext cx="840664" cy="1754077"/>
        </a:xfrm>
        <a:prstGeom prst="rect">
          <a:avLst/>
        </a:prstGeom>
      </xdr:spPr>
    </xdr:pic>
    <xdr:clientData/>
  </xdr:twoCellAnchor>
  <xdr:twoCellAnchor>
    <xdr:from>
      <xdr:col>3</xdr:col>
      <xdr:colOff>311727</xdr:colOff>
      <xdr:row>67</xdr:row>
      <xdr:rowOff>100020</xdr:rowOff>
    </xdr:from>
    <xdr:to>
      <xdr:col>9</xdr:col>
      <xdr:colOff>697404</xdr:colOff>
      <xdr:row>72</xdr:row>
      <xdr:rowOff>118514</xdr:rowOff>
    </xdr:to>
    <xdr:sp macro="" textlink="">
      <xdr:nvSpPr>
        <xdr:cNvPr id="123" name="Cuadro de texto 124">
          <a:extLst>
            <a:ext uri="{FF2B5EF4-FFF2-40B4-BE49-F238E27FC236}">
              <a16:creationId xmlns:a16="http://schemas.microsoft.com/office/drawing/2014/main" id="{770582A4-026B-49C0-AE13-FEE43A329E8F}"/>
            </a:ext>
          </a:extLst>
        </xdr:cNvPr>
        <xdr:cNvSpPr txBox="1"/>
      </xdr:nvSpPr>
      <xdr:spPr>
        <a:xfrm>
          <a:off x="3296227" y="12228520"/>
          <a:ext cx="5179927" cy="9233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32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32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32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[12]</a:t>
          </a:r>
          <a:endParaRPr lang="es-CO" sz="4800" b="0" i="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91</xdr:row>
      <xdr:rowOff>133350</xdr:rowOff>
    </xdr:from>
    <xdr:to>
      <xdr:col>8</xdr:col>
      <xdr:colOff>19050</xdr:colOff>
      <xdr:row>94</xdr:row>
      <xdr:rowOff>76200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EC422E30-B4A7-413F-9FD4-602A7B2EBE34}"/>
            </a:ext>
          </a:extLst>
        </xdr:cNvPr>
        <xdr:cNvCxnSpPr/>
      </xdr:nvCxnSpPr>
      <xdr:spPr>
        <a:xfrm>
          <a:off x="6677025" y="47739300"/>
          <a:ext cx="0" cy="514350"/>
        </a:xfrm>
        <a:prstGeom prst="line">
          <a:avLst/>
        </a:prstGeom>
        <a:ln w="28575"/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396952</xdr:colOff>
      <xdr:row>136</xdr:row>
      <xdr:rowOff>59016</xdr:rowOff>
    </xdr:from>
    <xdr:to>
      <xdr:col>16</xdr:col>
      <xdr:colOff>737130</xdr:colOff>
      <xdr:row>138</xdr:row>
      <xdr:rowOff>66034</xdr:rowOff>
    </xdr:to>
    <xdr:sp macro="" textlink="">
      <xdr:nvSpPr>
        <xdr:cNvPr id="12" name="Cuadro de texto 124">
          <a:extLst>
            <a:ext uri="{FF2B5EF4-FFF2-40B4-BE49-F238E27FC236}">
              <a16:creationId xmlns:a16="http://schemas.microsoft.com/office/drawing/2014/main" id="{6175F6C2-8863-444E-846C-53E6C91C30BC}"/>
            </a:ext>
          </a:extLst>
        </xdr:cNvPr>
        <xdr:cNvSpPr txBox="1"/>
      </xdr:nvSpPr>
      <xdr:spPr>
        <a:xfrm>
          <a:off x="13150927" y="56237466"/>
          <a:ext cx="340178" cy="3880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28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</a:t>
          </a:r>
          <a:endParaRPr lang="es-CO" sz="2800" b="1" baseline="0">
            <a:solidFill>
              <a:schemeClr val="bg1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742950</xdr:colOff>
      <xdr:row>81</xdr:row>
      <xdr:rowOff>0</xdr:rowOff>
    </xdr:from>
    <xdr:to>
      <xdr:col>15</xdr:col>
      <xdr:colOff>124771</xdr:colOff>
      <xdr:row>127</xdr:row>
      <xdr:rowOff>104503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126A1104-C92B-41E0-B4C3-39EC43D79F80}"/>
            </a:ext>
          </a:extLst>
        </xdr:cNvPr>
        <xdr:cNvSpPr/>
      </xdr:nvSpPr>
      <xdr:spPr>
        <a:xfrm>
          <a:off x="2933700" y="44553188"/>
          <a:ext cx="9906946" cy="8867503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765735</xdr:colOff>
      <xdr:row>91</xdr:row>
      <xdr:rowOff>75731</xdr:rowOff>
    </xdr:from>
    <xdr:to>
      <xdr:col>29</xdr:col>
      <xdr:colOff>262497</xdr:colOff>
      <xdr:row>131</xdr:row>
      <xdr:rowOff>102720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7860D833-961D-45D8-B1FB-5CE3C0BFE679}"/>
            </a:ext>
          </a:extLst>
        </xdr:cNvPr>
        <xdr:cNvSpPr/>
      </xdr:nvSpPr>
      <xdr:spPr>
        <a:xfrm>
          <a:off x="12757710" y="47681681"/>
          <a:ext cx="10193337" cy="7646989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723901</xdr:colOff>
      <xdr:row>15</xdr:row>
      <xdr:rowOff>30725</xdr:rowOff>
    </xdr:from>
    <xdr:to>
      <xdr:col>15</xdr:col>
      <xdr:colOff>57151</xdr:colOff>
      <xdr:row>57</xdr:row>
      <xdr:rowOff>0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2343542A-CD1C-4E12-977A-848D861CDB37}"/>
            </a:ext>
          </a:extLst>
        </xdr:cNvPr>
        <xdr:cNvSpPr/>
      </xdr:nvSpPr>
      <xdr:spPr>
        <a:xfrm>
          <a:off x="2809876" y="32587175"/>
          <a:ext cx="9239250" cy="7970275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18</xdr:col>
      <xdr:colOff>0</xdr:colOff>
      <xdr:row>69</xdr:row>
      <xdr:rowOff>0</xdr:rowOff>
    </xdr:from>
    <xdr:ext cx="4572000" cy="2041072"/>
    <xdr:pic>
      <xdr:nvPicPr>
        <xdr:cNvPr id="16" name="Imagen 15">
          <a:extLst>
            <a:ext uri="{FF2B5EF4-FFF2-40B4-BE49-F238E27FC236}">
              <a16:creationId xmlns:a16="http://schemas.microsoft.com/office/drawing/2014/main" id="{BA86140E-6ACD-46BB-989E-C96EC0669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77975" y="42843450"/>
          <a:ext cx="4572000" cy="2041072"/>
        </a:xfrm>
        <a:prstGeom prst="rect">
          <a:avLst/>
        </a:prstGeom>
      </xdr:spPr>
    </xdr:pic>
    <xdr:clientData/>
  </xdr:oneCellAnchor>
  <xdr:twoCellAnchor editAs="oneCell">
    <xdr:from>
      <xdr:col>6</xdr:col>
      <xdr:colOff>200025</xdr:colOff>
      <xdr:row>28</xdr:row>
      <xdr:rowOff>50604</xdr:rowOff>
    </xdr:from>
    <xdr:to>
      <xdr:col>11</xdr:col>
      <xdr:colOff>180975</xdr:colOff>
      <xdr:row>36</xdr:row>
      <xdr:rowOff>9712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1CF710B2-8281-4FC2-933D-45D3F2A1A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0" y="35083554"/>
          <a:ext cx="3790950" cy="1476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609600</xdr:colOff>
      <xdr:row>65</xdr:row>
      <xdr:rowOff>178724</xdr:rowOff>
    </xdr:from>
    <xdr:to>
      <xdr:col>17</xdr:col>
      <xdr:colOff>171450</xdr:colOff>
      <xdr:row>76</xdr:row>
      <xdr:rowOff>76200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1019C537-DC81-4796-990D-0B750DF97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7575" y="42260174"/>
          <a:ext cx="2609850" cy="1992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091674D5-3112-45FF-88D9-29FC6E981F7B}"/>
            </a:ext>
          </a:extLst>
        </xdr:cNvPr>
        <xdr:cNvSpPr txBox="1"/>
      </xdr:nvSpPr>
      <xdr:spPr>
        <a:xfrm>
          <a:off x="5897831" y="29704454"/>
          <a:ext cx="11324235" cy="186486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AUTOMOVILES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[5] - [6] - [7]        [8]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43" name="Hexágono 13">
          <a:extLst>
            <a:ext uri="{FF2B5EF4-FFF2-40B4-BE49-F238E27FC236}">
              <a16:creationId xmlns:a16="http://schemas.microsoft.com/office/drawing/2014/main" id="{08D4875D-61E9-420E-840A-9C8EAB9ED444}"/>
            </a:ext>
          </a:extLst>
        </xdr:cNvPr>
        <xdr:cNvSpPr/>
      </xdr:nvSpPr>
      <xdr:spPr>
        <a:xfrm>
          <a:off x="0" y="29617306"/>
          <a:ext cx="16917761" cy="1891394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44" name="Hexágono 14">
          <a:extLst>
            <a:ext uri="{FF2B5EF4-FFF2-40B4-BE49-F238E27FC236}">
              <a16:creationId xmlns:a16="http://schemas.microsoft.com/office/drawing/2014/main" id="{EF50FD17-259F-4C0F-B169-511EAF776F89}"/>
            </a:ext>
          </a:extLst>
        </xdr:cNvPr>
        <xdr:cNvSpPr/>
      </xdr:nvSpPr>
      <xdr:spPr>
        <a:xfrm>
          <a:off x="571500" y="29648574"/>
          <a:ext cx="5185931" cy="1819305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0</xdr:col>
      <xdr:colOff>1143000</xdr:colOff>
      <xdr:row>4</xdr:row>
      <xdr:rowOff>118505</xdr:rowOff>
    </xdr:from>
    <xdr:ext cx="4429123" cy="1027924"/>
    <xdr:pic>
      <xdr:nvPicPr>
        <xdr:cNvPr id="45" name="Imagen 44">
          <a:extLst>
            <a:ext uri="{FF2B5EF4-FFF2-40B4-BE49-F238E27FC236}">
              <a16:creationId xmlns:a16="http://schemas.microsoft.com/office/drawing/2014/main" id="{FE6F17BF-FFEA-4D41-A507-E3EFD3CE91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1143000" y="30007955"/>
          <a:ext cx="4429123" cy="1027924"/>
        </a:xfrm>
        <a:prstGeom prst="rect">
          <a:avLst/>
        </a:prstGeom>
      </xdr:spPr>
    </xdr:pic>
    <xdr:clientData/>
  </xdr:oneCellAnchor>
  <xdr:twoCellAnchor>
    <xdr:from>
      <xdr:col>21</xdr:col>
      <xdr:colOff>707572</xdr:colOff>
      <xdr:row>1</xdr:row>
      <xdr:rowOff>142875</xdr:rowOff>
    </xdr:from>
    <xdr:to>
      <xdr:col>26</xdr:col>
      <xdr:colOff>693965</xdr:colOff>
      <xdr:row>12</xdr:row>
      <xdr:rowOff>139472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79F0B672-08A4-4467-9874-2C4595E46F90}"/>
            </a:ext>
          </a:extLst>
        </xdr:cNvPr>
        <xdr:cNvSpPr txBox="1"/>
      </xdr:nvSpPr>
      <xdr:spPr>
        <a:xfrm>
          <a:off x="17271547" y="29460825"/>
          <a:ext cx="3796393" cy="209209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28680</xdr:colOff>
      <xdr:row>129</xdr:row>
      <xdr:rowOff>4578</xdr:rowOff>
    </xdr:from>
    <xdr:to>
      <xdr:col>25</xdr:col>
      <xdr:colOff>145169</xdr:colOff>
      <xdr:row>141</xdr:row>
      <xdr:rowOff>157113</xdr:rowOff>
    </xdr:to>
    <xdr:sp macro="" textlink="">
      <xdr:nvSpPr>
        <xdr:cNvPr id="47" name="Diagrama de flujo: proceso 53">
          <a:extLst>
            <a:ext uri="{FF2B5EF4-FFF2-40B4-BE49-F238E27FC236}">
              <a16:creationId xmlns:a16="http://schemas.microsoft.com/office/drawing/2014/main" id="{A854E651-DCDB-4123-9DD1-4BB03D8E618F}"/>
            </a:ext>
          </a:extLst>
        </xdr:cNvPr>
        <xdr:cNvSpPr/>
      </xdr:nvSpPr>
      <xdr:spPr>
        <a:xfrm>
          <a:off x="28680" y="51643685"/>
          <a:ext cx="20772132" cy="243853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132</xdr:row>
      <xdr:rowOff>175883</xdr:rowOff>
    </xdr:from>
    <xdr:to>
      <xdr:col>27</xdr:col>
      <xdr:colOff>246783</xdr:colOff>
      <xdr:row>147</xdr:row>
      <xdr:rowOff>0</xdr:rowOff>
    </xdr:to>
    <xdr:sp macro="" textlink="">
      <xdr:nvSpPr>
        <xdr:cNvPr id="48" name="Diagrama de flujo: proceso 53">
          <a:extLst>
            <a:ext uri="{FF2B5EF4-FFF2-40B4-BE49-F238E27FC236}">
              <a16:creationId xmlns:a16="http://schemas.microsoft.com/office/drawing/2014/main" id="{73613638-D6FE-4AB4-A930-D560FBDBD955}"/>
            </a:ext>
          </a:extLst>
        </xdr:cNvPr>
        <xdr:cNvSpPr>
          <a:spLocks noChangeAspect="1"/>
        </xdr:cNvSpPr>
      </xdr:nvSpPr>
      <xdr:spPr>
        <a:xfrm>
          <a:off x="0" y="52386490"/>
          <a:ext cx="22535283" cy="258912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12</xdr:col>
      <xdr:colOff>543425</xdr:colOff>
      <xdr:row>141</xdr:row>
      <xdr:rowOff>79190</xdr:rowOff>
    </xdr:from>
    <xdr:to>
      <xdr:col>13</xdr:col>
      <xdr:colOff>625928</xdr:colOff>
      <xdr:row>145</xdr:row>
      <xdr:rowOff>9340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0D9E3374-2ADF-470F-B6DA-F3E337A2F9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762389" y="54004297"/>
          <a:ext cx="885325" cy="698500"/>
        </a:xfrm>
        <a:prstGeom prst="rect">
          <a:avLst/>
        </a:prstGeom>
      </xdr:spPr>
    </xdr:pic>
    <xdr:clientData/>
  </xdr:twoCellAnchor>
  <xdr:twoCellAnchor editAs="oneCell">
    <xdr:from>
      <xdr:col>1</xdr:col>
      <xdr:colOff>450537</xdr:colOff>
      <xdr:row>136</xdr:row>
      <xdr:rowOff>97436</xdr:rowOff>
    </xdr:from>
    <xdr:to>
      <xdr:col>2</xdr:col>
      <xdr:colOff>477772</xdr:colOff>
      <xdr:row>145</xdr:row>
      <xdr:rowOff>67986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2EA2D6C7-506E-4C94-BAF7-756EEEC75B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38466" y="53070043"/>
          <a:ext cx="830056" cy="1678700"/>
        </a:xfrm>
        <a:prstGeom prst="rect">
          <a:avLst/>
        </a:prstGeom>
      </xdr:spPr>
    </xdr:pic>
    <xdr:clientData/>
  </xdr:twoCellAnchor>
  <xdr:twoCellAnchor>
    <xdr:from>
      <xdr:col>2</xdr:col>
      <xdr:colOff>392949</xdr:colOff>
      <xdr:row>135</xdr:row>
      <xdr:rowOff>100668</xdr:rowOff>
    </xdr:from>
    <xdr:to>
      <xdr:col>12</xdr:col>
      <xdr:colOff>124401</xdr:colOff>
      <xdr:row>146</xdr:row>
      <xdr:rowOff>72634</xdr:rowOff>
    </xdr:to>
    <xdr:sp macro="" textlink="">
      <xdr:nvSpPr>
        <xdr:cNvPr id="51" name="Cuadro de texto 124">
          <a:extLst>
            <a:ext uri="{FF2B5EF4-FFF2-40B4-BE49-F238E27FC236}">
              <a16:creationId xmlns:a16="http://schemas.microsoft.com/office/drawing/2014/main" id="{F2A8DF5D-617F-46CD-AEC1-1BAFF68552E8}"/>
            </a:ext>
          </a:extLst>
        </xdr:cNvPr>
        <xdr:cNvSpPr txBox="1">
          <a:spLocks noChangeAspect="1"/>
        </xdr:cNvSpPr>
      </xdr:nvSpPr>
      <xdr:spPr>
        <a:xfrm>
          <a:off x="2583699" y="52882775"/>
          <a:ext cx="7759666" cy="19722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606 02 18</a:t>
          </a:r>
          <a:endParaRPr lang="es-CO" sz="2400" i="0">
            <a:solidFill>
              <a:schemeClr val="bg1">
                <a:lumMod val="95000"/>
              </a:schemeClr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16</xdr:col>
      <xdr:colOff>104704</xdr:colOff>
      <xdr:row>139</xdr:row>
      <xdr:rowOff>15526</xdr:rowOff>
    </xdr:from>
    <xdr:to>
      <xdr:col>20</xdr:col>
      <xdr:colOff>560620</xdr:colOff>
      <xdr:row>144</xdr:row>
      <xdr:rowOff>34020</xdr:rowOff>
    </xdr:to>
    <xdr:sp macro="" textlink="">
      <xdr:nvSpPr>
        <xdr:cNvPr id="52" name="Cuadro de texto 124">
          <a:extLst>
            <a:ext uri="{FF2B5EF4-FFF2-40B4-BE49-F238E27FC236}">
              <a16:creationId xmlns:a16="http://schemas.microsoft.com/office/drawing/2014/main" id="{7782B2B2-0235-4023-855E-EB3E376FE602}"/>
            </a:ext>
          </a:extLst>
        </xdr:cNvPr>
        <xdr:cNvSpPr txBox="1"/>
      </xdr:nvSpPr>
      <xdr:spPr>
        <a:xfrm>
          <a:off x="13534954" y="53559633"/>
          <a:ext cx="3667202" cy="970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[12]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752445</xdr:colOff>
      <xdr:row>138</xdr:row>
      <xdr:rowOff>138093</xdr:rowOff>
    </xdr:from>
    <xdr:to>
      <xdr:col>23</xdr:col>
      <xdr:colOff>752770</xdr:colOff>
      <xdr:row>144</xdr:row>
      <xdr:rowOff>173123</xdr:rowOff>
    </xdr:to>
    <xdr:sp macro="" textlink="">
      <xdr:nvSpPr>
        <xdr:cNvPr id="53" name="Cuadro de texto 124">
          <a:extLst>
            <a:ext uri="{FF2B5EF4-FFF2-40B4-BE49-F238E27FC236}">
              <a16:creationId xmlns:a16="http://schemas.microsoft.com/office/drawing/2014/main" id="{673129F4-0F97-4039-ABD7-7709076DE7A9}"/>
            </a:ext>
          </a:extLst>
        </xdr:cNvPr>
        <xdr:cNvSpPr txBox="1"/>
      </xdr:nvSpPr>
      <xdr:spPr>
        <a:xfrm>
          <a:off x="18999624" y="53491700"/>
          <a:ext cx="803146" cy="1178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2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710045</xdr:colOff>
      <xdr:row>15</xdr:row>
      <xdr:rowOff>51955</xdr:rowOff>
    </xdr:from>
    <xdr:to>
      <xdr:col>24</xdr:col>
      <xdr:colOff>97412</xdr:colOff>
      <xdr:row>60</xdr:row>
      <xdr:rowOff>153081</xdr:rowOff>
    </xdr:to>
    <xdr:sp macro="" textlink="">
      <xdr:nvSpPr>
        <xdr:cNvPr id="112" name="Rectángulo 93">
          <a:extLst>
            <a:ext uri="{FF2B5EF4-FFF2-40B4-BE49-F238E27FC236}">
              <a16:creationId xmlns:a16="http://schemas.microsoft.com/office/drawing/2014/main" id="{B2F0C07D-8C90-4477-A2EE-23061DA47E07}"/>
            </a:ext>
          </a:extLst>
        </xdr:cNvPr>
        <xdr:cNvSpPr/>
      </xdr:nvSpPr>
      <xdr:spPr>
        <a:xfrm>
          <a:off x="14226020" y="32608405"/>
          <a:ext cx="4721367" cy="8673626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746843</xdr:colOff>
      <xdr:row>39</xdr:row>
      <xdr:rowOff>10243</xdr:rowOff>
    </xdr:from>
    <xdr:to>
      <xdr:col>24</xdr:col>
      <xdr:colOff>68888</xdr:colOff>
      <xdr:row>46</xdr:row>
      <xdr:rowOff>49172</xdr:rowOff>
    </xdr:to>
    <xdr:sp macro="" textlink="">
      <xdr:nvSpPr>
        <xdr:cNvPr id="113" name="Rectángulo 93">
          <a:extLst>
            <a:ext uri="{FF2B5EF4-FFF2-40B4-BE49-F238E27FC236}">
              <a16:creationId xmlns:a16="http://schemas.microsoft.com/office/drawing/2014/main" id="{3943557F-5E54-40D7-9B46-3955CBD0EF41}"/>
            </a:ext>
          </a:extLst>
        </xdr:cNvPr>
        <xdr:cNvSpPr/>
      </xdr:nvSpPr>
      <xdr:spPr>
        <a:xfrm>
          <a:off x="14262818" y="37138693"/>
          <a:ext cx="4656045" cy="1372429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720866</xdr:colOff>
      <xdr:row>15</xdr:row>
      <xdr:rowOff>56285</xdr:rowOff>
    </xdr:from>
    <xdr:to>
      <xdr:col>24</xdr:col>
      <xdr:colOff>62775</xdr:colOff>
      <xdr:row>26</xdr:row>
      <xdr:rowOff>83809</xdr:rowOff>
    </xdr:to>
    <xdr:sp macro="" textlink="">
      <xdr:nvSpPr>
        <xdr:cNvPr id="114" name="Rectángulo 93">
          <a:extLst>
            <a:ext uri="{FF2B5EF4-FFF2-40B4-BE49-F238E27FC236}">
              <a16:creationId xmlns:a16="http://schemas.microsoft.com/office/drawing/2014/main" id="{33A0A870-8D7A-4881-95E2-B232993E2DB4}"/>
            </a:ext>
          </a:extLst>
        </xdr:cNvPr>
        <xdr:cNvSpPr/>
      </xdr:nvSpPr>
      <xdr:spPr>
        <a:xfrm>
          <a:off x="14236841" y="32612735"/>
          <a:ext cx="4675909" cy="2123024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303377</xdr:colOff>
      <xdr:row>19</xdr:row>
      <xdr:rowOff>132054</xdr:rowOff>
    </xdr:from>
    <xdr:to>
      <xdr:col>23</xdr:col>
      <xdr:colOff>541501</xdr:colOff>
      <xdr:row>26</xdr:row>
      <xdr:rowOff>169460</xdr:rowOff>
    </xdr:to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AB5C33F1-1531-4BEC-A6BE-4F048A692850}"/>
            </a:ext>
          </a:extLst>
        </xdr:cNvPr>
        <xdr:cNvSpPr txBox="1"/>
      </xdr:nvSpPr>
      <xdr:spPr>
        <a:xfrm>
          <a:off x="14581352" y="33450504"/>
          <a:ext cx="4048124" cy="137090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ASISTENCIA</a:t>
          </a:r>
        </a:p>
      </xdr:txBody>
    </xdr:sp>
    <xdr:clientData/>
  </xdr:twoCellAnchor>
  <xdr:twoCellAnchor>
    <xdr:from>
      <xdr:col>18</xdr:col>
      <xdr:colOff>132047</xdr:colOff>
      <xdr:row>25</xdr:row>
      <xdr:rowOff>110564</xdr:rowOff>
    </xdr:from>
    <xdr:to>
      <xdr:col>23</xdr:col>
      <xdr:colOff>720866</xdr:colOff>
      <xdr:row>33</xdr:row>
      <xdr:rowOff>170399</xdr:rowOff>
    </xdr:to>
    <xdr:sp macro="" textlink="">
      <xdr:nvSpPr>
        <xdr:cNvPr id="116" name="Cuadro de texto 124">
          <a:extLst>
            <a:ext uri="{FF2B5EF4-FFF2-40B4-BE49-F238E27FC236}">
              <a16:creationId xmlns:a16="http://schemas.microsoft.com/office/drawing/2014/main" id="{0ACAD90B-6071-4393-9103-CD6F8AD9B68A}"/>
            </a:ext>
          </a:extLst>
        </xdr:cNvPr>
        <xdr:cNvSpPr txBox="1"/>
      </xdr:nvSpPr>
      <xdr:spPr>
        <a:xfrm>
          <a:off x="14410022" y="34572014"/>
          <a:ext cx="4398819" cy="1583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requerir un servicio de asistencia, marca a la linea gratuita de la aseguradora:</a:t>
          </a:r>
        </a:p>
      </xdr:txBody>
    </xdr:sp>
    <xdr:clientData/>
  </xdr:twoCellAnchor>
  <xdr:twoCellAnchor>
    <xdr:from>
      <xdr:col>19</xdr:col>
      <xdr:colOff>218640</xdr:colOff>
      <xdr:row>33</xdr:row>
      <xdr:rowOff>49173</xdr:rowOff>
    </xdr:from>
    <xdr:to>
      <xdr:col>22</xdr:col>
      <xdr:colOff>672623</xdr:colOff>
      <xdr:row>38</xdr:row>
      <xdr:rowOff>143184</xdr:rowOff>
    </xdr:to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2EA374DD-77BF-436D-B4F3-19463B403584}"/>
            </a:ext>
          </a:extLst>
        </xdr:cNvPr>
        <xdr:cNvSpPr txBox="1"/>
      </xdr:nvSpPr>
      <xdr:spPr>
        <a:xfrm>
          <a:off x="15258615" y="36034623"/>
          <a:ext cx="2739983" cy="104651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8000" b="1">
              <a:solidFill>
                <a:srgbClr val="00B0F0"/>
              </a:solidFill>
              <a:latin typeface="Century Gothic" panose="020B0502020202020204" pitchFamily="34" charset="0"/>
            </a:rPr>
            <a:t>[523]</a:t>
          </a:r>
          <a:endParaRPr lang="es-CO" sz="88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19</xdr:col>
      <xdr:colOff>88647</xdr:colOff>
      <xdr:row>15</xdr:row>
      <xdr:rowOff>157237</xdr:rowOff>
    </xdr:from>
    <xdr:to>
      <xdr:col>22</xdr:col>
      <xdr:colOff>716278</xdr:colOff>
      <xdr:row>18</xdr:row>
      <xdr:rowOff>133505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66A06761-3CDA-4F36-A642-15692A6E63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15128622" y="32713687"/>
          <a:ext cx="2913631" cy="547768"/>
        </a:xfrm>
        <a:prstGeom prst="rect">
          <a:avLst/>
        </a:prstGeom>
      </xdr:spPr>
    </xdr:pic>
    <xdr:clientData/>
  </xdr:twoCellAnchor>
  <xdr:twoCellAnchor>
    <xdr:from>
      <xdr:col>18</xdr:col>
      <xdr:colOff>334550</xdr:colOff>
      <xdr:row>39</xdr:row>
      <xdr:rowOff>76636</xdr:rowOff>
    </xdr:from>
    <xdr:to>
      <xdr:col>23</xdr:col>
      <xdr:colOff>572674</xdr:colOff>
      <xdr:row>46</xdr:row>
      <xdr:rowOff>114042</xdr:rowOff>
    </xdr:to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47CE49F7-520E-45B5-862D-B2326B43629F}"/>
            </a:ext>
          </a:extLst>
        </xdr:cNvPr>
        <xdr:cNvSpPr txBox="1"/>
      </xdr:nvSpPr>
      <xdr:spPr>
        <a:xfrm>
          <a:off x="14612525" y="37205086"/>
          <a:ext cx="4048124" cy="137090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SINIESTRO</a:t>
          </a:r>
        </a:p>
      </xdr:txBody>
    </xdr:sp>
    <xdr:clientData/>
  </xdr:twoCellAnchor>
  <xdr:twoCellAnchor>
    <xdr:from>
      <xdr:col>18</xdr:col>
      <xdr:colOff>163219</xdr:colOff>
      <xdr:row>47</xdr:row>
      <xdr:rowOff>107101</xdr:rowOff>
    </xdr:from>
    <xdr:to>
      <xdr:col>23</xdr:col>
      <xdr:colOff>752038</xdr:colOff>
      <xdr:row>59</xdr:row>
      <xdr:rowOff>118446</xdr:rowOff>
    </xdr:to>
    <xdr:sp macro="" textlink="">
      <xdr:nvSpPr>
        <xdr:cNvPr id="120" name="Cuadro de texto 124">
          <a:extLst>
            <a:ext uri="{FF2B5EF4-FFF2-40B4-BE49-F238E27FC236}">
              <a16:creationId xmlns:a16="http://schemas.microsoft.com/office/drawing/2014/main" id="{524AE62B-B3BF-4D11-92B7-4C1D99A9D3AE}"/>
            </a:ext>
          </a:extLst>
        </xdr:cNvPr>
        <xdr:cNvSpPr txBox="1"/>
      </xdr:nvSpPr>
      <xdr:spPr>
        <a:xfrm>
          <a:off x="14441194" y="38759551"/>
          <a:ext cx="4398819" cy="22973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un siniestro o reclamación comunícate con ALFA BROKER al</a:t>
          </a:r>
          <a: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</a:t>
          </a:r>
          <a:b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Fijo (601 5213344), </a:t>
          </a:r>
          <a:b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móvil (302 606 0218) ó e-mail,   para orientarte o asistirte y llevar así una reclamación exitosa.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40</xdr:row>
      <xdr:rowOff>166688</xdr:rowOff>
    </xdr:from>
    <xdr:to>
      <xdr:col>6</xdr:col>
      <xdr:colOff>428625</xdr:colOff>
      <xdr:row>42</xdr:row>
      <xdr:rowOff>23813</xdr:rowOff>
    </xdr:to>
    <xdr:sp macro="" textlink="">
      <xdr:nvSpPr>
        <xdr:cNvPr id="3" name="Triángulo isósceles 4">
          <a:extLst>
            <a:ext uri="{FF2B5EF4-FFF2-40B4-BE49-F238E27FC236}">
              <a16:creationId xmlns:a16="http://schemas.microsoft.com/office/drawing/2014/main" id="{FC220BFA-484C-43FC-BBB5-0E274A1E1E48}"/>
            </a:ext>
          </a:extLst>
        </xdr:cNvPr>
        <xdr:cNvSpPr/>
      </xdr:nvSpPr>
      <xdr:spPr>
        <a:xfrm>
          <a:off x="5248275" y="35691763"/>
          <a:ext cx="558800" cy="244475"/>
        </a:xfrm>
        <a:prstGeom prst="triangle">
          <a:avLst/>
        </a:prstGeom>
        <a:solidFill>
          <a:srgbClr val="6393F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357187</xdr:colOff>
      <xdr:row>72</xdr:row>
      <xdr:rowOff>154782</xdr:rowOff>
    </xdr:from>
    <xdr:to>
      <xdr:col>7</xdr:col>
      <xdr:colOff>119062</xdr:colOff>
      <xdr:row>74</xdr:row>
      <xdr:rowOff>11907</xdr:rowOff>
    </xdr:to>
    <xdr:sp macro="" textlink="">
      <xdr:nvSpPr>
        <xdr:cNvPr id="4" name="Triángulo isósceles 5">
          <a:extLst>
            <a:ext uri="{FF2B5EF4-FFF2-40B4-BE49-F238E27FC236}">
              <a16:creationId xmlns:a16="http://schemas.microsoft.com/office/drawing/2014/main" id="{0C826FA3-6BF3-4533-8BFB-2FD2ABA0EF0B}"/>
            </a:ext>
          </a:extLst>
        </xdr:cNvPr>
        <xdr:cNvSpPr/>
      </xdr:nvSpPr>
      <xdr:spPr>
        <a:xfrm>
          <a:off x="5735637" y="41779032"/>
          <a:ext cx="568325" cy="234950"/>
        </a:xfrm>
        <a:prstGeom prst="triangl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0</xdr:colOff>
      <xdr:row>59</xdr:row>
      <xdr:rowOff>0</xdr:rowOff>
    </xdr:from>
    <xdr:to>
      <xdr:col>18</xdr:col>
      <xdr:colOff>523875</xdr:colOff>
      <xdr:row>60</xdr:row>
      <xdr:rowOff>47625</xdr:rowOff>
    </xdr:to>
    <xdr:sp macro="" textlink="">
      <xdr:nvSpPr>
        <xdr:cNvPr id="5" name="Triángulo isósceles 6">
          <a:extLst>
            <a:ext uri="{FF2B5EF4-FFF2-40B4-BE49-F238E27FC236}">
              <a16:creationId xmlns:a16="http://schemas.microsoft.com/office/drawing/2014/main" id="{1A9F1F88-A11E-4A10-87BB-871F292F01B6}"/>
            </a:ext>
          </a:extLst>
        </xdr:cNvPr>
        <xdr:cNvSpPr/>
      </xdr:nvSpPr>
      <xdr:spPr>
        <a:xfrm>
          <a:off x="14982825" y="39147750"/>
          <a:ext cx="520700" cy="234950"/>
        </a:xfrm>
        <a:prstGeom prst="triangl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743792</xdr:colOff>
      <xdr:row>24</xdr:row>
      <xdr:rowOff>63500</xdr:rowOff>
    </xdr:from>
    <xdr:to>
      <xdr:col>15</xdr:col>
      <xdr:colOff>71437</xdr:colOff>
      <xdr:row>52</xdr:row>
      <xdr:rowOff>95250</xdr:rowOff>
    </xdr:to>
    <xdr:sp macro="" textlink="">
      <xdr:nvSpPr>
        <xdr:cNvPr id="11" name="Rectángulo: esquinas redondeadas 16">
          <a:extLst>
            <a:ext uri="{FF2B5EF4-FFF2-40B4-BE49-F238E27FC236}">
              <a16:creationId xmlns:a16="http://schemas.microsoft.com/office/drawing/2014/main" id="{2E82D40F-F7BF-4F71-B1E0-E56F891E59F3}"/>
            </a:ext>
          </a:extLst>
        </xdr:cNvPr>
        <xdr:cNvSpPr/>
      </xdr:nvSpPr>
      <xdr:spPr>
        <a:xfrm>
          <a:off x="2925017" y="32546925"/>
          <a:ext cx="9725770" cy="5362575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719979</xdr:colOff>
      <xdr:row>41</xdr:row>
      <xdr:rowOff>151281</xdr:rowOff>
    </xdr:from>
    <xdr:to>
      <xdr:col>26</xdr:col>
      <xdr:colOff>95250</xdr:colOff>
      <xdr:row>70</xdr:row>
      <xdr:rowOff>119062</xdr:rowOff>
    </xdr:to>
    <xdr:sp macro="" textlink="">
      <xdr:nvSpPr>
        <xdr:cNvPr id="12" name="Rectángulo: esquinas redondeadas 17">
          <a:extLst>
            <a:ext uri="{FF2B5EF4-FFF2-40B4-BE49-F238E27FC236}">
              <a16:creationId xmlns:a16="http://schemas.microsoft.com/office/drawing/2014/main" id="{989E3299-578C-4E88-8E7D-17FB86F1DA7C}"/>
            </a:ext>
          </a:extLst>
        </xdr:cNvPr>
        <xdr:cNvSpPr/>
      </xdr:nvSpPr>
      <xdr:spPr>
        <a:xfrm>
          <a:off x="13299329" y="35870031"/>
          <a:ext cx="8179546" cy="5495456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705692</xdr:colOff>
      <xdr:row>55</xdr:row>
      <xdr:rowOff>65556</xdr:rowOff>
    </xdr:from>
    <xdr:to>
      <xdr:col>15</xdr:col>
      <xdr:colOff>119062</xdr:colOff>
      <xdr:row>84</xdr:row>
      <xdr:rowOff>71437</xdr:rowOff>
    </xdr:to>
    <xdr:sp macro="" textlink="">
      <xdr:nvSpPr>
        <xdr:cNvPr id="13" name="Rectángulo: esquinas redondeadas 18">
          <a:extLst>
            <a:ext uri="{FF2B5EF4-FFF2-40B4-BE49-F238E27FC236}">
              <a16:creationId xmlns:a16="http://schemas.microsoft.com/office/drawing/2014/main" id="{9FFDEE75-6730-4B45-8E3A-A7E42DAFD212}"/>
            </a:ext>
          </a:extLst>
        </xdr:cNvPr>
        <xdr:cNvSpPr/>
      </xdr:nvSpPr>
      <xdr:spPr>
        <a:xfrm>
          <a:off x="2886917" y="38454481"/>
          <a:ext cx="9817845" cy="5524031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-1</xdr:colOff>
      <xdr:row>74</xdr:row>
      <xdr:rowOff>136993</xdr:rowOff>
    </xdr:from>
    <xdr:to>
      <xdr:col>26</xdr:col>
      <xdr:colOff>119062</xdr:colOff>
      <xdr:row>102</xdr:row>
      <xdr:rowOff>119062</xdr:rowOff>
    </xdr:to>
    <xdr:sp macro="" textlink="">
      <xdr:nvSpPr>
        <xdr:cNvPr id="14" name="Rectángulo: esquinas redondeadas 19">
          <a:extLst>
            <a:ext uri="{FF2B5EF4-FFF2-40B4-BE49-F238E27FC236}">
              <a16:creationId xmlns:a16="http://schemas.microsoft.com/office/drawing/2014/main" id="{D05B7DCE-4F11-4C18-A2F0-679735EB6508}"/>
            </a:ext>
          </a:extLst>
        </xdr:cNvPr>
        <xdr:cNvSpPr/>
      </xdr:nvSpPr>
      <xdr:spPr>
        <a:xfrm>
          <a:off x="13382624" y="42145418"/>
          <a:ext cx="8123238" cy="5316069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715216</xdr:colOff>
      <xdr:row>87</xdr:row>
      <xdr:rowOff>98893</xdr:rowOff>
    </xdr:from>
    <xdr:to>
      <xdr:col>15</xdr:col>
      <xdr:colOff>119061</xdr:colOff>
      <xdr:row>112</xdr:row>
      <xdr:rowOff>119062</xdr:rowOff>
    </xdr:to>
    <xdr:sp macro="" textlink="">
      <xdr:nvSpPr>
        <xdr:cNvPr id="15" name="Rectángulo: esquinas redondeadas 20">
          <a:extLst>
            <a:ext uri="{FF2B5EF4-FFF2-40B4-BE49-F238E27FC236}">
              <a16:creationId xmlns:a16="http://schemas.microsoft.com/office/drawing/2014/main" id="{D89C1E7D-FB42-47FB-915F-B323FCF077D7}"/>
            </a:ext>
          </a:extLst>
        </xdr:cNvPr>
        <xdr:cNvSpPr/>
      </xdr:nvSpPr>
      <xdr:spPr>
        <a:xfrm>
          <a:off x="2893266" y="44583818"/>
          <a:ext cx="9811495" cy="4782669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653304</xdr:colOff>
      <xdr:row>105</xdr:row>
      <xdr:rowOff>108418</xdr:rowOff>
    </xdr:from>
    <xdr:to>
      <xdr:col>28</xdr:col>
      <xdr:colOff>38099</xdr:colOff>
      <xdr:row>130</xdr:row>
      <xdr:rowOff>128587</xdr:rowOff>
    </xdr:to>
    <xdr:sp macro="" textlink="">
      <xdr:nvSpPr>
        <xdr:cNvPr id="16" name="Rectángulo: esquinas redondeadas 21">
          <a:extLst>
            <a:ext uri="{FF2B5EF4-FFF2-40B4-BE49-F238E27FC236}">
              <a16:creationId xmlns:a16="http://schemas.microsoft.com/office/drawing/2014/main" id="{9374420B-6860-474A-9F28-9B329D3B8397}"/>
            </a:ext>
          </a:extLst>
        </xdr:cNvPr>
        <xdr:cNvSpPr/>
      </xdr:nvSpPr>
      <xdr:spPr>
        <a:xfrm>
          <a:off x="14039104" y="48015993"/>
          <a:ext cx="9011395" cy="4782669"/>
        </a:xfrm>
        <a:prstGeom prst="roundRect">
          <a:avLst>
            <a:gd name="adj" fmla="val 5011"/>
          </a:avLst>
        </a:prstGeom>
        <a:noFill/>
        <a:ln w="317500">
          <a:solidFill>
            <a:srgbClr val="6393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20</xdr:col>
      <xdr:colOff>699867</xdr:colOff>
      <xdr:row>33</xdr:row>
      <xdr:rowOff>114294</xdr:rowOff>
    </xdr:from>
    <xdr:to>
      <xdr:col>26</xdr:col>
      <xdr:colOff>721038</xdr:colOff>
      <xdr:row>38</xdr:row>
      <xdr:rowOff>123625</xdr:rowOff>
    </xdr:to>
    <xdr:pic>
      <xdr:nvPicPr>
        <xdr:cNvPr id="34" name="Imagen 39">
          <a:extLst>
            <a:ext uri="{FF2B5EF4-FFF2-40B4-BE49-F238E27FC236}">
              <a16:creationId xmlns:a16="http://schemas.microsoft.com/office/drawing/2014/main" id="{F04EC66A-32A3-4989-AFD2-C6D67082B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60000">
          <a:off x="17279717" y="34309044"/>
          <a:ext cx="4824946" cy="961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27</xdr:col>
      <xdr:colOff>246783</xdr:colOff>
      <xdr:row>0</xdr:row>
      <xdr:rowOff>2758</xdr:rowOff>
    </xdr:to>
    <xdr:sp macro="" textlink="">
      <xdr:nvSpPr>
        <xdr:cNvPr id="41" name="Diagrama de flujo: proceso 53">
          <a:extLst>
            <a:ext uri="{FF2B5EF4-FFF2-40B4-BE49-F238E27FC236}">
              <a16:creationId xmlns:a16="http://schemas.microsoft.com/office/drawing/2014/main" id="{A27F8A69-7E84-4DE5-9451-15C8BDA20CC7}"/>
            </a:ext>
          </a:extLst>
        </xdr:cNvPr>
        <xdr:cNvSpPr>
          <a:spLocks noChangeAspect="1"/>
        </xdr:cNvSpPr>
      </xdr:nvSpPr>
      <xdr:spPr>
        <a:xfrm>
          <a:off x="0" y="25325058"/>
          <a:ext cx="22459083" cy="258595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47" name="CuadroTexto 53">
          <a:extLst>
            <a:ext uri="{FF2B5EF4-FFF2-40B4-BE49-F238E27FC236}">
              <a16:creationId xmlns:a16="http://schemas.microsoft.com/office/drawing/2014/main" id="{6EBC475B-0C63-4C1D-AB40-85D928085D8E}"/>
            </a:ext>
          </a:extLst>
        </xdr:cNvPr>
        <xdr:cNvSpPr txBox="1"/>
      </xdr:nvSpPr>
      <xdr:spPr>
        <a:xfrm>
          <a:off x="6183581" y="28488429"/>
          <a:ext cx="11854460" cy="186486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AUTOMOVILES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[5] - [6] - [7]        [8]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48" name="Hexágono 13">
          <a:extLst>
            <a:ext uri="{FF2B5EF4-FFF2-40B4-BE49-F238E27FC236}">
              <a16:creationId xmlns:a16="http://schemas.microsoft.com/office/drawing/2014/main" id="{671F747E-2909-42C8-BCCD-42E6108784DC}"/>
            </a:ext>
          </a:extLst>
        </xdr:cNvPr>
        <xdr:cNvSpPr/>
      </xdr:nvSpPr>
      <xdr:spPr>
        <a:xfrm>
          <a:off x="0" y="28394931"/>
          <a:ext cx="17733736" cy="18945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49" name="Hexágono 14">
          <a:extLst>
            <a:ext uri="{FF2B5EF4-FFF2-40B4-BE49-F238E27FC236}">
              <a16:creationId xmlns:a16="http://schemas.microsoft.com/office/drawing/2014/main" id="{0A39385B-3630-4A70-AF90-B98A3E01CCB4}"/>
            </a:ext>
          </a:extLst>
        </xdr:cNvPr>
        <xdr:cNvSpPr/>
      </xdr:nvSpPr>
      <xdr:spPr>
        <a:xfrm>
          <a:off x="571500" y="28432549"/>
          <a:ext cx="5430406" cy="18161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0</xdr:col>
      <xdr:colOff>1143000</xdr:colOff>
      <xdr:row>4</xdr:row>
      <xdr:rowOff>118505</xdr:rowOff>
    </xdr:from>
    <xdr:ext cx="4429123" cy="1027924"/>
    <xdr:pic>
      <xdr:nvPicPr>
        <xdr:cNvPr id="50" name="Imagen 56">
          <a:extLst>
            <a:ext uri="{FF2B5EF4-FFF2-40B4-BE49-F238E27FC236}">
              <a16:creationId xmlns:a16="http://schemas.microsoft.com/office/drawing/2014/main" id="{F3413146-E30D-4222-B01C-C905C02CCF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1143000" y="28791930"/>
          <a:ext cx="4429123" cy="1027924"/>
        </a:xfrm>
        <a:prstGeom prst="rect">
          <a:avLst/>
        </a:prstGeom>
      </xdr:spPr>
    </xdr:pic>
    <xdr:clientData/>
  </xdr:oneCellAnchor>
  <xdr:twoCellAnchor>
    <xdr:from>
      <xdr:col>21</xdr:col>
      <xdr:colOff>707572</xdr:colOff>
      <xdr:row>1</xdr:row>
      <xdr:rowOff>142875</xdr:rowOff>
    </xdr:from>
    <xdr:to>
      <xdr:col>26</xdr:col>
      <xdr:colOff>693965</xdr:colOff>
      <xdr:row>12</xdr:row>
      <xdr:rowOff>139472</xdr:rowOff>
    </xdr:to>
    <xdr:sp macro="" textlink="">
      <xdr:nvSpPr>
        <xdr:cNvPr id="51" name="CuadroTexto 57">
          <a:extLst>
            <a:ext uri="{FF2B5EF4-FFF2-40B4-BE49-F238E27FC236}">
              <a16:creationId xmlns:a16="http://schemas.microsoft.com/office/drawing/2014/main" id="{7C3E1558-A11B-4BF4-9CCD-009D700FD866}"/>
            </a:ext>
          </a:extLst>
        </xdr:cNvPr>
        <xdr:cNvSpPr txBox="1"/>
      </xdr:nvSpPr>
      <xdr:spPr>
        <a:xfrm>
          <a:off x="18090697" y="28238450"/>
          <a:ext cx="3990068" cy="209844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28680</xdr:colOff>
      <xdr:row>128</xdr:row>
      <xdr:rowOff>184872</xdr:rowOff>
    </xdr:from>
    <xdr:to>
      <xdr:col>25</xdr:col>
      <xdr:colOff>145169</xdr:colOff>
      <xdr:row>141</xdr:row>
      <xdr:rowOff>146907</xdr:rowOff>
    </xdr:to>
    <xdr:sp macro="" textlink="">
      <xdr:nvSpPr>
        <xdr:cNvPr id="52" name="Diagrama de flujo: proceso 53">
          <a:extLst>
            <a:ext uri="{FF2B5EF4-FFF2-40B4-BE49-F238E27FC236}">
              <a16:creationId xmlns:a16="http://schemas.microsoft.com/office/drawing/2014/main" id="{B427FAC5-06DF-4590-AAAE-4309D6430F11}"/>
            </a:ext>
          </a:extLst>
        </xdr:cNvPr>
        <xdr:cNvSpPr/>
      </xdr:nvSpPr>
      <xdr:spPr>
        <a:xfrm>
          <a:off x="25505" y="52473947"/>
          <a:ext cx="20700014" cy="243853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132</xdr:row>
      <xdr:rowOff>165677</xdr:rowOff>
    </xdr:from>
    <xdr:to>
      <xdr:col>27</xdr:col>
      <xdr:colOff>246783</xdr:colOff>
      <xdr:row>145</xdr:row>
      <xdr:rowOff>265602</xdr:rowOff>
    </xdr:to>
    <xdr:sp macro="" textlink="">
      <xdr:nvSpPr>
        <xdr:cNvPr id="53" name="Diagrama de flujo: proceso 53">
          <a:extLst>
            <a:ext uri="{FF2B5EF4-FFF2-40B4-BE49-F238E27FC236}">
              <a16:creationId xmlns:a16="http://schemas.microsoft.com/office/drawing/2014/main" id="{1B263795-2BA4-46FD-A22D-0B2897004293}"/>
            </a:ext>
          </a:extLst>
        </xdr:cNvPr>
        <xdr:cNvSpPr>
          <a:spLocks noChangeAspect="1"/>
        </xdr:cNvSpPr>
      </xdr:nvSpPr>
      <xdr:spPr>
        <a:xfrm>
          <a:off x="0" y="53216752"/>
          <a:ext cx="22459083" cy="257960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12</xdr:col>
      <xdr:colOff>540250</xdr:colOff>
      <xdr:row>141</xdr:row>
      <xdr:rowOff>72159</xdr:rowOff>
    </xdr:from>
    <xdr:to>
      <xdr:col>13</xdr:col>
      <xdr:colOff>621291</xdr:colOff>
      <xdr:row>145</xdr:row>
      <xdr:rowOff>2309</xdr:rowOff>
    </xdr:to>
    <xdr:pic>
      <xdr:nvPicPr>
        <xdr:cNvPr id="54" name="Imagen 60">
          <a:extLst>
            <a:ext uri="{FF2B5EF4-FFF2-40B4-BE49-F238E27FC236}">
              <a16:creationId xmlns:a16="http://schemas.microsoft.com/office/drawing/2014/main" id="{861D81D7-E5DB-451D-9527-316EE7BD23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725650" y="54837734"/>
          <a:ext cx="877966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447362</xdr:colOff>
      <xdr:row>136</xdr:row>
      <xdr:rowOff>90405</xdr:rowOff>
    </xdr:from>
    <xdr:to>
      <xdr:col>2</xdr:col>
      <xdr:colOff>477772</xdr:colOff>
      <xdr:row>145</xdr:row>
      <xdr:rowOff>48255</xdr:rowOff>
    </xdr:to>
    <xdr:pic>
      <xdr:nvPicPr>
        <xdr:cNvPr id="55" name="Imagen 61">
          <a:extLst>
            <a:ext uri="{FF2B5EF4-FFF2-40B4-BE49-F238E27FC236}">
              <a16:creationId xmlns:a16="http://schemas.microsoft.com/office/drawing/2014/main" id="{C5BB1AE5-4F63-479E-981C-A5C3D1AB2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31662" y="53903480"/>
          <a:ext cx="827335" cy="1675525"/>
        </a:xfrm>
        <a:prstGeom prst="rect">
          <a:avLst/>
        </a:prstGeom>
      </xdr:spPr>
    </xdr:pic>
    <xdr:clientData/>
  </xdr:twoCellAnchor>
  <xdr:twoCellAnchor>
    <xdr:from>
      <xdr:col>2</xdr:col>
      <xdr:colOff>392949</xdr:colOff>
      <xdr:row>135</xdr:row>
      <xdr:rowOff>90462</xdr:rowOff>
    </xdr:from>
    <xdr:to>
      <xdr:col>12</xdr:col>
      <xdr:colOff>124401</xdr:colOff>
      <xdr:row>145</xdr:row>
      <xdr:rowOff>167203</xdr:rowOff>
    </xdr:to>
    <xdr:sp macro="" textlink="">
      <xdr:nvSpPr>
        <xdr:cNvPr id="56" name="Cuadro de texto 124">
          <a:extLst>
            <a:ext uri="{FF2B5EF4-FFF2-40B4-BE49-F238E27FC236}">
              <a16:creationId xmlns:a16="http://schemas.microsoft.com/office/drawing/2014/main" id="{B26F4EDB-27FF-4A3E-B7B0-69C33F2F88A3}"/>
            </a:ext>
          </a:extLst>
        </xdr:cNvPr>
        <xdr:cNvSpPr txBox="1">
          <a:spLocks noChangeAspect="1"/>
        </xdr:cNvSpPr>
      </xdr:nvSpPr>
      <xdr:spPr>
        <a:xfrm>
          <a:off x="2570999" y="53713037"/>
          <a:ext cx="7732452" cy="19817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302 606 02 18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16</xdr:col>
      <xdr:colOff>104704</xdr:colOff>
      <xdr:row>139</xdr:row>
      <xdr:rowOff>14845</xdr:rowOff>
    </xdr:from>
    <xdr:to>
      <xdr:col>20</xdr:col>
      <xdr:colOff>560620</xdr:colOff>
      <xdr:row>144</xdr:row>
      <xdr:rowOff>33339</xdr:rowOff>
    </xdr:to>
    <xdr:sp macro="" textlink="">
      <xdr:nvSpPr>
        <xdr:cNvPr id="57" name="Cuadro de texto 124">
          <a:extLst>
            <a:ext uri="{FF2B5EF4-FFF2-40B4-BE49-F238E27FC236}">
              <a16:creationId xmlns:a16="http://schemas.microsoft.com/office/drawing/2014/main" id="{B10506CF-446E-4127-9601-B423E498F650}"/>
            </a:ext>
          </a:extLst>
        </xdr:cNvPr>
        <xdr:cNvSpPr txBox="1"/>
      </xdr:nvSpPr>
      <xdr:spPr>
        <a:xfrm>
          <a:off x="13490504" y="54399420"/>
          <a:ext cx="3656316" cy="970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[12]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752445</xdr:colOff>
      <xdr:row>138</xdr:row>
      <xdr:rowOff>127887</xdr:rowOff>
    </xdr:from>
    <xdr:to>
      <xdr:col>23</xdr:col>
      <xdr:colOff>752770</xdr:colOff>
      <xdr:row>144</xdr:row>
      <xdr:rowOff>159742</xdr:rowOff>
    </xdr:to>
    <xdr:sp macro="" textlink="">
      <xdr:nvSpPr>
        <xdr:cNvPr id="58" name="Cuadro de texto 124">
          <a:extLst>
            <a:ext uri="{FF2B5EF4-FFF2-40B4-BE49-F238E27FC236}">
              <a16:creationId xmlns:a16="http://schemas.microsoft.com/office/drawing/2014/main" id="{51B13355-12CF-440B-8432-670A4A9F553C}"/>
            </a:ext>
          </a:extLst>
        </xdr:cNvPr>
        <xdr:cNvSpPr txBox="1"/>
      </xdr:nvSpPr>
      <xdr:spPr>
        <a:xfrm>
          <a:off x="18938845" y="54321962"/>
          <a:ext cx="794075" cy="1181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15</xdr:col>
      <xdr:colOff>604215</xdr:colOff>
      <xdr:row>33</xdr:row>
      <xdr:rowOff>69840</xdr:rowOff>
    </xdr:from>
    <xdr:to>
      <xdr:col>21</xdr:col>
      <xdr:colOff>619438</xdr:colOff>
      <xdr:row>38</xdr:row>
      <xdr:rowOff>75996</xdr:rowOff>
    </xdr:to>
    <xdr:pic>
      <xdr:nvPicPr>
        <xdr:cNvPr id="59" name="Imagen 65">
          <a:extLst>
            <a:ext uri="{FF2B5EF4-FFF2-40B4-BE49-F238E27FC236}">
              <a16:creationId xmlns:a16="http://schemas.microsoft.com/office/drawing/2014/main" id="{32D016A5-81BA-479D-85C5-F7981677C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60000">
          <a:off x="13183565" y="34261415"/>
          <a:ext cx="4818998" cy="961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339723</xdr:colOff>
      <xdr:row>15</xdr:row>
      <xdr:rowOff>134504</xdr:rowOff>
    </xdr:from>
    <xdr:to>
      <xdr:col>19</xdr:col>
      <xdr:colOff>740727</xdr:colOff>
      <xdr:row>37</xdr:row>
      <xdr:rowOff>18786</xdr:rowOff>
    </xdr:to>
    <xdr:pic>
      <xdr:nvPicPr>
        <xdr:cNvPr id="60" name="Imagen 66">
          <a:extLst>
            <a:ext uri="{FF2B5EF4-FFF2-40B4-BE49-F238E27FC236}">
              <a16:creationId xmlns:a16="http://schemas.microsoft.com/office/drawing/2014/main" id="{D5138DBF-3E5B-452C-9255-3ADC634BB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9173" y="30900254"/>
          <a:ext cx="2804479" cy="4075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263123</xdr:colOff>
      <xdr:row>24</xdr:row>
      <xdr:rowOff>6976</xdr:rowOff>
    </xdr:from>
    <xdr:to>
      <xdr:col>26</xdr:col>
      <xdr:colOff>296861</xdr:colOff>
      <xdr:row>35</xdr:row>
      <xdr:rowOff>114300</xdr:rowOff>
    </xdr:to>
    <xdr:pic>
      <xdr:nvPicPr>
        <xdr:cNvPr id="61" name="Imagen 67">
          <a:extLst>
            <a:ext uri="{FF2B5EF4-FFF2-40B4-BE49-F238E27FC236}">
              <a16:creationId xmlns:a16="http://schemas.microsoft.com/office/drawing/2014/main" id="{9309F690-3514-464C-9216-7CBC9614B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43073" y="32490401"/>
          <a:ext cx="4037413" cy="2199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710747</xdr:colOff>
      <xdr:row>137</xdr:row>
      <xdr:rowOff>65809</xdr:rowOff>
    </xdr:from>
    <xdr:to>
      <xdr:col>13</xdr:col>
      <xdr:colOff>731830</xdr:colOff>
      <xdr:row>146</xdr:row>
      <xdr:rowOff>0</xdr:rowOff>
    </xdr:to>
    <xdr:cxnSp macro="">
      <xdr:nvCxnSpPr>
        <xdr:cNvPr id="25" name="Conector recto 36">
          <a:extLst>
            <a:ext uri="{FF2B5EF4-FFF2-40B4-BE49-F238E27FC236}">
              <a16:creationId xmlns:a16="http://schemas.microsoft.com/office/drawing/2014/main" id="{E8F72206-231B-485B-A962-002BF366292B}"/>
            </a:ext>
          </a:extLst>
        </xdr:cNvPr>
        <xdr:cNvCxnSpPr/>
      </xdr:nvCxnSpPr>
      <xdr:spPr>
        <a:xfrm flipV="1">
          <a:off x="11696247" y="54066209"/>
          <a:ext cx="21083" cy="29227935"/>
        </a:xfrm>
        <a:prstGeom prst="line">
          <a:avLst/>
        </a:prstGeom>
        <a:ln w="10160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612322</xdr:colOff>
      <xdr:row>53</xdr:row>
      <xdr:rowOff>71437</xdr:rowOff>
    </xdr:from>
    <xdr:to>
      <xdr:col>25</xdr:col>
      <xdr:colOff>108858</xdr:colOff>
      <xdr:row>80</xdr:row>
      <xdr:rowOff>163285</xdr:rowOff>
    </xdr:to>
    <xdr:sp macro="" textlink="">
      <xdr:nvSpPr>
        <xdr:cNvPr id="43" name="Rectángulo: esquinas redondeadas 68">
          <a:extLst>
            <a:ext uri="{FF2B5EF4-FFF2-40B4-BE49-F238E27FC236}">
              <a16:creationId xmlns:a16="http://schemas.microsoft.com/office/drawing/2014/main" id="{FE7F029B-3B4B-496F-B31C-EE5CB4222B93}"/>
            </a:ext>
          </a:extLst>
        </xdr:cNvPr>
        <xdr:cNvSpPr/>
      </xdr:nvSpPr>
      <xdr:spPr>
        <a:xfrm>
          <a:off x="4231822" y="10167937"/>
          <a:ext cx="15498536" cy="5235348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277090</xdr:colOff>
      <xdr:row>15</xdr:row>
      <xdr:rowOff>5</xdr:rowOff>
    </xdr:from>
    <xdr:to>
      <xdr:col>25</xdr:col>
      <xdr:colOff>450272</xdr:colOff>
      <xdr:row>49</xdr:row>
      <xdr:rowOff>132125</xdr:rowOff>
    </xdr:to>
    <xdr:sp macro="" textlink="">
      <xdr:nvSpPr>
        <xdr:cNvPr id="44" name="Diagrama de flujo: extraer 39">
          <a:extLst>
            <a:ext uri="{FF2B5EF4-FFF2-40B4-BE49-F238E27FC236}">
              <a16:creationId xmlns:a16="http://schemas.microsoft.com/office/drawing/2014/main" id="{68582020-2EBF-4417-9DB8-70FBE0FB09D8}"/>
            </a:ext>
          </a:extLst>
        </xdr:cNvPr>
        <xdr:cNvSpPr/>
      </xdr:nvSpPr>
      <xdr:spPr>
        <a:xfrm rot="5400000">
          <a:off x="8038271" y="24372999"/>
          <a:ext cx="6609120" cy="19375582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5B9BD5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3</xdr:col>
      <xdr:colOff>5192</xdr:colOff>
      <xdr:row>22</xdr:row>
      <xdr:rowOff>117539</xdr:rowOff>
    </xdr:from>
    <xdr:to>
      <xdr:col>7</xdr:col>
      <xdr:colOff>520383</xdr:colOff>
      <xdr:row>28</xdr:row>
      <xdr:rowOff>45957</xdr:rowOff>
    </xdr:to>
    <xdr:sp macro="" textlink="">
      <xdr:nvSpPr>
        <xdr:cNvPr id="45" name="CuadroTexto 70">
          <a:extLst>
            <a:ext uri="{FF2B5EF4-FFF2-40B4-BE49-F238E27FC236}">
              <a16:creationId xmlns:a16="http://schemas.microsoft.com/office/drawing/2014/main" id="{EB9ABCFE-D13E-4D56-A723-6894895C55BF}"/>
            </a:ext>
          </a:extLst>
        </xdr:cNvPr>
        <xdr:cNvSpPr txBox="1"/>
      </xdr:nvSpPr>
      <xdr:spPr>
        <a:xfrm>
          <a:off x="2989692" y="32210439"/>
          <a:ext cx="3715591" cy="107141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VALOR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TOTAL A PAGAR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oneCell">
    <xdr:from>
      <xdr:col>16</xdr:col>
      <xdr:colOff>101094</xdr:colOff>
      <xdr:row>22</xdr:row>
      <xdr:rowOff>128599</xdr:rowOff>
    </xdr:from>
    <xdr:to>
      <xdr:col>18</xdr:col>
      <xdr:colOff>296139</xdr:colOff>
      <xdr:row>32</xdr:row>
      <xdr:rowOff>83085</xdr:rowOff>
    </xdr:to>
    <xdr:pic>
      <xdr:nvPicPr>
        <xdr:cNvPr id="47" name="Imagen 72">
          <a:extLst>
            <a:ext uri="{FF2B5EF4-FFF2-40B4-BE49-F238E27FC236}">
              <a16:creationId xmlns:a16="http://schemas.microsoft.com/office/drawing/2014/main" id="{906D59F7-9137-4526-9835-6ED1D111E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6894" y="32215149"/>
          <a:ext cx="1788895" cy="18658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349418</xdr:colOff>
      <xdr:row>22</xdr:row>
      <xdr:rowOff>102546</xdr:rowOff>
    </xdr:from>
    <xdr:to>
      <xdr:col>13</xdr:col>
      <xdr:colOff>495095</xdr:colOff>
      <xdr:row>28</xdr:row>
      <xdr:rowOff>76262</xdr:rowOff>
    </xdr:to>
    <xdr:sp macro="" textlink="">
      <xdr:nvSpPr>
        <xdr:cNvPr id="49" name="CuadroTexto 74">
          <a:extLst>
            <a:ext uri="{FF2B5EF4-FFF2-40B4-BE49-F238E27FC236}">
              <a16:creationId xmlns:a16="http://schemas.microsoft.com/office/drawing/2014/main" id="{B5E024F4-8F09-412A-908F-4D8E409431E9}"/>
            </a:ext>
          </a:extLst>
        </xdr:cNvPr>
        <xdr:cNvSpPr txBox="1"/>
      </xdr:nvSpPr>
      <xdr:spPr>
        <a:xfrm>
          <a:off x="8134518" y="32195446"/>
          <a:ext cx="3342902" cy="111354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INICIO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VIGENCIA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20</xdr:col>
      <xdr:colOff>267684</xdr:colOff>
      <xdr:row>13</xdr:row>
      <xdr:rowOff>78639</xdr:rowOff>
    </xdr:from>
    <xdr:to>
      <xdr:col>23</xdr:col>
      <xdr:colOff>526696</xdr:colOff>
      <xdr:row>17</xdr:row>
      <xdr:rowOff>29858</xdr:rowOff>
    </xdr:to>
    <xdr:sp macro="" textlink="">
      <xdr:nvSpPr>
        <xdr:cNvPr id="50" name="CuadroTexto 75">
          <a:extLst>
            <a:ext uri="{FF2B5EF4-FFF2-40B4-BE49-F238E27FC236}">
              <a16:creationId xmlns:a16="http://schemas.microsoft.com/office/drawing/2014/main" id="{79772942-5E46-473C-AE93-ED1C0E60CB0E}"/>
            </a:ext>
          </a:extLst>
        </xdr:cNvPr>
        <xdr:cNvSpPr txBox="1"/>
      </xdr:nvSpPr>
      <xdr:spPr>
        <a:xfrm rot="371620">
          <a:off x="16850709" y="30453864"/>
          <a:ext cx="2656137" cy="71004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B4F0F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SOMOS </a:t>
          </a:r>
        </a:p>
      </xdr:txBody>
    </xdr:sp>
    <xdr:clientData/>
  </xdr:twoCellAnchor>
  <xdr:twoCellAnchor editAs="oneCell">
    <xdr:from>
      <xdr:col>20</xdr:col>
      <xdr:colOff>581885</xdr:colOff>
      <xdr:row>16</xdr:row>
      <xdr:rowOff>86856</xdr:rowOff>
    </xdr:from>
    <xdr:to>
      <xdr:col>24</xdr:col>
      <xdr:colOff>381255</xdr:colOff>
      <xdr:row>19</xdr:row>
      <xdr:rowOff>116435</xdr:rowOff>
    </xdr:to>
    <xdr:pic>
      <xdr:nvPicPr>
        <xdr:cNvPr id="51" name="Imagen 76">
          <a:extLst>
            <a:ext uri="{FF2B5EF4-FFF2-40B4-BE49-F238E27FC236}">
              <a16:creationId xmlns:a16="http://schemas.microsoft.com/office/drawing/2014/main" id="{EFAC0BF6-239E-4DD0-974F-BC1E103A1A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389230">
          <a:off x="17161735" y="31030406"/>
          <a:ext cx="3002945" cy="604254"/>
        </a:xfrm>
        <a:prstGeom prst="rect">
          <a:avLst/>
        </a:prstGeom>
      </xdr:spPr>
    </xdr:pic>
    <xdr:clientData/>
  </xdr:twoCellAnchor>
  <xdr:twoCellAnchor>
    <xdr:from>
      <xdr:col>9</xdr:col>
      <xdr:colOff>623046</xdr:colOff>
      <xdr:row>33</xdr:row>
      <xdr:rowOff>47127</xdr:rowOff>
    </xdr:from>
    <xdr:to>
      <xdr:col>13</xdr:col>
      <xdr:colOff>415636</xdr:colOff>
      <xdr:row>39</xdr:row>
      <xdr:rowOff>51955</xdr:rowOff>
    </xdr:to>
    <xdr:sp macro="" textlink="">
      <xdr:nvSpPr>
        <xdr:cNvPr id="52" name="CuadroTexto 77">
          <a:extLst>
            <a:ext uri="{FF2B5EF4-FFF2-40B4-BE49-F238E27FC236}">
              <a16:creationId xmlns:a16="http://schemas.microsoft.com/office/drawing/2014/main" id="{CFC36ABC-E3D9-4892-88BB-42C99680F4FC}"/>
            </a:ext>
          </a:extLst>
        </xdr:cNvPr>
        <xdr:cNvSpPr txBox="1"/>
      </xdr:nvSpPr>
      <xdr:spPr>
        <a:xfrm>
          <a:off x="8401796" y="34235527"/>
          <a:ext cx="2992990" cy="114147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FIN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VIGENCIA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15</xdr:col>
      <xdr:colOff>120818</xdr:colOff>
      <xdr:row>34</xdr:row>
      <xdr:rowOff>81763</xdr:rowOff>
    </xdr:from>
    <xdr:to>
      <xdr:col>19</xdr:col>
      <xdr:colOff>266495</xdr:colOff>
      <xdr:row>40</xdr:row>
      <xdr:rowOff>55479</xdr:rowOff>
    </xdr:to>
    <xdr:sp macro="" textlink="">
      <xdr:nvSpPr>
        <xdr:cNvPr id="54" name="CuadroTexto 79">
          <a:extLst>
            <a:ext uri="{FF2B5EF4-FFF2-40B4-BE49-F238E27FC236}">
              <a16:creationId xmlns:a16="http://schemas.microsoft.com/office/drawing/2014/main" id="{2473F6B6-A64E-4F79-A76A-251E1BEA55AA}"/>
            </a:ext>
          </a:extLst>
        </xdr:cNvPr>
        <xdr:cNvSpPr txBox="1"/>
      </xdr:nvSpPr>
      <xdr:spPr>
        <a:xfrm>
          <a:off x="12706518" y="34460663"/>
          <a:ext cx="3342902" cy="111354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MEDIO DE PAGO</a:t>
          </a:r>
        </a:p>
      </xdr:txBody>
    </xdr:sp>
    <xdr:clientData/>
  </xdr:twoCellAnchor>
  <xdr:twoCellAnchor>
    <xdr:from>
      <xdr:col>1</xdr:col>
      <xdr:colOff>176290</xdr:colOff>
      <xdr:row>46</xdr:row>
      <xdr:rowOff>142937</xdr:rowOff>
    </xdr:from>
    <xdr:to>
      <xdr:col>8</xdr:col>
      <xdr:colOff>17318</xdr:colOff>
      <xdr:row>50</xdr:row>
      <xdr:rowOff>83127</xdr:rowOff>
    </xdr:to>
    <xdr:sp macro="" textlink="">
      <xdr:nvSpPr>
        <xdr:cNvPr id="58" name="CuadroTexto 83">
          <a:extLst>
            <a:ext uri="{FF2B5EF4-FFF2-40B4-BE49-F238E27FC236}">
              <a16:creationId xmlns:a16="http://schemas.microsoft.com/office/drawing/2014/main" id="{B03553FA-1E82-4B94-B42F-D1463AB71FE7}"/>
            </a:ext>
          </a:extLst>
        </xdr:cNvPr>
        <xdr:cNvSpPr txBox="1"/>
      </xdr:nvSpPr>
      <xdr:spPr>
        <a:xfrm>
          <a:off x="1560590" y="36801487"/>
          <a:ext cx="5438553" cy="70854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rgbClr val="A02B93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PAGOS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srgbClr val="A02B93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59" name="CuadroTexto 84">
          <a:extLst>
            <a:ext uri="{FF2B5EF4-FFF2-40B4-BE49-F238E27FC236}">
              <a16:creationId xmlns:a16="http://schemas.microsoft.com/office/drawing/2014/main" id="{BA201A0A-302C-4ABD-8BF2-E04A4B3C4B95}"/>
            </a:ext>
          </a:extLst>
        </xdr:cNvPr>
        <xdr:cNvSpPr txBox="1"/>
      </xdr:nvSpPr>
      <xdr:spPr>
        <a:xfrm>
          <a:off x="6183581" y="28478904"/>
          <a:ext cx="11854460" cy="186486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AUTOMOVILES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[5] - [6] - [7]        [8]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60" name="Hexágono 13">
          <a:extLst>
            <a:ext uri="{FF2B5EF4-FFF2-40B4-BE49-F238E27FC236}">
              <a16:creationId xmlns:a16="http://schemas.microsoft.com/office/drawing/2014/main" id="{F79EC853-E20C-4900-97FB-6BBEA02D0EA0}"/>
            </a:ext>
          </a:extLst>
        </xdr:cNvPr>
        <xdr:cNvSpPr/>
      </xdr:nvSpPr>
      <xdr:spPr>
        <a:xfrm>
          <a:off x="0" y="28385406"/>
          <a:ext cx="17733736" cy="18945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61" name="Hexágono 14">
          <a:extLst>
            <a:ext uri="{FF2B5EF4-FFF2-40B4-BE49-F238E27FC236}">
              <a16:creationId xmlns:a16="http://schemas.microsoft.com/office/drawing/2014/main" id="{92AD5E6F-DD85-497A-9617-EA388FC4B921}"/>
            </a:ext>
          </a:extLst>
        </xdr:cNvPr>
        <xdr:cNvSpPr/>
      </xdr:nvSpPr>
      <xdr:spPr>
        <a:xfrm>
          <a:off x="571500" y="28423024"/>
          <a:ext cx="5430406" cy="18161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0</xdr:col>
      <xdr:colOff>1143000</xdr:colOff>
      <xdr:row>4</xdr:row>
      <xdr:rowOff>118505</xdr:rowOff>
    </xdr:from>
    <xdr:ext cx="4429123" cy="1027924"/>
    <xdr:pic>
      <xdr:nvPicPr>
        <xdr:cNvPr id="62" name="Imagen 87">
          <a:extLst>
            <a:ext uri="{FF2B5EF4-FFF2-40B4-BE49-F238E27FC236}">
              <a16:creationId xmlns:a16="http://schemas.microsoft.com/office/drawing/2014/main" id="{419EE04D-862E-40AF-82EC-48B7155C64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1143000" y="28782405"/>
          <a:ext cx="4429123" cy="1027924"/>
        </a:xfrm>
        <a:prstGeom prst="rect">
          <a:avLst/>
        </a:prstGeom>
      </xdr:spPr>
    </xdr:pic>
    <xdr:clientData/>
  </xdr:oneCellAnchor>
  <xdr:twoCellAnchor>
    <xdr:from>
      <xdr:col>21</xdr:col>
      <xdr:colOff>707572</xdr:colOff>
      <xdr:row>1</xdr:row>
      <xdr:rowOff>142875</xdr:rowOff>
    </xdr:from>
    <xdr:to>
      <xdr:col>26</xdr:col>
      <xdr:colOff>693965</xdr:colOff>
      <xdr:row>12</xdr:row>
      <xdr:rowOff>139472</xdr:rowOff>
    </xdr:to>
    <xdr:sp macro="" textlink="">
      <xdr:nvSpPr>
        <xdr:cNvPr id="63" name="CuadroTexto 88">
          <a:extLst>
            <a:ext uri="{FF2B5EF4-FFF2-40B4-BE49-F238E27FC236}">
              <a16:creationId xmlns:a16="http://schemas.microsoft.com/office/drawing/2014/main" id="{B3F000A9-6F6D-4FFB-B2D6-284F0B957C3D}"/>
            </a:ext>
          </a:extLst>
        </xdr:cNvPr>
        <xdr:cNvSpPr txBox="1"/>
      </xdr:nvSpPr>
      <xdr:spPr>
        <a:xfrm>
          <a:off x="18090697" y="28228925"/>
          <a:ext cx="3990068" cy="209844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[2]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12</xdr:col>
      <xdr:colOff>346363</xdr:colOff>
      <xdr:row>86</xdr:row>
      <xdr:rowOff>0</xdr:rowOff>
    </xdr:from>
    <xdr:to>
      <xdr:col>21</xdr:col>
      <xdr:colOff>51954</xdr:colOff>
      <xdr:row>126</xdr:row>
      <xdr:rowOff>138545</xdr:rowOff>
    </xdr:to>
    <xdr:sp macro="" textlink="">
      <xdr:nvSpPr>
        <xdr:cNvPr id="64" name="Rectángulo 93">
          <a:extLst>
            <a:ext uri="{FF2B5EF4-FFF2-40B4-BE49-F238E27FC236}">
              <a16:creationId xmlns:a16="http://schemas.microsoft.com/office/drawing/2014/main" id="{5AA7777A-FDD4-4B1A-A366-E10CD20AC2AB}"/>
            </a:ext>
          </a:extLst>
        </xdr:cNvPr>
        <xdr:cNvSpPr/>
      </xdr:nvSpPr>
      <xdr:spPr>
        <a:xfrm>
          <a:off x="10531763" y="44281725"/>
          <a:ext cx="6900141" cy="7761720"/>
        </a:xfrm>
        <a:prstGeom prst="rect">
          <a:avLst/>
        </a:prstGeom>
        <a:solidFill>
          <a:srgbClr val="5C5858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588818</xdr:colOff>
      <xdr:row>85</xdr:row>
      <xdr:rowOff>176708</xdr:rowOff>
    </xdr:from>
    <xdr:to>
      <xdr:col>11</xdr:col>
      <xdr:colOff>393390</xdr:colOff>
      <xdr:row>126</xdr:row>
      <xdr:rowOff>145100</xdr:rowOff>
    </xdr:to>
    <xdr:sp macro="" textlink="">
      <xdr:nvSpPr>
        <xdr:cNvPr id="65" name="Rectángulo 93">
          <a:extLst>
            <a:ext uri="{FF2B5EF4-FFF2-40B4-BE49-F238E27FC236}">
              <a16:creationId xmlns:a16="http://schemas.microsoft.com/office/drawing/2014/main" id="{A3D4673D-D854-420E-8736-E43115F04AB1}"/>
            </a:ext>
          </a:extLst>
        </xdr:cNvPr>
        <xdr:cNvSpPr/>
      </xdr:nvSpPr>
      <xdr:spPr>
        <a:xfrm>
          <a:off x="3570143" y="44271108"/>
          <a:ext cx="6202197" cy="7772542"/>
        </a:xfrm>
        <a:prstGeom prst="rect">
          <a:avLst/>
        </a:prstGeom>
        <a:solidFill>
          <a:srgbClr val="5C5858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5</xdr:col>
      <xdr:colOff>683142</xdr:colOff>
      <xdr:row>86</xdr:row>
      <xdr:rowOff>133413</xdr:rowOff>
    </xdr:from>
    <xdr:to>
      <xdr:col>8</xdr:col>
      <xdr:colOff>735010</xdr:colOff>
      <xdr:row>97</xdr:row>
      <xdr:rowOff>83188</xdr:rowOff>
    </xdr:to>
    <xdr:pic>
      <xdr:nvPicPr>
        <xdr:cNvPr id="66" name="Gráfico 524" descr="Dinero">
          <a:extLst>
            <a:ext uri="{FF2B5EF4-FFF2-40B4-BE49-F238E27FC236}">
              <a16:creationId xmlns:a16="http://schemas.microsoft.com/office/drawing/2014/main" id="{A375DBA5-62D0-4C3D-9A9F-E05E2063B4A5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264667" y="44415138"/>
          <a:ext cx="2448993" cy="2048450"/>
        </a:xfrm>
        <a:prstGeom prst="rect">
          <a:avLst/>
        </a:prstGeom>
      </xdr:spPr>
    </xdr:pic>
    <xdr:clientData/>
  </xdr:twoCellAnchor>
  <xdr:twoCellAnchor>
    <xdr:from>
      <xdr:col>13</xdr:col>
      <xdr:colOff>169388</xdr:colOff>
      <xdr:row>104</xdr:row>
      <xdr:rowOff>130217</xdr:rowOff>
    </xdr:from>
    <xdr:to>
      <xdr:col>20</xdr:col>
      <xdr:colOff>744682</xdr:colOff>
      <xdr:row>126</xdr:row>
      <xdr:rowOff>17318</xdr:rowOff>
    </xdr:to>
    <xdr:sp macro="" textlink="">
      <xdr:nvSpPr>
        <xdr:cNvPr id="67" name="CuadroTexto 92">
          <a:extLst>
            <a:ext uri="{FF2B5EF4-FFF2-40B4-BE49-F238E27FC236}">
              <a16:creationId xmlns:a16="http://schemas.microsoft.com/office/drawing/2014/main" id="{ACEA3B90-5717-43E9-A202-857A83A1878D}"/>
            </a:ext>
          </a:extLst>
        </xdr:cNvPr>
        <xdr:cNvSpPr txBox="1"/>
      </xdr:nvSpPr>
      <xdr:spPr>
        <a:xfrm>
          <a:off x="11151713" y="47840942"/>
          <a:ext cx="6175994" cy="4078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|SE DEBERA FIRMAR EL FORMULARIO CORRESPONDIENTE Y ANEXAR LA DOCUMENTACION REQUERIDA POR LAS ENTIDADES FINANCIERAS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|APROBACION AUTOMATICA INMEDIATA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|PLAZO DESDE 2 HASTA 11 CUOTAS DE ACUERDO A LO QUE REQUIERA LA COPROPIEDAD</a:t>
          </a:r>
        </a:p>
      </xdr:txBody>
    </xdr:sp>
    <xdr:clientData/>
  </xdr:twoCellAnchor>
  <xdr:twoCellAnchor editAs="oneCell">
    <xdr:from>
      <xdr:col>13</xdr:col>
      <xdr:colOff>143412</xdr:colOff>
      <xdr:row>105</xdr:row>
      <xdr:rowOff>100117</xdr:rowOff>
    </xdr:from>
    <xdr:to>
      <xdr:col>14</xdr:col>
      <xdr:colOff>77470</xdr:colOff>
      <xdr:row>108</xdr:row>
      <xdr:rowOff>136053</xdr:rowOff>
    </xdr:to>
    <xdr:pic>
      <xdr:nvPicPr>
        <xdr:cNvPr id="68" name="Gráfico 93" descr="Información">
          <a:extLst>
            <a:ext uri="{FF2B5EF4-FFF2-40B4-BE49-F238E27FC236}">
              <a16:creationId xmlns:a16="http://schemas.microsoft.com/office/drawing/2014/main" id="{6D1FA309-215A-4996-92A8-F8227EEC3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1122562" y="48004517"/>
          <a:ext cx="737333" cy="604261"/>
        </a:xfrm>
        <a:prstGeom prst="rect">
          <a:avLst/>
        </a:prstGeom>
      </xdr:spPr>
    </xdr:pic>
    <xdr:clientData/>
  </xdr:twoCellAnchor>
  <xdr:twoCellAnchor editAs="oneCell">
    <xdr:from>
      <xdr:col>12</xdr:col>
      <xdr:colOff>748970</xdr:colOff>
      <xdr:row>114</xdr:row>
      <xdr:rowOff>61295</xdr:rowOff>
    </xdr:from>
    <xdr:to>
      <xdr:col>13</xdr:col>
      <xdr:colOff>660070</xdr:colOff>
      <xdr:row>117</xdr:row>
      <xdr:rowOff>101991</xdr:rowOff>
    </xdr:to>
    <xdr:pic>
      <xdr:nvPicPr>
        <xdr:cNvPr id="69" name="Gráfico 94" descr="Información">
          <a:extLst>
            <a:ext uri="{FF2B5EF4-FFF2-40B4-BE49-F238E27FC236}">
              <a16:creationId xmlns:a16="http://schemas.microsoft.com/office/drawing/2014/main" id="{20DE9AD5-2CB9-42EF-A5BB-0627FCB50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0934370" y="49680195"/>
          <a:ext cx="704850" cy="612196"/>
        </a:xfrm>
        <a:prstGeom prst="rect">
          <a:avLst/>
        </a:prstGeom>
      </xdr:spPr>
    </xdr:pic>
    <xdr:clientData/>
  </xdr:twoCellAnchor>
  <xdr:twoCellAnchor editAs="oneCell">
    <xdr:from>
      <xdr:col>12</xdr:col>
      <xdr:colOff>719426</xdr:colOff>
      <xdr:row>117</xdr:row>
      <xdr:rowOff>131021</xdr:rowOff>
    </xdr:from>
    <xdr:to>
      <xdr:col>13</xdr:col>
      <xdr:colOff>617826</xdr:colOff>
      <xdr:row>120</xdr:row>
      <xdr:rowOff>160608</xdr:rowOff>
    </xdr:to>
    <xdr:pic>
      <xdr:nvPicPr>
        <xdr:cNvPr id="70" name="Gráfico 95" descr="Información">
          <a:extLst>
            <a:ext uri="{FF2B5EF4-FFF2-40B4-BE49-F238E27FC236}">
              <a16:creationId xmlns:a16="http://schemas.microsoft.com/office/drawing/2014/main" id="{33BB582E-4F5F-49A3-8E0A-6DA2A3278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0898476" y="50318246"/>
          <a:ext cx="704850" cy="604262"/>
        </a:xfrm>
        <a:prstGeom prst="rect">
          <a:avLst/>
        </a:prstGeom>
      </xdr:spPr>
    </xdr:pic>
    <xdr:clientData/>
  </xdr:twoCellAnchor>
  <xdr:twoCellAnchor>
    <xdr:from>
      <xdr:col>5</xdr:col>
      <xdr:colOff>612632</xdr:colOff>
      <xdr:row>105</xdr:row>
      <xdr:rowOff>14659</xdr:rowOff>
    </xdr:from>
    <xdr:to>
      <xdr:col>9</xdr:col>
      <xdr:colOff>755525</xdr:colOff>
      <xdr:row>126</xdr:row>
      <xdr:rowOff>125062</xdr:rowOff>
    </xdr:to>
    <xdr:sp macro="" textlink="">
      <xdr:nvSpPr>
        <xdr:cNvPr id="71" name="CuadroTexto 96">
          <a:extLst>
            <a:ext uri="{FF2B5EF4-FFF2-40B4-BE49-F238E27FC236}">
              <a16:creationId xmlns:a16="http://schemas.microsoft.com/office/drawing/2014/main" id="{A378A8BB-1C9A-4AEB-9BCE-775C197C0E85}"/>
            </a:ext>
          </a:extLst>
        </xdr:cNvPr>
        <xdr:cNvSpPr txBox="1"/>
      </xdr:nvSpPr>
      <xdr:spPr>
        <a:xfrm>
          <a:off x="5194157" y="47912709"/>
          <a:ext cx="3340118" cy="4110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|PAGO</a:t>
          </a:r>
          <a:r>
            <a:rPr lang="es-ES" sz="2000" baseline="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POR INTERNET</a:t>
          </a: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      |PAGO</a:t>
          </a:r>
          <a:r>
            <a:rPr lang="es-ES" sz="2000" baseline="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EN BANCOS CON CODIGO DE BARRAS</a:t>
          </a: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|PAGO CON CHEQUE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425328</xdr:colOff>
      <xdr:row>108</xdr:row>
      <xdr:rowOff>114446</xdr:rowOff>
    </xdr:from>
    <xdr:to>
      <xdr:col>9</xdr:col>
      <xdr:colOff>340508</xdr:colOff>
      <xdr:row>113</xdr:row>
      <xdr:rowOff>48058</xdr:rowOff>
    </xdr:to>
    <xdr:pic>
      <xdr:nvPicPr>
        <xdr:cNvPr id="72" name="Imagen 97">
          <a:extLst>
            <a:ext uri="{FF2B5EF4-FFF2-40B4-BE49-F238E27FC236}">
              <a16:creationId xmlns:a16="http://schemas.microsoft.com/office/drawing/2014/main" id="{BA30BDE2-F6FE-48DC-89D7-C8BECA8D7E62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10128" y="48587171"/>
          <a:ext cx="2312305" cy="882937"/>
        </a:xfrm>
        <a:prstGeom prst="rect">
          <a:avLst/>
        </a:prstGeom>
      </xdr:spPr>
    </xdr:pic>
    <xdr:clientData/>
  </xdr:twoCellAnchor>
  <xdr:twoCellAnchor editAs="oneCell">
    <xdr:from>
      <xdr:col>5</xdr:col>
      <xdr:colOff>259610</xdr:colOff>
      <xdr:row>105</xdr:row>
      <xdr:rowOff>61913</xdr:rowOff>
    </xdr:from>
    <xdr:to>
      <xdr:col>6</xdr:col>
      <xdr:colOff>171164</xdr:colOff>
      <xdr:row>108</xdr:row>
      <xdr:rowOff>97847</xdr:rowOff>
    </xdr:to>
    <xdr:pic>
      <xdr:nvPicPr>
        <xdr:cNvPr id="73" name="Gráfico 98" descr="Información">
          <a:extLst>
            <a:ext uri="{FF2B5EF4-FFF2-40B4-BE49-F238E27FC236}">
              <a16:creationId xmlns:a16="http://schemas.microsoft.com/office/drawing/2014/main" id="{937E3C21-D00B-4EE2-B993-4FD5C7703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837960" y="47966313"/>
          <a:ext cx="714829" cy="604259"/>
        </a:xfrm>
        <a:prstGeom prst="rect">
          <a:avLst/>
        </a:prstGeom>
      </xdr:spPr>
    </xdr:pic>
    <xdr:clientData/>
  </xdr:twoCellAnchor>
  <xdr:twoCellAnchor editAs="oneCell">
    <xdr:from>
      <xdr:col>5</xdr:col>
      <xdr:colOff>245220</xdr:colOff>
      <xdr:row>114</xdr:row>
      <xdr:rowOff>14223</xdr:rowOff>
    </xdr:from>
    <xdr:to>
      <xdr:col>6</xdr:col>
      <xdr:colOff>163124</xdr:colOff>
      <xdr:row>117</xdr:row>
      <xdr:rowOff>63991</xdr:rowOff>
    </xdr:to>
    <xdr:pic>
      <xdr:nvPicPr>
        <xdr:cNvPr id="74" name="Gráfico 99" descr="Información">
          <a:extLst>
            <a:ext uri="{FF2B5EF4-FFF2-40B4-BE49-F238E27FC236}">
              <a16:creationId xmlns:a16="http://schemas.microsoft.com/office/drawing/2014/main" id="{BF84E653-8847-483B-8565-3C56736C5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826745" y="49626773"/>
          <a:ext cx="714829" cy="627618"/>
        </a:xfrm>
        <a:prstGeom prst="rect">
          <a:avLst/>
        </a:prstGeom>
      </xdr:spPr>
    </xdr:pic>
    <xdr:clientData/>
  </xdr:twoCellAnchor>
  <xdr:twoCellAnchor editAs="oneCell">
    <xdr:from>
      <xdr:col>5</xdr:col>
      <xdr:colOff>148238</xdr:colOff>
      <xdr:row>119</xdr:row>
      <xdr:rowOff>179490</xdr:rowOff>
    </xdr:from>
    <xdr:to>
      <xdr:col>6</xdr:col>
      <xdr:colOff>59792</xdr:colOff>
      <xdr:row>123</xdr:row>
      <xdr:rowOff>31419</xdr:rowOff>
    </xdr:to>
    <xdr:pic>
      <xdr:nvPicPr>
        <xdr:cNvPr id="75" name="Gráfico 100" descr="Información">
          <a:extLst>
            <a:ext uri="{FF2B5EF4-FFF2-40B4-BE49-F238E27FC236}">
              <a16:creationId xmlns:a16="http://schemas.microsoft.com/office/drawing/2014/main" id="{39927F92-D8EF-4459-88E2-F017A7C53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726588" y="50750890"/>
          <a:ext cx="714829" cy="607579"/>
        </a:xfrm>
        <a:prstGeom prst="rect">
          <a:avLst/>
        </a:prstGeom>
      </xdr:spPr>
    </xdr:pic>
    <xdr:clientData/>
  </xdr:twoCellAnchor>
  <xdr:twoCellAnchor>
    <xdr:from>
      <xdr:col>5</xdr:col>
      <xdr:colOff>356262</xdr:colOff>
      <xdr:row>97</xdr:row>
      <xdr:rowOff>133414</xdr:rowOff>
    </xdr:from>
    <xdr:to>
      <xdr:col>9</xdr:col>
      <xdr:colOff>94960</xdr:colOff>
      <xdr:row>106</xdr:row>
      <xdr:rowOff>112047</xdr:rowOff>
    </xdr:to>
    <xdr:sp macro="" textlink="">
      <xdr:nvSpPr>
        <xdr:cNvPr id="76" name="CuadroTexto 101">
          <a:extLst>
            <a:ext uri="{FF2B5EF4-FFF2-40B4-BE49-F238E27FC236}">
              <a16:creationId xmlns:a16="http://schemas.microsoft.com/office/drawing/2014/main" id="{7B11D285-B0DC-4CCA-9892-CF5F81586E36}"/>
            </a:ext>
          </a:extLst>
        </xdr:cNvPr>
        <xdr:cNvSpPr txBox="1"/>
      </xdr:nvSpPr>
      <xdr:spPr>
        <a:xfrm>
          <a:off x="4934612" y="46510639"/>
          <a:ext cx="2942273" cy="169313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PAGO DE CONTADO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14</xdr:col>
      <xdr:colOff>455427</xdr:colOff>
      <xdr:row>94</xdr:row>
      <xdr:rowOff>184628</xdr:rowOff>
    </xdr:from>
    <xdr:to>
      <xdr:col>19</xdr:col>
      <xdr:colOff>228558</xdr:colOff>
      <xdr:row>105</xdr:row>
      <xdr:rowOff>137434</xdr:rowOff>
    </xdr:to>
    <xdr:sp macro="" textlink="">
      <xdr:nvSpPr>
        <xdr:cNvPr id="77" name="CuadroTexto 102">
          <a:extLst>
            <a:ext uri="{FF2B5EF4-FFF2-40B4-BE49-F238E27FC236}">
              <a16:creationId xmlns:a16="http://schemas.microsoft.com/office/drawing/2014/main" id="{AE69E8BF-5395-4745-A090-2FC93FD11DFE}"/>
            </a:ext>
          </a:extLst>
        </xdr:cNvPr>
        <xdr:cNvSpPr txBox="1"/>
      </xdr:nvSpPr>
      <xdr:spPr>
        <a:xfrm>
          <a:off x="12237852" y="45987178"/>
          <a:ext cx="3773631" cy="205465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PAGO MEDIANTE FINANCIACIÓN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oneCell">
    <xdr:from>
      <xdr:col>15</xdr:col>
      <xdr:colOff>474879</xdr:colOff>
      <xdr:row>86</xdr:row>
      <xdr:rowOff>174231</xdr:rowOff>
    </xdr:from>
    <xdr:to>
      <xdr:col>18</xdr:col>
      <xdr:colOff>202580</xdr:colOff>
      <xdr:row>95</xdr:row>
      <xdr:rowOff>88373</xdr:rowOff>
    </xdr:to>
    <xdr:pic>
      <xdr:nvPicPr>
        <xdr:cNvPr id="78" name="Gráfico 523" descr="Tarjeta de crédito">
          <a:extLst>
            <a:ext uri="{FF2B5EF4-FFF2-40B4-BE49-F238E27FC236}">
              <a16:creationId xmlns:a16="http://schemas.microsoft.com/office/drawing/2014/main" id="{4B38AC6C-A79F-42FC-B876-9EAB18672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057404" y="44455956"/>
          <a:ext cx="2124826" cy="1625467"/>
        </a:xfrm>
        <a:prstGeom prst="rect">
          <a:avLst/>
        </a:prstGeom>
      </xdr:spPr>
    </xdr:pic>
    <xdr:clientData/>
  </xdr:twoCellAnchor>
  <xdr:twoCellAnchor>
    <xdr:from>
      <xdr:col>0</xdr:col>
      <xdr:colOff>28680</xdr:colOff>
      <xdr:row>128</xdr:row>
      <xdr:rowOff>182377</xdr:rowOff>
    </xdr:from>
    <xdr:to>
      <xdr:col>25</xdr:col>
      <xdr:colOff>145169</xdr:colOff>
      <xdr:row>141</xdr:row>
      <xdr:rowOff>144412</xdr:rowOff>
    </xdr:to>
    <xdr:sp macro="" textlink="">
      <xdr:nvSpPr>
        <xdr:cNvPr id="79" name="Diagrama de flujo: proceso 53">
          <a:extLst>
            <a:ext uri="{FF2B5EF4-FFF2-40B4-BE49-F238E27FC236}">
              <a16:creationId xmlns:a16="http://schemas.microsoft.com/office/drawing/2014/main" id="{1B1EC579-9D97-4265-A9DF-6D142CF0E047}"/>
            </a:ext>
          </a:extLst>
        </xdr:cNvPr>
        <xdr:cNvSpPr/>
      </xdr:nvSpPr>
      <xdr:spPr>
        <a:xfrm>
          <a:off x="25505" y="52461927"/>
          <a:ext cx="20700014" cy="243853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132</xdr:row>
      <xdr:rowOff>158564</xdr:rowOff>
    </xdr:from>
    <xdr:to>
      <xdr:col>27</xdr:col>
      <xdr:colOff>246783</xdr:colOff>
      <xdr:row>145</xdr:row>
      <xdr:rowOff>271189</xdr:rowOff>
    </xdr:to>
    <xdr:sp macro="" textlink="">
      <xdr:nvSpPr>
        <xdr:cNvPr id="80" name="Diagrama de flujo: proceso 53">
          <a:extLst>
            <a:ext uri="{FF2B5EF4-FFF2-40B4-BE49-F238E27FC236}">
              <a16:creationId xmlns:a16="http://schemas.microsoft.com/office/drawing/2014/main" id="{C68AAF0E-B46D-4E48-9064-88F0AA1DA27A}"/>
            </a:ext>
          </a:extLst>
        </xdr:cNvPr>
        <xdr:cNvSpPr>
          <a:spLocks noChangeAspect="1"/>
        </xdr:cNvSpPr>
      </xdr:nvSpPr>
      <xdr:spPr>
        <a:xfrm>
          <a:off x="0" y="53206464"/>
          <a:ext cx="22459083" cy="258912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12</xdr:col>
      <xdr:colOff>540250</xdr:colOff>
      <xdr:row>141</xdr:row>
      <xdr:rowOff>63314</xdr:rowOff>
    </xdr:from>
    <xdr:to>
      <xdr:col>13</xdr:col>
      <xdr:colOff>618116</xdr:colOff>
      <xdr:row>145</xdr:row>
      <xdr:rowOff>9339</xdr:rowOff>
    </xdr:to>
    <xdr:pic>
      <xdr:nvPicPr>
        <xdr:cNvPr id="81" name="Imagen 106">
          <a:extLst>
            <a:ext uri="{FF2B5EF4-FFF2-40B4-BE49-F238E27FC236}">
              <a16:creationId xmlns:a16="http://schemas.microsoft.com/office/drawing/2014/main" id="{616D1A18-0A66-45DF-BE1F-6145FC7948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725650" y="54825714"/>
          <a:ext cx="877966" cy="708025"/>
        </a:xfrm>
        <a:prstGeom prst="rect">
          <a:avLst/>
        </a:prstGeom>
      </xdr:spPr>
    </xdr:pic>
    <xdr:clientData/>
  </xdr:twoCellAnchor>
  <xdr:twoCellAnchor editAs="oneCell">
    <xdr:from>
      <xdr:col>1</xdr:col>
      <xdr:colOff>450537</xdr:colOff>
      <xdr:row>136</xdr:row>
      <xdr:rowOff>87910</xdr:rowOff>
    </xdr:from>
    <xdr:to>
      <xdr:col>2</xdr:col>
      <xdr:colOff>477772</xdr:colOff>
      <xdr:row>145</xdr:row>
      <xdr:rowOff>64810</xdr:rowOff>
    </xdr:to>
    <xdr:pic>
      <xdr:nvPicPr>
        <xdr:cNvPr id="82" name="Imagen 107">
          <a:extLst>
            <a:ext uri="{FF2B5EF4-FFF2-40B4-BE49-F238E27FC236}">
              <a16:creationId xmlns:a16="http://schemas.microsoft.com/office/drawing/2014/main" id="{43D66C27-9AA1-47E5-9074-95B5CD5CF3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28487" y="53891460"/>
          <a:ext cx="830510" cy="1697750"/>
        </a:xfrm>
        <a:prstGeom prst="rect">
          <a:avLst/>
        </a:prstGeom>
      </xdr:spPr>
    </xdr:pic>
    <xdr:clientData/>
  </xdr:twoCellAnchor>
  <xdr:twoCellAnchor>
    <xdr:from>
      <xdr:col>2</xdr:col>
      <xdr:colOff>392949</xdr:colOff>
      <xdr:row>135</xdr:row>
      <xdr:rowOff>107017</xdr:rowOff>
    </xdr:from>
    <xdr:to>
      <xdr:col>12</xdr:col>
      <xdr:colOff>124401</xdr:colOff>
      <xdr:row>145</xdr:row>
      <xdr:rowOff>158358</xdr:rowOff>
    </xdr:to>
    <xdr:sp macro="" textlink="">
      <xdr:nvSpPr>
        <xdr:cNvPr id="83" name="Cuadro de texto 124">
          <a:extLst>
            <a:ext uri="{FF2B5EF4-FFF2-40B4-BE49-F238E27FC236}">
              <a16:creationId xmlns:a16="http://schemas.microsoft.com/office/drawing/2014/main" id="{6B10B04E-7F98-4D11-A776-14C34345FA56}"/>
            </a:ext>
          </a:extLst>
        </xdr:cNvPr>
        <xdr:cNvSpPr txBox="1">
          <a:spLocks noChangeAspect="1"/>
        </xdr:cNvSpPr>
      </xdr:nvSpPr>
      <xdr:spPr>
        <a:xfrm>
          <a:off x="2570999" y="53720067"/>
          <a:ext cx="7732452" cy="19626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302 606 02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18</a:t>
          </a:r>
          <a:endParaRPr lang="es-CO" sz="2400" i="0">
            <a:solidFill>
              <a:schemeClr val="bg1">
                <a:lumMod val="95000"/>
              </a:schemeClr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comercial1@alfabrokerseguros.com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16</xdr:col>
      <xdr:colOff>104704</xdr:colOff>
      <xdr:row>139</xdr:row>
      <xdr:rowOff>6000</xdr:rowOff>
    </xdr:from>
    <xdr:to>
      <xdr:col>20</xdr:col>
      <xdr:colOff>560620</xdr:colOff>
      <xdr:row>144</xdr:row>
      <xdr:rowOff>24494</xdr:rowOff>
    </xdr:to>
    <xdr:sp macro="" textlink="">
      <xdr:nvSpPr>
        <xdr:cNvPr id="84" name="Cuadro de texto 124">
          <a:extLst>
            <a:ext uri="{FF2B5EF4-FFF2-40B4-BE49-F238E27FC236}">
              <a16:creationId xmlns:a16="http://schemas.microsoft.com/office/drawing/2014/main" id="{9C0F527C-8DE1-4DA3-B4DD-D81297FC0A40}"/>
            </a:ext>
          </a:extLst>
        </xdr:cNvPr>
        <xdr:cNvSpPr txBox="1"/>
      </xdr:nvSpPr>
      <xdr:spPr>
        <a:xfrm>
          <a:off x="13490504" y="54387400"/>
          <a:ext cx="3656316" cy="970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[12]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752445</xdr:colOff>
      <xdr:row>138</xdr:row>
      <xdr:rowOff>125392</xdr:rowOff>
    </xdr:from>
    <xdr:to>
      <xdr:col>23</xdr:col>
      <xdr:colOff>752770</xdr:colOff>
      <xdr:row>144</xdr:row>
      <xdr:rowOff>163597</xdr:rowOff>
    </xdr:to>
    <xdr:sp macro="" textlink="">
      <xdr:nvSpPr>
        <xdr:cNvPr id="85" name="Cuadro de texto 124">
          <a:extLst>
            <a:ext uri="{FF2B5EF4-FFF2-40B4-BE49-F238E27FC236}">
              <a16:creationId xmlns:a16="http://schemas.microsoft.com/office/drawing/2014/main" id="{72398A56-E9D8-457F-AD54-23CFDA1940F9}"/>
            </a:ext>
          </a:extLst>
        </xdr:cNvPr>
        <xdr:cNvSpPr txBox="1"/>
      </xdr:nvSpPr>
      <xdr:spPr>
        <a:xfrm>
          <a:off x="18938845" y="54309942"/>
          <a:ext cx="794075" cy="1181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4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612322</xdr:colOff>
      <xdr:row>53</xdr:row>
      <xdr:rowOff>10822</xdr:rowOff>
    </xdr:from>
    <xdr:to>
      <xdr:col>25</xdr:col>
      <xdr:colOff>108858</xdr:colOff>
      <xdr:row>80</xdr:row>
      <xdr:rowOff>163285</xdr:rowOff>
    </xdr:to>
    <xdr:sp macro="" textlink="">
      <xdr:nvSpPr>
        <xdr:cNvPr id="7" name="Rectángulo: esquinas redondeadas 211">
          <a:extLst>
            <a:ext uri="{FF2B5EF4-FFF2-40B4-BE49-F238E27FC236}">
              <a16:creationId xmlns:a16="http://schemas.microsoft.com/office/drawing/2014/main" id="{A55E9DF9-3836-4425-B5B9-1E733733A302}"/>
            </a:ext>
          </a:extLst>
        </xdr:cNvPr>
        <xdr:cNvSpPr/>
      </xdr:nvSpPr>
      <xdr:spPr>
        <a:xfrm>
          <a:off x="3660322" y="9288172"/>
          <a:ext cx="15498536" cy="4781613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4</xdr:col>
      <xdr:colOff>612322</xdr:colOff>
      <xdr:row>53</xdr:row>
      <xdr:rowOff>10822</xdr:rowOff>
    </xdr:from>
    <xdr:to>
      <xdr:col>25</xdr:col>
      <xdr:colOff>108858</xdr:colOff>
      <xdr:row>80</xdr:row>
      <xdr:rowOff>163285</xdr:rowOff>
    </xdr:to>
    <xdr:sp macro="" textlink="">
      <xdr:nvSpPr>
        <xdr:cNvPr id="8" name="Rectángulo: esquinas redondeadas 211">
          <a:extLst>
            <a:ext uri="{FF2B5EF4-FFF2-40B4-BE49-F238E27FC236}">
              <a16:creationId xmlns:a16="http://schemas.microsoft.com/office/drawing/2014/main" id="{AF68A745-86E9-4681-8E97-80FAB1E8055A}"/>
            </a:ext>
          </a:extLst>
        </xdr:cNvPr>
        <xdr:cNvSpPr/>
      </xdr:nvSpPr>
      <xdr:spPr>
        <a:xfrm>
          <a:off x="3660322" y="9288172"/>
          <a:ext cx="15498536" cy="4781613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242454</xdr:colOff>
      <xdr:row>30</xdr:row>
      <xdr:rowOff>24182</xdr:rowOff>
    </xdr:from>
    <xdr:to>
      <xdr:col>8</xdr:col>
      <xdr:colOff>311916</xdr:colOff>
      <xdr:row>34</xdr:row>
      <xdr:rowOff>150303</xdr:rowOff>
    </xdr:to>
    <xdr:sp macro="" textlink="">
      <xdr:nvSpPr>
        <xdr:cNvPr id="17" name="CuadroTexto 214">
          <a:extLst>
            <a:ext uri="{FF2B5EF4-FFF2-40B4-BE49-F238E27FC236}">
              <a16:creationId xmlns:a16="http://schemas.microsoft.com/office/drawing/2014/main" id="{85DC99FD-D649-4A08-9C0D-BE6624E4103E}"/>
            </a:ext>
          </a:extLst>
        </xdr:cNvPr>
        <xdr:cNvSpPr txBox="1"/>
      </xdr:nvSpPr>
      <xdr:spPr>
        <a:xfrm>
          <a:off x="2320636" y="5739182"/>
          <a:ext cx="4641462" cy="88812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5400" b="1">
              <a:solidFill>
                <a:schemeClr val="accent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$ </a:t>
          </a:r>
          <a:r>
            <a:rPr lang="es-CO" sz="54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[521]</a:t>
          </a:r>
        </a:p>
      </xdr:txBody>
    </xdr:sp>
    <xdr:clientData/>
  </xdr:twoCellAnchor>
  <xdr:twoCellAnchor>
    <xdr:from>
      <xdr:col>8</xdr:col>
      <xdr:colOff>69461</xdr:colOff>
      <xdr:row>28</xdr:row>
      <xdr:rowOff>161622</xdr:rowOff>
    </xdr:from>
    <xdr:to>
      <xdr:col>15</xdr:col>
      <xdr:colOff>104096</xdr:colOff>
      <xdr:row>32</xdr:row>
      <xdr:rowOff>81031</xdr:rowOff>
    </xdr:to>
    <xdr:sp macro="" textlink="">
      <xdr:nvSpPr>
        <xdr:cNvPr id="18" name="CuadroTexto 216">
          <a:extLst>
            <a:ext uri="{FF2B5EF4-FFF2-40B4-BE49-F238E27FC236}">
              <a16:creationId xmlns:a16="http://schemas.microsoft.com/office/drawing/2014/main" id="{4E398C65-FDFE-44AB-AF09-D7C8F076669D}"/>
            </a:ext>
          </a:extLst>
        </xdr:cNvPr>
        <xdr:cNvSpPr txBox="1"/>
      </xdr:nvSpPr>
      <xdr:spPr>
        <a:xfrm>
          <a:off x="6719643" y="5495622"/>
          <a:ext cx="5368635" cy="68140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[519]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8</xdr:col>
      <xdr:colOff>208006</xdr:colOff>
      <xdr:row>38</xdr:row>
      <xdr:rowOff>19611</xdr:rowOff>
    </xdr:from>
    <xdr:to>
      <xdr:col>15</xdr:col>
      <xdr:colOff>190688</xdr:colOff>
      <xdr:row>41</xdr:row>
      <xdr:rowOff>129521</xdr:rowOff>
    </xdr:to>
    <xdr:sp macro="" textlink="">
      <xdr:nvSpPr>
        <xdr:cNvPr id="19" name="CuadroTexto 221">
          <a:extLst>
            <a:ext uri="{FF2B5EF4-FFF2-40B4-BE49-F238E27FC236}">
              <a16:creationId xmlns:a16="http://schemas.microsoft.com/office/drawing/2014/main" id="{EBF2F570-C944-48A6-A4BA-65382A95B86C}"/>
            </a:ext>
          </a:extLst>
        </xdr:cNvPr>
        <xdr:cNvSpPr txBox="1"/>
      </xdr:nvSpPr>
      <xdr:spPr>
        <a:xfrm>
          <a:off x="6858188" y="7258611"/>
          <a:ext cx="5316682" cy="681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[520]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14</xdr:col>
      <xdr:colOff>543623</xdr:colOff>
      <xdr:row>37</xdr:row>
      <xdr:rowOff>106203</xdr:rowOff>
    </xdr:from>
    <xdr:to>
      <xdr:col>20</xdr:col>
      <xdr:colOff>69460</xdr:colOff>
      <xdr:row>40</xdr:row>
      <xdr:rowOff>167620</xdr:rowOff>
    </xdr:to>
    <xdr:sp macro="" textlink="">
      <xdr:nvSpPr>
        <xdr:cNvPr id="20" name="CuadroTexto 223">
          <a:extLst>
            <a:ext uri="{FF2B5EF4-FFF2-40B4-BE49-F238E27FC236}">
              <a16:creationId xmlns:a16="http://schemas.microsoft.com/office/drawing/2014/main" id="{F66358A4-DC25-48CF-ACF4-5A8990EB5D86}"/>
            </a:ext>
          </a:extLst>
        </xdr:cNvPr>
        <xdr:cNvSpPr txBox="1"/>
      </xdr:nvSpPr>
      <xdr:spPr>
        <a:xfrm>
          <a:off x="11765805" y="7154703"/>
          <a:ext cx="4097837" cy="63291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srgbClr val="A02B93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[522]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20</xdr:col>
      <xdr:colOff>619771</xdr:colOff>
      <xdr:row>35</xdr:row>
      <xdr:rowOff>38100</xdr:rowOff>
    </xdr:from>
    <xdr:to>
      <xdr:col>25</xdr:col>
      <xdr:colOff>3448</xdr:colOff>
      <xdr:row>40</xdr:row>
      <xdr:rowOff>98406</xdr:rowOff>
    </xdr:to>
    <xdr:sp macro="" textlink="">
      <xdr:nvSpPr>
        <xdr:cNvPr id="21" name="CuadroTexto 224">
          <a:extLst>
            <a:ext uri="{FF2B5EF4-FFF2-40B4-BE49-F238E27FC236}">
              <a16:creationId xmlns:a16="http://schemas.microsoft.com/office/drawing/2014/main" id="{88120D6E-1DA3-43A8-9467-0F05A2C7B31D}"/>
            </a:ext>
          </a:extLst>
        </xdr:cNvPr>
        <xdr:cNvSpPr txBox="1"/>
      </xdr:nvSpPr>
      <xdr:spPr>
        <a:xfrm>
          <a:off x="16413953" y="6705600"/>
          <a:ext cx="3193677" cy="101280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NUMERO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CUOTAS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20</xdr:col>
      <xdr:colOff>692916</xdr:colOff>
      <xdr:row>39</xdr:row>
      <xdr:rowOff>132984</xdr:rowOff>
    </xdr:from>
    <xdr:to>
      <xdr:col>25</xdr:col>
      <xdr:colOff>189</xdr:colOff>
      <xdr:row>46</xdr:row>
      <xdr:rowOff>115665</xdr:rowOff>
    </xdr:to>
    <xdr:sp macro="" textlink="">
      <xdr:nvSpPr>
        <xdr:cNvPr id="22" name="CuadroTexto 225">
          <a:extLst>
            <a:ext uri="{FF2B5EF4-FFF2-40B4-BE49-F238E27FC236}">
              <a16:creationId xmlns:a16="http://schemas.microsoft.com/office/drawing/2014/main" id="{5D8BFF86-D2B1-45B0-84AF-15AF561C3AE2}"/>
            </a:ext>
          </a:extLst>
        </xdr:cNvPr>
        <xdr:cNvSpPr txBox="1"/>
      </xdr:nvSpPr>
      <xdr:spPr>
        <a:xfrm>
          <a:off x="16487098" y="7562484"/>
          <a:ext cx="3117273" cy="131618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6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[524]</a:t>
          </a:r>
          <a:endParaRPr kumimoji="0" lang="es-CO" sz="6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20</xdr:col>
      <xdr:colOff>616307</xdr:colOff>
      <xdr:row>25</xdr:row>
      <xdr:rowOff>17318</xdr:rowOff>
    </xdr:from>
    <xdr:to>
      <xdr:col>24</xdr:col>
      <xdr:colOff>761984</xdr:colOff>
      <xdr:row>28</xdr:row>
      <xdr:rowOff>46392</xdr:rowOff>
    </xdr:to>
    <xdr:sp macro="" textlink="">
      <xdr:nvSpPr>
        <xdr:cNvPr id="23" name="CuadroTexto 224">
          <a:extLst>
            <a:ext uri="{FF2B5EF4-FFF2-40B4-BE49-F238E27FC236}">
              <a16:creationId xmlns:a16="http://schemas.microsoft.com/office/drawing/2014/main" id="{9F3EBFB8-E22D-4AEC-9366-D3BD9203501C}"/>
            </a:ext>
          </a:extLst>
        </xdr:cNvPr>
        <xdr:cNvSpPr txBox="1"/>
      </xdr:nvSpPr>
      <xdr:spPr>
        <a:xfrm>
          <a:off x="16410489" y="4779818"/>
          <a:ext cx="3193677" cy="60057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FINANCIERA</a:t>
          </a:r>
        </a:p>
      </xdr:txBody>
    </xdr:sp>
    <xdr:clientData/>
  </xdr:twoCellAnchor>
  <xdr:twoCellAnchor>
    <xdr:from>
      <xdr:col>20</xdr:col>
      <xdr:colOff>654816</xdr:colOff>
      <xdr:row>27</xdr:row>
      <xdr:rowOff>60248</xdr:rowOff>
    </xdr:from>
    <xdr:to>
      <xdr:col>24</xdr:col>
      <xdr:colOff>724089</xdr:colOff>
      <xdr:row>34</xdr:row>
      <xdr:rowOff>42929</xdr:rowOff>
    </xdr:to>
    <xdr:sp macro="" textlink="">
      <xdr:nvSpPr>
        <xdr:cNvPr id="24" name="CuadroTexto 225">
          <a:extLst>
            <a:ext uri="{FF2B5EF4-FFF2-40B4-BE49-F238E27FC236}">
              <a16:creationId xmlns:a16="http://schemas.microsoft.com/office/drawing/2014/main" id="{BB425CED-7BD2-4DFE-B7B5-C660611D215C}"/>
            </a:ext>
          </a:extLst>
        </xdr:cNvPr>
        <xdr:cNvSpPr txBox="1"/>
      </xdr:nvSpPr>
      <xdr:spPr>
        <a:xfrm>
          <a:off x="16448998" y="5203748"/>
          <a:ext cx="3117273" cy="131618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6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[529]</a:t>
          </a:r>
          <a:endParaRPr kumimoji="0" lang="es-CO" sz="6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188653</xdr:colOff>
      <xdr:row>73</xdr:row>
      <xdr:rowOff>138049</xdr:rowOff>
    </xdr:from>
    <xdr:ext cx="9711556" cy="13678105"/>
    <xdr:pic>
      <xdr:nvPicPr>
        <xdr:cNvPr id="2" name="Imagen 22">
          <a:extLst>
            <a:ext uri="{FF2B5EF4-FFF2-40B4-BE49-F238E27FC236}">
              <a16:creationId xmlns:a16="http://schemas.microsoft.com/office/drawing/2014/main" id="{7D32C8B0-7EDD-4567-A968-80F0DB0965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881"/>
        <a:stretch/>
      </xdr:blipFill>
      <xdr:spPr>
        <a:xfrm rot="16200000">
          <a:off x="9444878" y="16027824"/>
          <a:ext cx="13678105" cy="9711556"/>
        </a:xfrm>
        <a:prstGeom prst="rect">
          <a:avLst/>
        </a:prstGeom>
      </xdr:spPr>
    </xdr:pic>
    <xdr:clientData/>
  </xdr:oneCellAnchor>
  <xdr:oneCellAnchor>
    <xdr:from>
      <xdr:col>14</xdr:col>
      <xdr:colOff>127518</xdr:colOff>
      <xdr:row>1</xdr:row>
      <xdr:rowOff>35316</xdr:rowOff>
    </xdr:from>
    <xdr:ext cx="9770986" cy="13678105"/>
    <xdr:pic>
      <xdr:nvPicPr>
        <xdr:cNvPr id="3" name="Imagen 23">
          <a:extLst>
            <a:ext uri="{FF2B5EF4-FFF2-40B4-BE49-F238E27FC236}">
              <a16:creationId xmlns:a16="http://schemas.microsoft.com/office/drawing/2014/main" id="{5EDC2E36-38D5-4D8D-8A28-14ECE85534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376"/>
        <a:stretch/>
      </xdr:blipFill>
      <xdr:spPr>
        <a:xfrm rot="16200000">
          <a:off x="9413458" y="2179376"/>
          <a:ext cx="13678105" cy="9770986"/>
        </a:xfrm>
        <a:prstGeom prst="rect">
          <a:avLst/>
        </a:prstGeom>
      </xdr:spPr>
    </xdr:pic>
    <xdr:clientData/>
  </xdr:oneCellAnchor>
  <xdr:twoCellAnchor>
    <xdr:from>
      <xdr:col>19</xdr:col>
      <xdr:colOff>503676</xdr:colOff>
      <xdr:row>26</xdr:row>
      <xdr:rowOff>145077</xdr:rowOff>
    </xdr:from>
    <xdr:to>
      <xdr:col>22</xdr:col>
      <xdr:colOff>236786</xdr:colOff>
      <xdr:row>71</xdr:row>
      <xdr:rowOff>173724</xdr:rowOff>
    </xdr:to>
    <xdr:sp macro="" textlink="">
      <xdr:nvSpPr>
        <xdr:cNvPr id="4" name="CuadroTexto 24">
          <a:extLst>
            <a:ext uri="{FF2B5EF4-FFF2-40B4-BE49-F238E27FC236}">
              <a16:creationId xmlns:a16="http://schemas.microsoft.com/office/drawing/2014/main" id="{B6954BA4-54A1-444A-8FBF-C984F959660F}"/>
            </a:ext>
          </a:extLst>
        </xdr:cNvPr>
        <xdr:cNvSpPr txBox="1"/>
      </xdr:nvSpPr>
      <xdr:spPr>
        <a:xfrm rot="16200000">
          <a:off x="13054320" y="36229083"/>
          <a:ext cx="8604322" cy="213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O" sz="6000" b="0">
              <a:solidFill>
                <a:schemeClr val="bg1"/>
              </a:solidFill>
              <a:latin typeface="Century Gothic" panose="020B0502020202020204" pitchFamily="34" charset="0"/>
            </a:rPr>
            <a:t>SEGURO</a:t>
          </a:r>
          <a:r>
            <a:rPr lang="es-CO" sz="6000" b="0" baseline="0">
              <a:solidFill>
                <a:schemeClr val="bg1"/>
              </a:solidFill>
              <a:latin typeface="Century Gothic" panose="020B0502020202020204" pitchFamily="34" charset="0"/>
            </a:rPr>
            <a:t> DE AUTOMOVILES</a:t>
          </a:r>
          <a:endParaRPr lang="es-CO" sz="6000" b="0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319445</xdr:colOff>
      <xdr:row>47</xdr:row>
      <xdr:rowOff>146145</xdr:rowOff>
    </xdr:from>
    <xdr:to>
      <xdr:col>26</xdr:col>
      <xdr:colOff>434583</xdr:colOff>
      <xdr:row>80</xdr:row>
      <xdr:rowOff>117077</xdr:rowOff>
    </xdr:to>
    <xdr:sp macro="" textlink="">
      <xdr:nvSpPr>
        <xdr:cNvPr id="5" name="Cuadro de texto 124">
          <a:extLst>
            <a:ext uri="{FF2B5EF4-FFF2-40B4-BE49-F238E27FC236}">
              <a16:creationId xmlns:a16="http://schemas.microsoft.com/office/drawing/2014/main" id="{9A5733D8-2608-4652-A2BD-B16AF57DFE43}"/>
            </a:ext>
          </a:extLst>
        </xdr:cNvPr>
        <xdr:cNvSpPr txBox="1"/>
      </xdr:nvSpPr>
      <xdr:spPr>
        <a:xfrm rot="16200000">
          <a:off x="16488798" y="11027792"/>
          <a:ext cx="6257432" cy="2401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r">
            <a:spcAft>
              <a:spcPts val="0"/>
            </a:spcAft>
          </a:pPr>
          <a:br>
            <a:rPr lang="es-CO" sz="280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800" i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601 521 33</a:t>
          </a:r>
          <a:r>
            <a:rPr lang="es-CO" sz="2800" i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 44</a:t>
          </a:r>
          <a:br>
            <a:rPr lang="es-CO" sz="2800" i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info@alfabrokerseguros.com</a:t>
          </a:r>
          <a:br>
            <a:rPr lang="es-CO" sz="2400" i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800" i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[12] </a:t>
          </a:r>
          <a:br>
            <a:rPr lang="es-CO" sz="2800" i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800" i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301 606 02 18</a:t>
          </a:r>
          <a:endParaRPr lang="es-CO" sz="2800" i="1" baseline="0">
            <a:solidFill>
              <a:schemeClr val="bg1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endParaRPr lang="es-CO" sz="240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391050</xdr:colOff>
      <xdr:row>89</xdr:row>
      <xdr:rowOff>147107</xdr:rowOff>
    </xdr:from>
    <xdr:to>
      <xdr:col>17</xdr:col>
      <xdr:colOff>104778</xdr:colOff>
      <xdr:row>144</xdr:row>
      <xdr:rowOff>183461</xdr:rowOff>
    </xdr:to>
    <xdr:sp macro="" textlink="">
      <xdr:nvSpPr>
        <xdr:cNvPr id="6" name="CuadroTexto 26">
          <a:extLst>
            <a:ext uri="{FF2B5EF4-FFF2-40B4-BE49-F238E27FC236}">
              <a16:creationId xmlns:a16="http://schemas.microsoft.com/office/drawing/2014/main" id="{A2634908-7926-4093-8E4C-68A2314553F8}"/>
            </a:ext>
          </a:extLst>
        </xdr:cNvPr>
        <xdr:cNvSpPr txBox="1"/>
      </xdr:nvSpPr>
      <xdr:spPr>
        <a:xfrm rot="16200000">
          <a:off x="7970387" y="49197070"/>
          <a:ext cx="10513854" cy="211402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6000" b="0">
              <a:solidFill>
                <a:schemeClr val="bg1"/>
              </a:solidFill>
              <a:latin typeface="Century Gothic" panose="020B0502020202020204" pitchFamily="34" charset="0"/>
            </a:rPr>
            <a:t>[6]</a:t>
          </a:r>
          <a:r>
            <a:rPr lang="es-CO" sz="6000" b="0" baseline="0">
              <a:solidFill>
                <a:schemeClr val="bg1"/>
              </a:solidFill>
              <a:latin typeface="Century Gothic" panose="020B0502020202020204" pitchFamily="34" charset="0"/>
            </a:rPr>
            <a:t> [7]</a:t>
          </a:r>
          <a:endParaRPr lang="es-CO" sz="6000" b="0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18</xdr:col>
      <xdr:colOff>510730</xdr:colOff>
      <xdr:row>126</xdr:row>
      <xdr:rowOff>117351</xdr:rowOff>
    </xdr:from>
    <xdr:to>
      <xdr:col>19</xdr:col>
      <xdr:colOff>681659</xdr:colOff>
      <xdr:row>141</xdr:row>
      <xdr:rowOff>144177</xdr:rowOff>
    </xdr:to>
    <xdr:sp macro="" textlink="">
      <xdr:nvSpPr>
        <xdr:cNvPr id="7" name="CuadroTexto 27">
          <a:extLst>
            <a:ext uri="{FF2B5EF4-FFF2-40B4-BE49-F238E27FC236}">
              <a16:creationId xmlns:a16="http://schemas.microsoft.com/office/drawing/2014/main" id="{A3E95D71-B09D-475D-8625-2ABD1498F6B1}"/>
            </a:ext>
          </a:extLst>
        </xdr:cNvPr>
        <xdr:cNvSpPr txBox="1"/>
      </xdr:nvSpPr>
      <xdr:spPr>
        <a:xfrm rot="16200000">
          <a:off x="14703594" y="25072237"/>
          <a:ext cx="2884326" cy="98055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accent1"/>
              </a:solidFill>
              <a:latin typeface="Century Gothic" panose="020B0502020202020204" pitchFamily="34" charset="0"/>
            </a:rPr>
            <a:t>N°</a:t>
          </a:r>
          <a:r>
            <a:rPr lang="es-CO" sz="3200" b="0" baseline="0">
              <a:solidFill>
                <a:schemeClr val="accent1"/>
              </a:solidFill>
              <a:latin typeface="Century Gothic" panose="020B0502020202020204" pitchFamily="34" charset="0"/>
            </a:rPr>
            <a:t> Poliza</a:t>
          </a:r>
          <a:endParaRPr lang="es-CO" sz="3200" b="0">
            <a:solidFill>
              <a:schemeClr val="accent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17</xdr:col>
      <xdr:colOff>301366</xdr:colOff>
      <xdr:row>121</xdr:row>
      <xdr:rowOff>124964</xdr:rowOff>
    </xdr:from>
    <xdr:to>
      <xdr:col>18</xdr:col>
      <xdr:colOff>434194</xdr:colOff>
      <xdr:row>140</xdr:row>
      <xdr:rowOff>21619</xdr:rowOff>
    </xdr:to>
    <xdr:sp macro="" textlink="">
      <xdr:nvSpPr>
        <xdr:cNvPr id="8" name="CuadroTexto 28">
          <a:extLst>
            <a:ext uri="{FF2B5EF4-FFF2-40B4-BE49-F238E27FC236}">
              <a16:creationId xmlns:a16="http://schemas.microsoft.com/office/drawing/2014/main" id="{8D8B626C-BBFC-4E20-A098-5A9C92515210}"/>
            </a:ext>
          </a:extLst>
        </xdr:cNvPr>
        <xdr:cNvSpPr txBox="1"/>
      </xdr:nvSpPr>
      <xdr:spPr>
        <a:xfrm rot="16200000">
          <a:off x="13349640" y="24462315"/>
          <a:ext cx="3516155" cy="94245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accent1"/>
              </a:solidFill>
              <a:latin typeface="Century Gothic" panose="020B0502020202020204" pitchFamily="34" charset="0"/>
            </a:rPr>
            <a:t>Aseguradora</a:t>
          </a:r>
          <a:endParaRPr lang="es-CO" sz="4000" b="0">
            <a:solidFill>
              <a:schemeClr val="accent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19</xdr:col>
      <xdr:colOff>750463</xdr:colOff>
      <xdr:row>126</xdr:row>
      <xdr:rowOff>59735</xdr:rowOff>
    </xdr:from>
    <xdr:to>
      <xdr:col>21</xdr:col>
      <xdr:colOff>31937</xdr:colOff>
      <xdr:row>141</xdr:row>
      <xdr:rowOff>86562</xdr:rowOff>
    </xdr:to>
    <xdr:sp macro="" textlink="">
      <xdr:nvSpPr>
        <xdr:cNvPr id="9" name="CuadroTexto 29">
          <a:extLst>
            <a:ext uri="{FF2B5EF4-FFF2-40B4-BE49-F238E27FC236}">
              <a16:creationId xmlns:a16="http://schemas.microsoft.com/office/drawing/2014/main" id="{4CB658DB-DCCA-48B5-AD1A-B49BDD5D6A0E}"/>
            </a:ext>
          </a:extLst>
        </xdr:cNvPr>
        <xdr:cNvSpPr txBox="1"/>
      </xdr:nvSpPr>
      <xdr:spPr>
        <a:xfrm rot="16200000">
          <a:off x="15713036" y="25054537"/>
          <a:ext cx="2884327" cy="90072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accent1"/>
              </a:solidFill>
              <a:latin typeface="Century Gothic" panose="020B0502020202020204" pitchFamily="34" charset="0"/>
            </a:rPr>
            <a:t>Cliente</a:t>
          </a:r>
        </a:p>
      </xdr:txBody>
    </xdr:sp>
    <xdr:clientData/>
  </xdr:twoCellAnchor>
  <xdr:twoCellAnchor>
    <xdr:from>
      <xdr:col>18</xdr:col>
      <xdr:colOff>622919</xdr:colOff>
      <xdr:row>86</xdr:row>
      <xdr:rowOff>87003</xdr:rowOff>
    </xdr:from>
    <xdr:to>
      <xdr:col>19</xdr:col>
      <xdr:colOff>338868</xdr:colOff>
      <xdr:row>103</xdr:row>
      <xdr:rowOff>117352</xdr:rowOff>
    </xdr:to>
    <xdr:sp macro="" textlink="">
      <xdr:nvSpPr>
        <xdr:cNvPr id="10" name="CuadroTexto 30">
          <a:extLst>
            <a:ext uri="{FF2B5EF4-FFF2-40B4-BE49-F238E27FC236}">
              <a16:creationId xmlns:a16="http://schemas.microsoft.com/office/drawing/2014/main" id="{D41402E2-4AD1-4FF2-9036-D59B921B18B9}"/>
            </a:ext>
          </a:extLst>
        </xdr:cNvPr>
        <xdr:cNvSpPr txBox="1"/>
      </xdr:nvSpPr>
      <xdr:spPr>
        <a:xfrm rot="16200000">
          <a:off x="14396031" y="17841641"/>
          <a:ext cx="3268849" cy="52557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accent1"/>
              </a:solidFill>
              <a:latin typeface="Century Gothic" panose="020B0502020202020204" pitchFamily="34" charset="0"/>
            </a:rPr>
            <a:t>Placa</a:t>
          </a:r>
        </a:p>
      </xdr:txBody>
    </xdr:sp>
    <xdr:clientData/>
  </xdr:twoCellAnchor>
  <xdr:twoCellAnchor>
    <xdr:from>
      <xdr:col>19</xdr:col>
      <xdr:colOff>775413</xdr:colOff>
      <xdr:row>89</xdr:row>
      <xdr:rowOff>78848</xdr:rowOff>
    </xdr:from>
    <xdr:to>
      <xdr:col>20</xdr:col>
      <xdr:colOff>616140</xdr:colOff>
      <xdr:row>106</xdr:row>
      <xdr:rowOff>105677</xdr:rowOff>
    </xdr:to>
    <xdr:sp macro="" textlink="">
      <xdr:nvSpPr>
        <xdr:cNvPr id="11" name="CuadroTexto 31">
          <a:extLst>
            <a:ext uri="{FF2B5EF4-FFF2-40B4-BE49-F238E27FC236}">
              <a16:creationId xmlns:a16="http://schemas.microsoft.com/office/drawing/2014/main" id="{60B14700-F857-4D89-BAB8-D0A5C1C435E2}"/>
            </a:ext>
          </a:extLst>
        </xdr:cNvPr>
        <xdr:cNvSpPr txBox="1"/>
      </xdr:nvSpPr>
      <xdr:spPr>
        <a:xfrm rot="16200000">
          <a:off x="15422299" y="18340837"/>
          <a:ext cx="3265329" cy="65035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accent1"/>
              </a:solidFill>
              <a:latin typeface="Century Gothic" panose="020B0502020202020204" pitchFamily="34" charset="0"/>
            </a:rPr>
            <a:t>#</a:t>
          </a:r>
          <a:r>
            <a:rPr lang="es-CO" sz="3200" b="0" baseline="0">
              <a:solidFill>
                <a:schemeClr val="accent1"/>
              </a:solidFill>
              <a:latin typeface="Century Gothic" panose="020B0502020202020204" pitchFamily="34" charset="0"/>
            </a:rPr>
            <a:t> Asistencia</a:t>
          </a:r>
          <a:endParaRPr lang="es-CO" sz="3200" b="0">
            <a:solidFill>
              <a:schemeClr val="accent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21</xdr:col>
      <xdr:colOff>301722</xdr:colOff>
      <xdr:row>114</xdr:row>
      <xdr:rowOff>161581</xdr:rowOff>
    </xdr:from>
    <xdr:to>
      <xdr:col>22</xdr:col>
      <xdr:colOff>158827</xdr:colOff>
      <xdr:row>135</xdr:row>
      <xdr:rowOff>136460</xdr:rowOff>
    </xdr:to>
    <xdr:sp macro="" textlink="">
      <xdr:nvSpPr>
        <xdr:cNvPr id="12" name="CuadroTexto 32">
          <a:extLst>
            <a:ext uri="{FF2B5EF4-FFF2-40B4-BE49-F238E27FC236}">
              <a16:creationId xmlns:a16="http://schemas.microsoft.com/office/drawing/2014/main" id="{5D40B829-ECA1-4E61-B24E-DCDC72EF9D5E}"/>
            </a:ext>
          </a:extLst>
        </xdr:cNvPr>
        <xdr:cNvSpPr txBox="1"/>
      </xdr:nvSpPr>
      <xdr:spPr>
        <a:xfrm rot="16200000">
          <a:off x="16221022" y="23532906"/>
          <a:ext cx="3975379" cy="66673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 baseline="0">
              <a:solidFill>
                <a:schemeClr val="accent1"/>
              </a:solidFill>
              <a:latin typeface="Century Gothic" panose="020B0502020202020204" pitchFamily="34" charset="0"/>
            </a:rPr>
            <a:t>Vigente Desde</a:t>
          </a:r>
          <a:endParaRPr lang="es-CO" sz="3200" b="0">
            <a:solidFill>
              <a:schemeClr val="accent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21</xdr:col>
      <xdr:colOff>245007</xdr:colOff>
      <xdr:row>84</xdr:row>
      <xdr:rowOff>84615</xdr:rowOff>
    </xdr:from>
    <xdr:to>
      <xdr:col>22</xdr:col>
      <xdr:colOff>102112</xdr:colOff>
      <xdr:row>104</xdr:row>
      <xdr:rowOff>174214</xdr:rowOff>
    </xdr:to>
    <xdr:sp macro="" textlink="">
      <xdr:nvSpPr>
        <xdr:cNvPr id="13" name="CuadroTexto 33">
          <a:extLst>
            <a:ext uri="{FF2B5EF4-FFF2-40B4-BE49-F238E27FC236}">
              <a16:creationId xmlns:a16="http://schemas.microsoft.com/office/drawing/2014/main" id="{B62C9E87-8B3B-4A89-9361-A6B569CB495C}"/>
            </a:ext>
          </a:extLst>
        </xdr:cNvPr>
        <xdr:cNvSpPr txBox="1"/>
      </xdr:nvSpPr>
      <xdr:spPr>
        <a:xfrm rot="16200000">
          <a:off x="16202197" y="17703050"/>
          <a:ext cx="3899599" cy="66673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accent1"/>
              </a:solidFill>
              <a:latin typeface="Century Gothic" panose="020B0502020202020204" pitchFamily="34" charset="0"/>
            </a:rPr>
            <a:t>Vigente</a:t>
          </a:r>
          <a:r>
            <a:rPr lang="es-CO" sz="3200" b="0" baseline="0">
              <a:solidFill>
                <a:schemeClr val="accent1"/>
              </a:solidFill>
              <a:latin typeface="Century Gothic" panose="020B0502020202020204" pitchFamily="34" charset="0"/>
            </a:rPr>
            <a:t> Hasta</a:t>
          </a:r>
          <a:endParaRPr lang="es-CO" sz="3200" b="0">
            <a:solidFill>
              <a:schemeClr val="accent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23</xdr:col>
      <xdr:colOff>760349</xdr:colOff>
      <xdr:row>80</xdr:row>
      <xdr:rowOff>26924</xdr:rowOff>
    </xdr:from>
    <xdr:to>
      <xdr:col>26</xdr:col>
      <xdr:colOff>584056</xdr:colOff>
      <xdr:row>139</xdr:row>
      <xdr:rowOff>148494</xdr:rowOff>
    </xdr:to>
    <xdr:sp macro="" textlink="">
      <xdr:nvSpPr>
        <xdr:cNvPr id="14" name="CuadroTexto 34">
          <a:extLst>
            <a:ext uri="{FF2B5EF4-FFF2-40B4-BE49-F238E27FC236}">
              <a16:creationId xmlns:a16="http://schemas.microsoft.com/office/drawing/2014/main" id="{287B3B8F-EC53-446C-BED5-590CDD93B6A4}"/>
            </a:ext>
          </a:extLst>
        </xdr:cNvPr>
        <xdr:cNvSpPr txBox="1"/>
      </xdr:nvSpPr>
      <xdr:spPr>
        <a:xfrm rot="16200000">
          <a:off x="15398980" y="19821168"/>
          <a:ext cx="11361070" cy="225258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300" b="0" baseline="0">
              <a:solidFill>
                <a:schemeClr val="bg1"/>
              </a:solidFill>
              <a:latin typeface="Century Gothic" panose="020B0502020202020204" pitchFamily="34" charset="0"/>
            </a:rPr>
            <a:t>En caso de asistencia marca al numeral gratuito de la aseguradora [517] ([523]) </a:t>
          </a:r>
          <a:br>
            <a:rPr lang="es-CO" sz="2300" b="0" baseline="0">
              <a:solidFill>
                <a:schemeClr val="bg1"/>
              </a:solidFill>
              <a:latin typeface="Century Gothic" panose="020B0502020202020204" pitchFamily="34" charset="0"/>
            </a:rPr>
          </a:br>
          <a:r>
            <a:rPr lang="es-ES" sz="2300" b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En caso de un siniestro o reclamación comunícate</a:t>
          </a:r>
          <a:r>
            <a:rPr lang="es-ES" sz="2300" b="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</a:t>
          </a:r>
          <a:r>
            <a:rPr lang="es-ES" sz="2300" b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con</a:t>
          </a:r>
          <a:r>
            <a:rPr lang="es-ES" sz="2300" b="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ALFA BROKER</a:t>
          </a:r>
          <a:r>
            <a:rPr lang="es-ES" sz="2300" b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a Fijo</a:t>
          </a:r>
          <a:r>
            <a:rPr lang="es-ES" sz="2300" b="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al (601 521 33 44),</a:t>
          </a:r>
          <a:r>
            <a:rPr lang="es-ES" sz="2300" b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</a:t>
          </a:r>
          <a:r>
            <a:rPr lang="es-ES" sz="2300" b="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</a:t>
          </a:r>
          <a:r>
            <a:rPr lang="es-ES" sz="2300" b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móvil (302 606 02 18) ó e-mail, </a:t>
          </a:r>
          <a:r>
            <a:rPr lang="es-ES" sz="2300" b="0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</a:t>
          </a:r>
          <a:r>
            <a:rPr lang="es-ES" sz="2300" b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para orientarte o asistirte y llevar así una reclamación exitosa.</a:t>
          </a:r>
          <a:endParaRPr lang="es-CO" sz="2300" b="0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13</xdr:col>
      <xdr:colOff>751140</xdr:colOff>
      <xdr:row>72</xdr:row>
      <xdr:rowOff>163955</xdr:rowOff>
    </xdr:from>
    <xdr:to>
      <xdr:col>26</xdr:col>
      <xdr:colOff>830344</xdr:colOff>
      <xdr:row>72</xdr:row>
      <xdr:rowOff>175895</xdr:rowOff>
    </xdr:to>
    <xdr:cxnSp macro="">
      <xdr:nvCxnSpPr>
        <xdr:cNvPr id="15" name="Conector recto 35">
          <a:extLst>
            <a:ext uri="{FF2B5EF4-FFF2-40B4-BE49-F238E27FC236}">
              <a16:creationId xmlns:a16="http://schemas.microsoft.com/office/drawing/2014/main" id="{81FB0AB7-8592-4756-8D48-7888454CEDB3}"/>
            </a:ext>
          </a:extLst>
        </xdr:cNvPr>
        <xdr:cNvCxnSpPr/>
      </xdr:nvCxnSpPr>
      <xdr:spPr>
        <a:xfrm>
          <a:off x="11736640" y="41775505"/>
          <a:ext cx="10474154" cy="18290"/>
        </a:xfrm>
        <a:prstGeom prst="line">
          <a:avLst/>
        </a:prstGeom>
        <a:ln w="10160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710747</xdr:colOff>
      <xdr:row>0</xdr:row>
      <xdr:rowOff>0</xdr:rowOff>
    </xdr:from>
    <xdr:to>
      <xdr:col>13</xdr:col>
      <xdr:colOff>731830</xdr:colOff>
      <xdr:row>144</xdr:row>
      <xdr:rowOff>67869</xdr:rowOff>
    </xdr:to>
    <xdr:cxnSp macro="">
      <xdr:nvCxnSpPr>
        <xdr:cNvPr id="16" name="Conector recto 36">
          <a:extLst>
            <a:ext uri="{FF2B5EF4-FFF2-40B4-BE49-F238E27FC236}">
              <a16:creationId xmlns:a16="http://schemas.microsoft.com/office/drawing/2014/main" id="{D59ACD84-DE31-464D-8FDC-B6A88EDCDC43}"/>
            </a:ext>
          </a:extLst>
        </xdr:cNvPr>
        <xdr:cNvCxnSpPr/>
      </xdr:nvCxnSpPr>
      <xdr:spPr>
        <a:xfrm flipV="1">
          <a:off x="11696247" y="26167484"/>
          <a:ext cx="21083" cy="29227935"/>
        </a:xfrm>
        <a:prstGeom prst="line">
          <a:avLst/>
        </a:prstGeom>
        <a:ln w="101600" cap="flat" cmpd="sng" algn="ctr">
          <a:solidFill>
            <a:schemeClr val="accent4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277555</xdr:colOff>
      <xdr:row>98</xdr:row>
      <xdr:rowOff>71437</xdr:rowOff>
    </xdr:from>
    <xdr:to>
      <xdr:col>18</xdr:col>
      <xdr:colOff>261937</xdr:colOff>
      <xdr:row>122</xdr:row>
      <xdr:rowOff>142874</xdr:rowOff>
    </xdr:to>
    <xdr:sp macro="" textlink="">
      <xdr:nvSpPr>
        <xdr:cNvPr id="17" name="CuadroTexto 28">
          <a:extLst>
            <a:ext uri="{FF2B5EF4-FFF2-40B4-BE49-F238E27FC236}">
              <a16:creationId xmlns:a16="http://schemas.microsoft.com/office/drawing/2014/main" id="{607B65FF-C14A-4B14-8031-5A16907492E1}"/>
            </a:ext>
          </a:extLst>
        </xdr:cNvPr>
        <xdr:cNvSpPr txBox="1"/>
      </xdr:nvSpPr>
      <xdr:spPr>
        <a:xfrm rot="16200000">
          <a:off x="11854527" y="20688965"/>
          <a:ext cx="4643437" cy="74638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tx1"/>
              </a:solidFill>
              <a:latin typeface="Century Gothic" panose="020B0502020202020204" pitchFamily="34" charset="0"/>
            </a:rPr>
            <a:t>[517]</a:t>
          </a:r>
          <a:endParaRPr lang="es-CO" sz="40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18</xdr:col>
      <xdr:colOff>501395</xdr:colOff>
      <xdr:row>104</xdr:row>
      <xdr:rowOff>104775</xdr:rowOff>
    </xdr:from>
    <xdr:to>
      <xdr:col>19</xdr:col>
      <xdr:colOff>485777</xdr:colOff>
      <xdr:row>128</xdr:row>
      <xdr:rowOff>176212</xdr:rowOff>
    </xdr:to>
    <xdr:sp macro="" textlink="">
      <xdr:nvSpPr>
        <xdr:cNvPr id="18" name="CuadroTexto 28">
          <a:extLst>
            <a:ext uri="{FF2B5EF4-FFF2-40B4-BE49-F238E27FC236}">
              <a16:creationId xmlns:a16="http://schemas.microsoft.com/office/drawing/2014/main" id="{EC7B1E6B-326C-4D51-A1A9-28EA65AC4A94}"/>
            </a:ext>
          </a:extLst>
        </xdr:cNvPr>
        <xdr:cNvSpPr txBox="1"/>
      </xdr:nvSpPr>
      <xdr:spPr>
        <a:xfrm rot="16200000">
          <a:off x="12840367" y="21865303"/>
          <a:ext cx="4643437" cy="74638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tx1"/>
              </a:solidFill>
              <a:latin typeface="Century Gothic" panose="020B0502020202020204" pitchFamily="34" charset="0"/>
            </a:rPr>
            <a:t>[518]</a:t>
          </a:r>
          <a:endParaRPr lang="es-CO" sz="40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19</xdr:col>
      <xdr:colOff>712529</xdr:colOff>
      <xdr:row>104</xdr:row>
      <xdr:rowOff>66612</xdr:rowOff>
    </xdr:from>
    <xdr:to>
      <xdr:col>20</xdr:col>
      <xdr:colOff>696911</xdr:colOff>
      <xdr:row>128</xdr:row>
      <xdr:rowOff>138049</xdr:rowOff>
    </xdr:to>
    <xdr:sp macro="" textlink="">
      <xdr:nvSpPr>
        <xdr:cNvPr id="19" name="CuadroTexto 28">
          <a:extLst>
            <a:ext uri="{FF2B5EF4-FFF2-40B4-BE49-F238E27FC236}">
              <a16:creationId xmlns:a16="http://schemas.microsoft.com/office/drawing/2014/main" id="{BD8A0BC9-0CDE-4E1E-A9C6-BFC6E9797120}"/>
            </a:ext>
          </a:extLst>
        </xdr:cNvPr>
        <xdr:cNvSpPr txBox="1"/>
      </xdr:nvSpPr>
      <xdr:spPr>
        <a:xfrm rot="16200000">
          <a:off x="13813501" y="21827140"/>
          <a:ext cx="4643437" cy="74638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tx1"/>
              </a:solidFill>
              <a:latin typeface="Century Gothic" panose="020B0502020202020204" pitchFamily="34" charset="0"/>
            </a:rPr>
            <a:t>[3]</a:t>
          </a:r>
          <a:endParaRPr lang="es-CO" sz="40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18</xdr:col>
      <xdr:colOff>547688</xdr:colOff>
      <xdr:row>78</xdr:row>
      <xdr:rowOff>166687</xdr:rowOff>
    </xdr:from>
    <xdr:to>
      <xdr:col>19</xdr:col>
      <xdr:colOff>404812</xdr:colOff>
      <xdr:row>91</xdr:row>
      <xdr:rowOff>47625</xdr:rowOff>
    </xdr:to>
    <xdr:sp macro="" textlink="">
      <xdr:nvSpPr>
        <xdr:cNvPr id="20" name="CuadroTexto 28">
          <a:extLst>
            <a:ext uri="{FF2B5EF4-FFF2-40B4-BE49-F238E27FC236}">
              <a16:creationId xmlns:a16="http://schemas.microsoft.com/office/drawing/2014/main" id="{F962F7D5-FE04-4A7C-AB74-313F02392EB2}"/>
            </a:ext>
          </a:extLst>
        </xdr:cNvPr>
        <xdr:cNvSpPr txBox="1"/>
      </xdr:nvSpPr>
      <xdr:spPr>
        <a:xfrm rot="16200000">
          <a:off x="13966031" y="15894844"/>
          <a:ext cx="2357438" cy="61912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tx1"/>
              </a:solidFill>
              <a:latin typeface="Century Gothic" panose="020B0502020202020204" pitchFamily="34" charset="0"/>
            </a:rPr>
            <a:t>[8]</a:t>
          </a:r>
          <a:endParaRPr lang="es-CO" sz="40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19</xdr:col>
      <xdr:colOff>747713</xdr:colOff>
      <xdr:row>79</xdr:row>
      <xdr:rowOff>33337</xdr:rowOff>
    </xdr:from>
    <xdr:to>
      <xdr:col>20</xdr:col>
      <xdr:colOff>604837</xdr:colOff>
      <xdr:row>91</xdr:row>
      <xdr:rowOff>104775</xdr:rowOff>
    </xdr:to>
    <xdr:sp macro="" textlink="">
      <xdr:nvSpPr>
        <xdr:cNvPr id="21" name="CuadroTexto 28">
          <a:extLst>
            <a:ext uri="{FF2B5EF4-FFF2-40B4-BE49-F238E27FC236}">
              <a16:creationId xmlns:a16="http://schemas.microsoft.com/office/drawing/2014/main" id="{E4E3971B-669B-45C8-99FB-598787B72C07}"/>
            </a:ext>
          </a:extLst>
        </xdr:cNvPr>
        <xdr:cNvSpPr txBox="1"/>
      </xdr:nvSpPr>
      <xdr:spPr>
        <a:xfrm rot="16200000">
          <a:off x="14928056" y="15951994"/>
          <a:ext cx="2357438" cy="61912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tx1"/>
              </a:solidFill>
              <a:latin typeface="Century Gothic" panose="020B0502020202020204" pitchFamily="34" charset="0"/>
            </a:rPr>
            <a:t>[523]</a:t>
          </a:r>
          <a:endParaRPr lang="es-CO" sz="40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328613</xdr:colOff>
      <xdr:row>81</xdr:row>
      <xdr:rowOff>23812</xdr:rowOff>
    </xdr:from>
    <xdr:to>
      <xdr:col>23</xdr:col>
      <xdr:colOff>185737</xdr:colOff>
      <xdr:row>106</xdr:row>
      <xdr:rowOff>119062</xdr:rowOff>
    </xdr:to>
    <xdr:sp macro="" textlink="">
      <xdr:nvSpPr>
        <xdr:cNvPr id="22" name="CuadroTexto 28">
          <a:extLst>
            <a:ext uri="{FF2B5EF4-FFF2-40B4-BE49-F238E27FC236}">
              <a16:creationId xmlns:a16="http://schemas.microsoft.com/office/drawing/2014/main" id="{AFE57BFD-1672-4F49-A202-02DDF570A539}"/>
            </a:ext>
          </a:extLst>
        </xdr:cNvPr>
        <xdr:cNvSpPr txBox="1"/>
      </xdr:nvSpPr>
      <xdr:spPr>
        <a:xfrm rot="16200000">
          <a:off x="15544800" y="17573625"/>
          <a:ext cx="4857750" cy="61912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tx1"/>
              </a:solidFill>
              <a:latin typeface="Century Gothic" panose="020B0502020202020204" pitchFamily="34" charset="0"/>
            </a:rPr>
            <a:t>[520]</a:t>
          </a:r>
          <a:endParaRPr lang="es-CO" sz="40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22</xdr:col>
      <xdr:colOff>361950</xdr:colOff>
      <xdr:row>112</xdr:row>
      <xdr:rowOff>57150</xdr:rowOff>
    </xdr:from>
    <xdr:to>
      <xdr:col>23</xdr:col>
      <xdr:colOff>219074</xdr:colOff>
      <xdr:row>137</xdr:row>
      <xdr:rowOff>152400</xdr:rowOff>
    </xdr:to>
    <xdr:sp macro="" textlink="">
      <xdr:nvSpPr>
        <xdr:cNvPr id="23" name="CuadroTexto 28">
          <a:extLst>
            <a:ext uri="{FF2B5EF4-FFF2-40B4-BE49-F238E27FC236}">
              <a16:creationId xmlns:a16="http://schemas.microsoft.com/office/drawing/2014/main" id="{759B383F-3DCC-497B-A03A-DAA7F09D39FD}"/>
            </a:ext>
          </a:extLst>
        </xdr:cNvPr>
        <xdr:cNvSpPr txBox="1"/>
      </xdr:nvSpPr>
      <xdr:spPr>
        <a:xfrm rot="16200000">
          <a:off x="15578137" y="23512463"/>
          <a:ext cx="4857750" cy="61912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200" b="0">
              <a:solidFill>
                <a:schemeClr val="tx1"/>
              </a:solidFill>
              <a:latin typeface="Century Gothic" panose="020B0502020202020204" pitchFamily="34" charset="0"/>
            </a:rPr>
            <a:t>[519]</a:t>
          </a:r>
          <a:endParaRPr lang="es-CO" sz="4000" b="0">
            <a:solidFill>
              <a:schemeClr val="tx1"/>
            </a:solidFill>
            <a:latin typeface="Century Gothic" panose="020B0502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finesa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E130-B55F-44AA-B9E5-789A1F364CC1}">
  <sheetPr>
    <tabColor rgb="FF6393F4"/>
    <pageSetUpPr fitToPage="1"/>
  </sheetPr>
  <dimension ref="P152:Z219"/>
  <sheetViews>
    <sheetView view="pageBreakPreview" topLeftCell="A72" zoomScale="40" zoomScaleNormal="60" zoomScaleSheetLayoutView="40" workbookViewId="0">
      <selection activeCell="AG92" sqref="AG92"/>
    </sheetView>
  </sheetViews>
  <sheetFormatPr defaultColWidth="11.42578125" defaultRowHeight="15" x14ac:dyDescent="0.25"/>
  <cols>
    <col min="1" max="1" width="19.85546875" customWidth="1"/>
    <col min="27" max="27" width="11.85546875" customWidth="1"/>
  </cols>
  <sheetData>
    <row r="152" spans="16:26" ht="13.5" customHeight="1" x14ac:dyDescent="0.25"/>
    <row r="153" spans="16:26" ht="60" hidden="1" customHeight="1" x14ac:dyDescent="0.25"/>
    <row r="154" spans="16:26" ht="2.25" hidden="1" customHeight="1" x14ac:dyDescent="0.25"/>
    <row r="156" spans="16:26" ht="15" customHeight="1" x14ac:dyDescent="0.25"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6:26" ht="15" customHeight="1" x14ac:dyDescent="0.25"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6:26" ht="15" customHeight="1" x14ac:dyDescent="0.25"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6:26" ht="15" customHeight="1" x14ac:dyDescent="0.25"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6:26" ht="15" customHeight="1" x14ac:dyDescent="0.25"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6:26" ht="15" customHeight="1" x14ac:dyDescent="0.25"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6:26" ht="15" customHeight="1" x14ac:dyDescent="0.25"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6:26" ht="15" customHeight="1" x14ac:dyDescent="0.25"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6:26" ht="15" customHeight="1" x14ac:dyDescent="0.25"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6:26" ht="15" customHeight="1" x14ac:dyDescent="0.25"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6:26" ht="15" customHeight="1" x14ac:dyDescent="0.25"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6:26" ht="15" customHeight="1" x14ac:dyDescent="0.25"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6:26" ht="15" customHeight="1" x14ac:dyDescent="0.25"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6:26" ht="15" customHeight="1" x14ac:dyDescent="0.25"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6:26" ht="15" customHeight="1" x14ac:dyDescent="0.25"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6:26" ht="15" customHeight="1" x14ac:dyDescent="0.25"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6:26" ht="15" customHeight="1" x14ac:dyDescent="0.25"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6:26" ht="15" customHeight="1" x14ac:dyDescent="0.25"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6:26" ht="15" customHeight="1" x14ac:dyDescent="0.25"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6:26" ht="15" customHeight="1" x14ac:dyDescent="0.25"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6:26" ht="15" customHeight="1" x14ac:dyDescent="0.25"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6:26" ht="15" customHeight="1" x14ac:dyDescent="0.25"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6:26" ht="15" customHeight="1" x14ac:dyDescent="0.25"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6:26" ht="15" customHeight="1" x14ac:dyDescent="0.25"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6:26" ht="15" customHeight="1" x14ac:dyDescent="0.25"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6:26" ht="15" customHeight="1" x14ac:dyDescent="0.25"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6:26" ht="15" customHeight="1" x14ac:dyDescent="0.25"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6:26" ht="15" customHeight="1" x14ac:dyDescent="0.25"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6:26" ht="15" customHeight="1" x14ac:dyDescent="0.25"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6:26" ht="15" customHeight="1" x14ac:dyDescent="0.25"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6:26" ht="15" customHeight="1" x14ac:dyDescent="0.25"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6:26" ht="15" customHeight="1" x14ac:dyDescent="0.25"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6:26" ht="15" customHeight="1" x14ac:dyDescent="0.25"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6:26" ht="15" customHeight="1" x14ac:dyDescent="0.25"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6:26" ht="15" customHeight="1" x14ac:dyDescent="0.25"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6:26" ht="15" customHeight="1" x14ac:dyDescent="0.25"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6:26" ht="15" customHeight="1" x14ac:dyDescent="0.25"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6:26" ht="15" customHeight="1" x14ac:dyDescent="0.25"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6:26" ht="15" customHeight="1" x14ac:dyDescent="0.25"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6:26" ht="15" customHeight="1" x14ac:dyDescent="0.25"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6:26" ht="15" customHeight="1" x14ac:dyDescent="0.25"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6:26" ht="15" customHeight="1" x14ac:dyDescent="0.25"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6:26" ht="15" customHeight="1" x14ac:dyDescent="0.25"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6:26" ht="15" customHeight="1" x14ac:dyDescent="0.25"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6:26" ht="15" customHeight="1" x14ac:dyDescent="0.25"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6:26" ht="15" customHeight="1" x14ac:dyDescent="0.25"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6:26" ht="15" customHeight="1" x14ac:dyDescent="0.25"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6:26" ht="15" customHeight="1" x14ac:dyDescent="0.25"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6:26" ht="15" customHeight="1" x14ac:dyDescent="0.25"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6:26" ht="15" customHeight="1" x14ac:dyDescent="0.25"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6:26" ht="15" customHeight="1" x14ac:dyDescent="0.25"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6:26" ht="15" customHeight="1" x14ac:dyDescent="0.25"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6:26" ht="15" customHeight="1" x14ac:dyDescent="0.25"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6:26" ht="15" customHeight="1" x14ac:dyDescent="0.25"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6:26" ht="15" customHeight="1" x14ac:dyDescent="0.25"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6:26" ht="15" customHeight="1" x14ac:dyDescent="0.25"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6:26" ht="15" customHeight="1" x14ac:dyDescent="0.25"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6:26" ht="15" customHeight="1" x14ac:dyDescent="0.25"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6:26" ht="15" customHeight="1" x14ac:dyDescent="0.25"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6:26" ht="15" customHeight="1" x14ac:dyDescent="0.25"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6:26" ht="15" customHeight="1" x14ac:dyDescent="0.25"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6:26" ht="15" customHeight="1" x14ac:dyDescent="0.25"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6:26" x14ac:dyDescent="0.25"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6:26" x14ac:dyDescent="0.25"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</sheetData>
  <pageMargins left="0" right="0" top="0" bottom="0" header="0.31496062992125984" footer="0"/>
  <pageSetup scale="34" orientation="portrait" horizontalDpi="4294967293" verticalDpi="300" r:id="rId1"/>
  <colBreaks count="1" manualBreakCount="1">
    <brk id="27" max="125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B17A-3E6F-4C8F-9AEF-FE35B5381888}">
  <sheetPr>
    <tabColor rgb="FF6393F4"/>
    <pageSetUpPr fitToPage="1"/>
  </sheetPr>
  <dimension ref="A1:AA224"/>
  <sheetViews>
    <sheetView tabSelected="1" view="pageBreakPreview" zoomScale="40" zoomScaleNormal="60" zoomScaleSheetLayoutView="40" workbookViewId="0">
      <selection activeCell="AQ127" sqref="AQ127"/>
    </sheetView>
  </sheetViews>
  <sheetFormatPr defaultColWidth="11.42578125" defaultRowHeight="15" x14ac:dyDescent="0.25"/>
  <cols>
    <col min="1" max="1" width="19.85546875" customWidth="1"/>
    <col min="27" max="27" width="11.85546875" customWidth="1"/>
  </cols>
  <sheetData>
    <row r="1" spans="1:27" ht="15" customHeight="1" x14ac:dyDescent="0.25">
      <c r="Q1" s="1"/>
      <c r="R1" s="1"/>
      <c r="S1" s="1"/>
      <c r="T1" s="1"/>
      <c r="U1" s="1"/>
      <c r="V1" s="1"/>
      <c r="W1" s="1"/>
      <c r="X1" s="1"/>
    </row>
    <row r="2" spans="1:27" ht="15" customHeight="1" x14ac:dyDescent="0.25">
      <c r="Q2" s="1"/>
      <c r="R2" s="1"/>
      <c r="S2" s="1"/>
      <c r="T2" s="1"/>
      <c r="U2" s="1"/>
      <c r="V2" s="1"/>
      <c r="W2" s="1"/>
      <c r="X2" s="1"/>
    </row>
    <row r="3" spans="1:27" ht="15" customHeight="1" x14ac:dyDescent="0.25"/>
    <row r="4" spans="1:27" ht="1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customHeight="1" x14ac:dyDescent="0.65">
      <c r="A10" s="2"/>
      <c r="B10" s="3"/>
      <c r="C10" s="56"/>
      <c r="D10" s="56"/>
      <c r="E10" s="56"/>
      <c r="F10" s="4"/>
      <c r="G10" s="4"/>
      <c r="H10" s="56"/>
      <c r="I10" s="56"/>
      <c r="J10" s="56"/>
      <c r="K10" s="57"/>
      <c r="L10" s="56"/>
      <c r="M10" s="5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customHeight="1" x14ac:dyDescent="0.65">
      <c r="A11" s="2"/>
      <c r="B11" s="3"/>
      <c r="C11" s="56"/>
      <c r="D11" s="56"/>
      <c r="E11" s="56"/>
      <c r="F11" s="4"/>
      <c r="G11" s="4"/>
      <c r="H11" s="56"/>
      <c r="I11" s="56"/>
      <c r="J11" s="56"/>
      <c r="K11" s="56"/>
      <c r="L11" s="56"/>
      <c r="M11" s="5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 x14ac:dyDescent="0.6">
      <c r="U13" s="5"/>
      <c r="V13" s="5"/>
      <c r="W13" s="5"/>
      <c r="X13" s="5"/>
    </row>
    <row r="14" spans="1:27" ht="15" customHeight="1" x14ac:dyDescent="0.25"/>
    <row r="15" spans="1:27" ht="15" customHeight="1" x14ac:dyDescent="0.25"/>
    <row r="16" spans="1:27" ht="15" customHeight="1" x14ac:dyDescent="0.25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4:18" ht="15" customHeight="1" x14ac:dyDescent="0.25"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4:18" ht="15" customHeight="1" x14ac:dyDescent="0.25"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4:18" ht="15" customHeight="1" x14ac:dyDescent="0.25"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4:18" ht="15" customHeight="1" x14ac:dyDescent="0.25">
      <c r="D20" s="64" t="s">
        <v>0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4:18" ht="15" customHeight="1" x14ac:dyDescent="0.25"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4:18" ht="15" customHeight="1" x14ac:dyDescent="0.25"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4:18" ht="15" customHeight="1" x14ac:dyDescent="0.25"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4:18" ht="15" customHeight="1" x14ac:dyDescent="0.25"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4:18" ht="15" customHeight="1" x14ac:dyDescent="0.25"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4:18" ht="15" customHeight="1" x14ac:dyDescent="0.25"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4:18" ht="15" customHeight="1" x14ac:dyDescent="0.25"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4:18" ht="15" customHeight="1" x14ac:dyDescent="0.25"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4:18" ht="15" customHeight="1" x14ac:dyDescent="0.25">
      <c r="D29" s="7"/>
      <c r="E29" s="6"/>
      <c r="F29" s="8"/>
      <c r="G29" s="8"/>
      <c r="H29" s="8"/>
      <c r="I29" s="8"/>
      <c r="J29" s="8"/>
      <c r="K29" s="8"/>
      <c r="L29" s="8"/>
      <c r="M29" s="8"/>
      <c r="N29" s="8"/>
      <c r="O29" s="7"/>
    </row>
    <row r="30" spans="4:18" ht="15" customHeight="1" x14ac:dyDescent="0.25">
      <c r="D30" s="7"/>
      <c r="E30" s="8"/>
      <c r="F30" s="8"/>
      <c r="G30" s="8"/>
      <c r="H30" s="8"/>
      <c r="I30" s="8"/>
      <c r="J30" s="8"/>
      <c r="K30" s="8"/>
      <c r="L30" s="8"/>
      <c r="M30" s="8"/>
      <c r="N30" s="8"/>
      <c r="O30" s="7"/>
    </row>
    <row r="31" spans="4:18" ht="15" customHeight="1" x14ac:dyDescent="0.25">
      <c r="D31" s="7"/>
      <c r="E31" s="8"/>
      <c r="F31" s="8"/>
      <c r="G31" s="8"/>
      <c r="H31" s="8"/>
      <c r="I31" s="8"/>
      <c r="J31" s="8"/>
      <c r="K31" s="8"/>
      <c r="L31" s="8"/>
      <c r="M31" s="8"/>
      <c r="N31" s="8"/>
      <c r="O31" s="7"/>
      <c r="R31" s="9"/>
    </row>
    <row r="32" spans="4:18" ht="15" customHeight="1" x14ac:dyDescent="0.25">
      <c r="D32" s="7"/>
      <c r="E32" s="8"/>
      <c r="F32" s="8"/>
      <c r="G32" s="8"/>
      <c r="H32" s="8"/>
      <c r="I32" s="8"/>
      <c r="J32" s="8"/>
      <c r="K32" s="8"/>
      <c r="L32" s="8"/>
      <c r="M32" s="8"/>
      <c r="N32" s="8"/>
      <c r="O32" s="7"/>
    </row>
    <row r="33" spans="4:23" ht="15" customHeight="1" x14ac:dyDescent="0.25">
      <c r="D33" s="7"/>
      <c r="E33" s="8"/>
      <c r="F33" s="8"/>
      <c r="G33" s="8"/>
      <c r="H33" s="8"/>
      <c r="I33" s="8"/>
      <c r="J33" s="8"/>
      <c r="K33" s="8"/>
      <c r="L33" s="8"/>
      <c r="M33" s="8"/>
      <c r="N33" s="8"/>
      <c r="O33" s="7"/>
    </row>
    <row r="34" spans="4:23" ht="15" customHeight="1" x14ac:dyDescent="0.25"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7"/>
    </row>
    <row r="35" spans="4:23" ht="15" customHeight="1" x14ac:dyDescent="0.25"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7"/>
    </row>
    <row r="36" spans="4:23" ht="15" customHeight="1" x14ac:dyDescent="0.6">
      <c r="D36" s="7"/>
      <c r="E36" s="8"/>
      <c r="F36" s="8"/>
      <c r="G36" s="8"/>
      <c r="H36" s="8"/>
      <c r="I36" s="8"/>
      <c r="J36" s="8"/>
      <c r="K36" s="8"/>
      <c r="L36" s="8"/>
      <c r="M36" s="8"/>
      <c r="N36" s="8"/>
      <c r="O36" s="7"/>
      <c r="T36" s="10" t="s">
        <v>1</v>
      </c>
      <c r="U36" s="10"/>
      <c r="V36" s="10"/>
      <c r="W36" s="10"/>
    </row>
    <row r="37" spans="4:23" ht="15" customHeight="1" x14ac:dyDescent="0.6"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7"/>
      <c r="T37" s="10"/>
      <c r="U37" s="10"/>
      <c r="V37" s="10"/>
      <c r="W37" s="10"/>
    </row>
    <row r="38" spans="4:23" ht="15" customHeight="1" x14ac:dyDescent="0.6">
      <c r="D38" s="7"/>
      <c r="E38" s="66" t="s">
        <v>63</v>
      </c>
      <c r="F38" s="66"/>
      <c r="G38" s="66"/>
      <c r="H38" s="66"/>
      <c r="I38" s="66"/>
      <c r="J38" s="66"/>
      <c r="K38" s="66"/>
      <c r="L38" s="66"/>
      <c r="M38" s="66"/>
      <c r="N38" s="66"/>
      <c r="O38" s="7"/>
      <c r="Q38" t="s">
        <v>2</v>
      </c>
      <c r="T38" s="10"/>
      <c r="U38" s="10"/>
      <c r="V38" s="10"/>
      <c r="W38" s="10"/>
    </row>
    <row r="39" spans="4:23" ht="15" customHeight="1" x14ac:dyDescent="0.25">
      <c r="D39" s="7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7"/>
    </row>
    <row r="40" spans="4:23" ht="15" customHeight="1" x14ac:dyDescent="0.25">
      <c r="D40" s="7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7"/>
    </row>
    <row r="41" spans="4:23" ht="15" customHeight="1" x14ac:dyDescent="0.25">
      <c r="D41" s="7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7"/>
    </row>
    <row r="42" spans="4:23" ht="15" customHeight="1" x14ac:dyDescent="0.25">
      <c r="D42" s="7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7"/>
    </row>
    <row r="43" spans="4:23" ht="15" customHeight="1" x14ac:dyDescent="0.25">
      <c r="D43" s="7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7"/>
    </row>
    <row r="44" spans="4:23" ht="15" customHeight="1" x14ac:dyDescent="0.25">
      <c r="D44" s="7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7"/>
    </row>
    <row r="45" spans="4:23" ht="15" customHeight="1" x14ac:dyDescent="0.25">
      <c r="D45" s="7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7"/>
    </row>
    <row r="46" spans="4:23" ht="15" customHeight="1" x14ac:dyDescent="0.25">
      <c r="D46" s="7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7"/>
    </row>
    <row r="47" spans="4:23" ht="15" customHeight="1" x14ac:dyDescent="0.25">
      <c r="D47" s="7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7"/>
    </row>
    <row r="48" spans="4:23" ht="15" customHeight="1" x14ac:dyDescent="0.25">
      <c r="D48" s="7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7"/>
    </row>
    <row r="49" spans="4:26" ht="15" customHeight="1" x14ac:dyDescent="0.25">
      <c r="D49" s="7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7"/>
    </row>
    <row r="50" spans="4:26" ht="15" customHeight="1" x14ac:dyDescent="0.25">
      <c r="D50" s="7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7"/>
    </row>
    <row r="51" spans="4:26" ht="15" customHeight="1" x14ac:dyDescent="0.25">
      <c r="D51" s="7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7"/>
    </row>
    <row r="52" spans="4:26" ht="15" customHeight="1" x14ac:dyDescent="0.25">
      <c r="D52" s="7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7"/>
    </row>
    <row r="53" spans="4:26" ht="15" customHeight="1" x14ac:dyDescent="0.25">
      <c r="D53" s="7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7"/>
    </row>
    <row r="54" spans="4:26" ht="15" customHeight="1" x14ac:dyDescent="0.25">
      <c r="D54" s="7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7"/>
    </row>
    <row r="55" spans="4:26" ht="15" customHeight="1" x14ac:dyDescent="0.25">
      <c r="D55" s="7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7"/>
    </row>
    <row r="56" spans="4:26" ht="15" customHeight="1" x14ac:dyDescent="0.25">
      <c r="D56" s="7"/>
      <c r="E56" s="8"/>
      <c r="F56" s="8"/>
      <c r="G56" s="8"/>
      <c r="H56" s="8"/>
      <c r="I56" s="8"/>
      <c r="J56" s="8"/>
      <c r="K56" s="8"/>
      <c r="L56" s="8"/>
      <c r="M56" s="8"/>
      <c r="N56" s="8"/>
      <c r="O56" s="7"/>
    </row>
    <row r="57" spans="4:26" ht="15" customHeight="1" x14ac:dyDescent="0.25">
      <c r="D57" s="7"/>
      <c r="E57" s="8"/>
      <c r="F57" s="8"/>
      <c r="G57" s="8"/>
      <c r="H57" s="8"/>
      <c r="I57" s="8"/>
      <c r="J57" s="8"/>
      <c r="K57" s="8"/>
      <c r="L57" s="8"/>
      <c r="M57" s="8"/>
      <c r="N57" s="8"/>
      <c r="O57" s="7"/>
    </row>
    <row r="58" spans="4:26" ht="15" customHeight="1" x14ac:dyDescent="0.25"/>
    <row r="59" spans="4:26" ht="15" customHeight="1" x14ac:dyDescent="0.25"/>
    <row r="60" spans="4:26" ht="15" customHeight="1" x14ac:dyDescent="0.25">
      <c r="S60" s="11"/>
      <c r="T60" s="11"/>
      <c r="U60" s="11"/>
      <c r="V60" s="11"/>
      <c r="W60" s="11"/>
      <c r="X60" s="11"/>
      <c r="Y60" s="11"/>
      <c r="Z60" s="11"/>
    </row>
    <row r="61" spans="4:26" ht="15" customHeight="1" x14ac:dyDescent="0.25">
      <c r="E61" s="67" t="s">
        <v>3</v>
      </c>
      <c r="F61" s="67"/>
      <c r="G61" s="67"/>
      <c r="H61" s="67"/>
      <c r="I61" s="67"/>
      <c r="J61" s="67"/>
      <c r="K61" s="67"/>
      <c r="L61" s="67"/>
      <c r="M61" s="67"/>
      <c r="N61" s="67"/>
      <c r="R61" s="11"/>
      <c r="S61" s="11"/>
      <c r="T61" s="11"/>
      <c r="U61" s="11"/>
      <c r="V61" s="11"/>
      <c r="W61" s="11"/>
      <c r="X61" s="11"/>
      <c r="Y61" s="11"/>
      <c r="Z61" s="11"/>
    </row>
    <row r="62" spans="4:26" ht="15" customHeight="1" x14ac:dyDescent="0.25">
      <c r="E62" s="67"/>
      <c r="F62" s="67"/>
      <c r="G62" s="67"/>
      <c r="H62" s="67"/>
      <c r="I62" s="67"/>
      <c r="J62" s="67"/>
      <c r="K62" s="67"/>
      <c r="L62" s="67"/>
      <c r="M62" s="67"/>
      <c r="N62" s="67"/>
      <c r="R62" s="11"/>
      <c r="S62" s="11"/>
      <c r="T62" s="11"/>
      <c r="U62" s="11"/>
      <c r="V62" s="11"/>
      <c r="W62" s="11"/>
      <c r="X62" s="11"/>
      <c r="Y62" s="11"/>
      <c r="Z62" s="11"/>
    </row>
    <row r="63" spans="4:26" ht="15" customHeight="1" x14ac:dyDescent="0.25">
      <c r="E63" s="67"/>
      <c r="F63" s="67"/>
      <c r="G63" s="67"/>
      <c r="H63" s="67"/>
      <c r="I63" s="67"/>
      <c r="J63" s="67"/>
      <c r="K63" s="67"/>
      <c r="L63" s="67"/>
      <c r="M63" s="67"/>
      <c r="N63" s="67"/>
      <c r="R63" s="11"/>
      <c r="S63" s="11"/>
      <c r="T63" s="11"/>
      <c r="U63" s="11"/>
      <c r="V63" s="11"/>
      <c r="W63" s="11"/>
      <c r="X63" s="11"/>
      <c r="Y63" s="11"/>
      <c r="Z63" s="11"/>
    </row>
    <row r="64" spans="4:26" ht="15" customHeight="1" x14ac:dyDescent="0.25">
      <c r="E64" s="67"/>
      <c r="F64" s="67"/>
      <c r="G64" s="67"/>
      <c r="H64" s="67"/>
      <c r="I64" s="67"/>
      <c r="J64" s="67"/>
      <c r="K64" s="67"/>
      <c r="L64" s="67"/>
      <c r="M64" s="67"/>
      <c r="N64" s="67"/>
      <c r="R64" s="11"/>
      <c r="S64" s="11"/>
      <c r="T64" s="11"/>
      <c r="U64" s="11"/>
      <c r="V64" s="11"/>
      <c r="W64" s="11"/>
      <c r="X64" s="11"/>
      <c r="Y64" s="11"/>
      <c r="Z64" s="11"/>
    </row>
    <row r="65" spans="5:26" ht="15" customHeight="1" x14ac:dyDescent="0.25">
      <c r="E65" s="1"/>
      <c r="F65" s="1"/>
      <c r="G65" s="1"/>
      <c r="H65" s="1"/>
      <c r="I65" s="1"/>
      <c r="J65" s="1"/>
      <c r="K65" s="1"/>
      <c r="L65" s="1"/>
      <c r="M65" s="1"/>
      <c r="N65" s="1"/>
      <c r="R65" s="11"/>
      <c r="S65" s="11"/>
      <c r="T65" s="11"/>
      <c r="U65" s="11"/>
      <c r="V65" s="11"/>
      <c r="W65" s="11"/>
      <c r="X65" s="11"/>
      <c r="Y65" s="11"/>
      <c r="Z65" s="11"/>
    </row>
    <row r="66" spans="5:26" ht="15" customHeight="1" x14ac:dyDescent="0.25">
      <c r="E66" s="1"/>
      <c r="F66" s="1"/>
      <c r="G66" s="60" t="s">
        <v>64</v>
      </c>
      <c r="H66" s="60"/>
      <c r="I66" s="60"/>
      <c r="J66" s="60"/>
      <c r="K66" s="60"/>
      <c r="L66" s="60"/>
      <c r="M66" s="1"/>
      <c r="N66" s="1"/>
      <c r="R66" s="11"/>
      <c r="S66" s="61" t="s">
        <v>4</v>
      </c>
      <c r="T66" s="61"/>
      <c r="U66" s="61"/>
      <c r="V66" s="61"/>
      <c r="W66" s="61"/>
      <c r="X66" s="61"/>
      <c r="Y66" s="11"/>
      <c r="Z66" s="11"/>
    </row>
    <row r="67" spans="5:26" ht="15" customHeight="1" x14ac:dyDescent="0.25">
      <c r="E67" s="1"/>
      <c r="F67" s="1"/>
      <c r="G67" s="60"/>
      <c r="H67" s="60"/>
      <c r="I67" s="60"/>
      <c r="J67" s="60"/>
      <c r="K67" s="60"/>
      <c r="L67" s="60"/>
      <c r="M67" s="1"/>
      <c r="N67" s="1"/>
      <c r="R67" s="11"/>
      <c r="S67" s="61"/>
      <c r="T67" s="61"/>
      <c r="U67" s="61"/>
      <c r="V67" s="61"/>
      <c r="W67" s="61"/>
      <c r="X67" s="61"/>
      <c r="Y67" s="11"/>
      <c r="Z67" s="11"/>
    </row>
    <row r="68" spans="5:26" ht="15" customHeight="1" x14ac:dyDescent="0.25">
      <c r="E68" s="1"/>
      <c r="F68" s="1"/>
      <c r="G68" s="60"/>
      <c r="H68" s="60"/>
      <c r="I68" s="60"/>
      <c r="J68" s="60"/>
      <c r="K68" s="60"/>
      <c r="L68" s="60"/>
      <c r="M68" s="1"/>
      <c r="N68" s="1"/>
      <c r="R68" s="11"/>
      <c r="S68" s="11"/>
      <c r="T68" s="11"/>
      <c r="U68" s="11"/>
      <c r="V68" s="11"/>
      <c r="W68" s="11"/>
      <c r="X68" s="11"/>
      <c r="Y68" s="11"/>
      <c r="Z68" s="11"/>
    </row>
    <row r="69" spans="5:26" ht="15" customHeight="1" x14ac:dyDescent="0.25">
      <c r="E69" s="1"/>
      <c r="F69" s="1"/>
      <c r="G69" s="60"/>
      <c r="H69" s="60"/>
      <c r="I69" s="60"/>
      <c r="J69" s="60"/>
      <c r="K69" s="60"/>
      <c r="L69" s="60"/>
      <c r="M69" s="1"/>
      <c r="N69" s="1"/>
      <c r="R69" s="11"/>
      <c r="S69" s="11"/>
      <c r="T69" s="11"/>
      <c r="U69" s="11"/>
      <c r="V69" s="11"/>
      <c r="W69" s="11"/>
      <c r="X69" s="11"/>
      <c r="Y69" s="11"/>
      <c r="Z69" s="11"/>
    </row>
    <row r="70" spans="5:26" ht="15" customHeight="1" x14ac:dyDescent="0.25">
      <c r="E70" s="1"/>
      <c r="F70" s="1"/>
      <c r="G70" s="1"/>
      <c r="H70" s="1"/>
      <c r="I70" s="1"/>
      <c r="J70" s="1"/>
      <c r="K70" s="1"/>
      <c r="L70" s="1"/>
      <c r="M70" s="1"/>
      <c r="N70" s="1"/>
      <c r="R70" s="11"/>
      <c r="S70" s="61"/>
      <c r="T70" s="61"/>
      <c r="U70" s="61"/>
      <c r="V70" s="61"/>
      <c r="W70" s="61"/>
      <c r="X70" s="61"/>
      <c r="Y70" s="11"/>
      <c r="Z70" s="11"/>
    </row>
    <row r="71" spans="5:26" ht="15" customHeight="1" x14ac:dyDescent="0.25">
      <c r="E71" s="1"/>
      <c r="F71" s="1"/>
      <c r="G71" s="1"/>
      <c r="H71" s="1"/>
      <c r="I71" s="1"/>
      <c r="J71" s="1"/>
      <c r="K71" s="1"/>
      <c r="L71" s="1"/>
      <c r="M71" s="1"/>
      <c r="N71" s="1"/>
      <c r="R71" s="11"/>
      <c r="S71" s="61"/>
      <c r="T71" s="61"/>
      <c r="U71" s="61"/>
      <c r="V71" s="61"/>
      <c r="W71" s="61"/>
      <c r="X71" s="61"/>
      <c r="Y71" s="11"/>
      <c r="Z71" s="11"/>
    </row>
    <row r="72" spans="5:26" ht="15" customHeight="1" x14ac:dyDescent="0.25">
      <c r="E72" s="1"/>
      <c r="F72" s="1"/>
      <c r="G72" s="1"/>
      <c r="H72" s="1"/>
      <c r="I72" s="1"/>
      <c r="J72" s="1"/>
      <c r="K72" s="1"/>
      <c r="L72" s="1"/>
      <c r="M72" s="1"/>
      <c r="N72" s="1"/>
      <c r="R72" s="11"/>
      <c r="S72" s="61"/>
      <c r="T72" s="61"/>
      <c r="U72" s="61"/>
      <c r="V72" s="61"/>
      <c r="W72" s="61"/>
      <c r="X72" s="61"/>
      <c r="Y72" s="11"/>
      <c r="Z72" s="11"/>
    </row>
    <row r="73" spans="5:26" ht="15" customHeight="1" x14ac:dyDescent="0.25">
      <c r="E73" s="1"/>
      <c r="F73" s="1"/>
      <c r="G73" s="1"/>
      <c r="H73" s="1"/>
      <c r="I73" s="1"/>
      <c r="J73" s="1"/>
      <c r="K73" s="1"/>
      <c r="L73" s="1"/>
      <c r="M73" s="1"/>
      <c r="N73" s="1"/>
      <c r="R73" s="11"/>
      <c r="S73" s="61"/>
      <c r="T73" s="61"/>
      <c r="U73" s="61"/>
      <c r="V73" s="61"/>
      <c r="W73" s="61"/>
      <c r="X73" s="61"/>
      <c r="Y73" s="11"/>
      <c r="Z73" s="11"/>
    </row>
    <row r="74" spans="5:26" ht="15" customHeight="1" x14ac:dyDescent="0.25">
      <c r="R74" s="11"/>
      <c r="S74" s="61"/>
      <c r="T74" s="61"/>
      <c r="U74" s="61"/>
      <c r="V74" s="61"/>
      <c r="W74" s="61"/>
      <c r="X74" s="61"/>
      <c r="Y74" s="11"/>
      <c r="Z74" s="11"/>
    </row>
    <row r="75" spans="5:26" ht="15" customHeight="1" x14ac:dyDescent="0.25">
      <c r="R75" s="11"/>
      <c r="S75" s="61"/>
      <c r="T75" s="61"/>
      <c r="U75" s="61"/>
      <c r="V75" s="61"/>
      <c r="W75" s="61"/>
      <c r="X75" s="61"/>
      <c r="Y75" s="11"/>
      <c r="Z75" s="11"/>
    </row>
    <row r="76" spans="5:26" ht="15" customHeight="1" x14ac:dyDescent="0.25">
      <c r="R76" s="11"/>
      <c r="S76" s="61"/>
      <c r="T76" s="61"/>
      <c r="U76" s="61"/>
      <c r="V76" s="61"/>
      <c r="W76" s="61"/>
      <c r="X76" s="61"/>
      <c r="Y76" s="11"/>
      <c r="Z76" s="11"/>
    </row>
    <row r="77" spans="5:26" ht="15" customHeight="1" x14ac:dyDescent="0.25">
      <c r="R77" s="11"/>
      <c r="S77" s="61"/>
      <c r="T77" s="61"/>
      <c r="U77" s="61"/>
      <c r="V77" s="61"/>
      <c r="W77" s="61"/>
      <c r="X77" s="61"/>
      <c r="Y77" s="11"/>
      <c r="Z77" s="11"/>
    </row>
    <row r="78" spans="5:26" ht="15" customHeight="1" x14ac:dyDescent="0.25">
      <c r="R78" s="11"/>
      <c r="S78" s="61"/>
      <c r="T78" s="61"/>
      <c r="U78" s="61"/>
      <c r="V78" s="61"/>
      <c r="W78" s="61"/>
      <c r="X78" s="61"/>
      <c r="Y78" s="11"/>
      <c r="Z78" s="11"/>
    </row>
    <row r="79" spans="5:26" ht="15" customHeight="1" x14ac:dyDescent="0.25">
      <c r="R79" s="11"/>
      <c r="S79" s="61"/>
      <c r="T79" s="61"/>
      <c r="U79" s="61"/>
      <c r="V79" s="61"/>
      <c r="W79" s="61"/>
      <c r="X79" s="61"/>
      <c r="Y79" s="11"/>
      <c r="Z79" s="11"/>
    </row>
    <row r="80" spans="5:26" ht="15" customHeight="1" x14ac:dyDescent="0.25">
      <c r="R80" s="11"/>
      <c r="S80" s="61"/>
      <c r="T80" s="61"/>
      <c r="U80" s="61"/>
      <c r="V80" s="61"/>
      <c r="W80" s="61"/>
      <c r="X80" s="61"/>
      <c r="Y80" s="11"/>
      <c r="Z80" s="11"/>
    </row>
    <row r="81" spans="4:27" ht="15" customHeight="1" x14ac:dyDescent="0.25">
      <c r="R81" s="11"/>
      <c r="S81" s="11"/>
      <c r="T81" s="12"/>
      <c r="U81" s="12"/>
      <c r="V81" s="12"/>
      <c r="W81" s="12"/>
      <c r="X81" s="11"/>
      <c r="Y81" s="11"/>
      <c r="Z81" s="11"/>
    </row>
    <row r="82" spans="4:27" ht="15" customHeight="1" x14ac:dyDescent="0.25"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R82" s="11"/>
      <c r="S82" s="61" t="s">
        <v>5</v>
      </c>
      <c r="T82" s="61"/>
      <c r="U82" s="61"/>
      <c r="V82" s="61"/>
      <c r="W82" s="61"/>
      <c r="X82" s="61"/>
      <c r="Y82" s="11"/>
      <c r="Z82" s="11"/>
    </row>
    <row r="83" spans="4:27" ht="15" customHeight="1" x14ac:dyDescent="0.25"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S83" s="61"/>
      <c r="T83" s="61"/>
      <c r="U83" s="61"/>
      <c r="V83" s="61"/>
      <c r="W83" s="61"/>
      <c r="X83" s="61"/>
    </row>
    <row r="84" spans="4:27" ht="15" customHeight="1" x14ac:dyDescent="0.25">
      <c r="D84" s="13"/>
      <c r="E84" s="62" t="s">
        <v>31</v>
      </c>
      <c r="F84" s="62"/>
      <c r="G84" s="62"/>
      <c r="H84" s="62"/>
      <c r="I84" s="62"/>
      <c r="J84" s="62"/>
      <c r="K84" s="62"/>
      <c r="L84" s="62"/>
      <c r="M84" s="62"/>
      <c r="N84" s="62"/>
      <c r="O84" s="14"/>
      <c r="P84" s="15"/>
    </row>
    <row r="85" spans="4:27" ht="15" customHeight="1" x14ac:dyDescent="0.25">
      <c r="D85" s="13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14"/>
      <c r="P85" s="15"/>
      <c r="T85" s="63" t="s">
        <v>30</v>
      </c>
      <c r="U85" s="63"/>
      <c r="V85" s="63"/>
      <c r="W85" s="63"/>
    </row>
    <row r="86" spans="4:27" ht="15" customHeight="1" x14ac:dyDescent="0.25">
      <c r="D86" s="13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14"/>
      <c r="P86" s="15"/>
      <c r="T86" s="63"/>
      <c r="U86" s="63"/>
      <c r="V86" s="63"/>
      <c r="W86" s="63"/>
    </row>
    <row r="87" spans="4:27" ht="15" customHeight="1" x14ac:dyDescent="0.25">
      <c r="D87" s="13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14"/>
      <c r="P87" s="15"/>
      <c r="T87" s="63"/>
      <c r="U87" s="63"/>
      <c r="V87" s="63"/>
      <c r="W87" s="63"/>
    </row>
    <row r="88" spans="4:27" ht="15" customHeight="1" x14ac:dyDescent="0.25">
      <c r="D88" s="13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14"/>
      <c r="P88" s="15"/>
    </row>
    <row r="89" spans="4:27" ht="15" customHeight="1" x14ac:dyDescent="0.25">
      <c r="D89" s="13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14"/>
      <c r="P89" s="15"/>
    </row>
    <row r="90" spans="4:27" ht="15" customHeight="1" x14ac:dyDescent="0.25"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spans="4:27" ht="15" customHeight="1" x14ac:dyDescent="0.25"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 spans="4:27" ht="15" customHeight="1" x14ac:dyDescent="0.25"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spans="4:27" ht="15" customHeight="1" x14ac:dyDescent="0.25">
      <c r="D93" s="13"/>
      <c r="E93" s="68" t="s">
        <v>33</v>
      </c>
      <c r="F93" s="68"/>
      <c r="G93" s="68"/>
      <c r="H93" s="68"/>
      <c r="I93" s="68" t="s">
        <v>32</v>
      </c>
      <c r="J93" s="68"/>
      <c r="K93" s="68"/>
      <c r="L93" s="68"/>
      <c r="M93" s="68"/>
      <c r="N93" s="68"/>
      <c r="O93" s="13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4:27" ht="15" customHeight="1" x14ac:dyDescent="0.25">
      <c r="D94" s="13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13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4:27" ht="15" customHeight="1" x14ac:dyDescent="0.25"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4:27" ht="15" customHeight="1" x14ac:dyDescent="0.25"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Q96" s="6"/>
      <c r="R96" s="66" t="s">
        <v>6</v>
      </c>
      <c r="S96" s="66"/>
      <c r="T96" s="66"/>
      <c r="U96" s="66"/>
      <c r="V96" s="66"/>
      <c r="W96" s="66"/>
      <c r="X96" s="66"/>
      <c r="Y96" s="66"/>
      <c r="Z96" s="8"/>
      <c r="AA96" s="6"/>
    </row>
    <row r="97" spans="4:27" ht="15" customHeight="1" x14ac:dyDescent="0.25"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Q97" s="6"/>
      <c r="R97" s="66"/>
      <c r="S97" s="66"/>
      <c r="T97" s="66"/>
      <c r="U97" s="66"/>
      <c r="V97" s="66"/>
      <c r="W97" s="66"/>
      <c r="X97" s="66"/>
      <c r="Y97" s="66"/>
      <c r="Z97" s="8"/>
      <c r="AA97" s="6"/>
    </row>
    <row r="98" spans="4:27" ht="15" customHeight="1" x14ac:dyDescent="0.25">
      <c r="D98" s="16"/>
      <c r="E98" s="69" t="s">
        <v>7</v>
      </c>
      <c r="F98" s="69"/>
      <c r="G98" s="69"/>
      <c r="H98" s="69"/>
      <c r="I98" s="69"/>
      <c r="J98" s="70" t="s">
        <v>34</v>
      </c>
      <c r="K98" s="70"/>
      <c r="L98" s="70"/>
      <c r="M98" s="70"/>
      <c r="N98" s="13"/>
      <c r="O98" s="13"/>
      <c r="Q98" s="6"/>
      <c r="R98" s="66"/>
      <c r="S98" s="66"/>
      <c r="T98" s="66"/>
      <c r="U98" s="66"/>
      <c r="V98" s="66"/>
      <c r="W98" s="66"/>
      <c r="X98" s="66"/>
      <c r="Y98" s="66"/>
      <c r="Z98" s="8"/>
      <c r="AA98" s="6"/>
    </row>
    <row r="99" spans="4:27" ht="15" customHeight="1" x14ac:dyDescent="0.25">
      <c r="D99" s="16"/>
      <c r="E99" s="69"/>
      <c r="F99" s="69"/>
      <c r="G99" s="69"/>
      <c r="H99" s="69"/>
      <c r="I99" s="69"/>
      <c r="J99" s="70"/>
      <c r="K99" s="70"/>
      <c r="L99" s="70"/>
      <c r="M99" s="70"/>
      <c r="N99" s="13"/>
      <c r="O99" s="13"/>
      <c r="Q99" s="6"/>
      <c r="R99" s="66"/>
      <c r="S99" s="66"/>
      <c r="T99" s="66"/>
      <c r="U99" s="66"/>
      <c r="V99" s="66"/>
      <c r="W99" s="66"/>
      <c r="X99" s="66"/>
      <c r="Y99" s="66"/>
      <c r="Z99" s="8"/>
      <c r="AA99" s="6"/>
    </row>
    <row r="100" spans="4:27" ht="15" customHeight="1" x14ac:dyDescent="0.25">
      <c r="D100" s="16"/>
      <c r="E100" s="16"/>
      <c r="F100" s="16"/>
      <c r="G100" s="16"/>
      <c r="H100" s="16"/>
      <c r="I100" s="16"/>
      <c r="J100" s="13"/>
      <c r="K100" s="13"/>
      <c r="L100" s="13"/>
      <c r="M100" s="13"/>
      <c r="N100" s="13"/>
      <c r="O100" s="13"/>
      <c r="Q100" s="6"/>
      <c r="R100" s="66"/>
      <c r="S100" s="66"/>
      <c r="T100" s="66"/>
      <c r="U100" s="66"/>
      <c r="V100" s="66"/>
      <c r="W100" s="66"/>
      <c r="X100" s="66"/>
      <c r="Y100" s="66"/>
      <c r="Z100" s="8"/>
      <c r="AA100" s="6"/>
    </row>
    <row r="101" spans="4:27" ht="15" customHeight="1" x14ac:dyDescent="0.25">
      <c r="D101" s="69" t="s">
        <v>8</v>
      </c>
      <c r="E101" s="69"/>
      <c r="F101" s="69"/>
      <c r="G101" s="69"/>
      <c r="H101" s="69"/>
      <c r="I101" s="69"/>
      <c r="J101" s="70" t="s">
        <v>35</v>
      </c>
      <c r="K101" s="70"/>
      <c r="L101" s="70"/>
      <c r="M101" s="70"/>
      <c r="N101" s="13"/>
      <c r="O101" s="13"/>
      <c r="Q101" s="6"/>
      <c r="R101" s="66"/>
      <c r="S101" s="66"/>
      <c r="T101" s="66"/>
      <c r="U101" s="66"/>
      <c r="V101" s="66"/>
      <c r="W101" s="66"/>
      <c r="X101" s="66"/>
      <c r="Y101" s="66"/>
      <c r="Z101" s="8"/>
      <c r="AA101" s="6"/>
    </row>
    <row r="102" spans="4:27" ht="15" customHeight="1" x14ac:dyDescent="0.25">
      <c r="D102" s="69"/>
      <c r="E102" s="69"/>
      <c r="F102" s="69"/>
      <c r="G102" s="69"/>
      <c r="H102" s="69"/>
      <c r="I102" s="69"/>
      <c r="J102" s="70"/>
      <c r="K102" s="70"/>
      <c r="L102" s="70"/>
      <c r="M102" s="70"/>
      <c r="N102" s="13"/>
      <c r="O102" s="13"/>
      <c r="Q102" s="6"/>
      <c r="R102" s="66"/>
      <c r="S102" s="66"/>
      <c r="T102" s="66"/>
      <c r="U102" s="66"/>
      <c r="V102" s="66"/>
      <c r="W102" s="66"/>
      <c r="X102" s="66"/>
      <c r="Y102" s="66"/>
      <c r="Z102" s="8"/>
      <c r="AA102" s="6"/>
    </row>
    <row r="103" spans="4:27" ht="15" customHeight="1" x14ac:dyDescent="0.25">
      <c r="D103" s="16"/>
      <c r="E103" s="16"/>
      <c r="F103" s="16"/>
      <c r="G103" s="16"/>
      <c r="H103" s="16"/>
      <c r="I103" s="16"/>
      <c r="J103" s="13"/>
      <c r="K103" s="13"/>
      <c r="L103" s="13"/>
      <c r="M103" s="13"/>
      <c r="N103" s="13"/>
      <c r="O103" s="13"/>
      <c r="Q103" s="6"/>
      <c r="R103" s="66"/>
      <c r="S103" s="66"/>
      <c r="T103" s="66"/>
      <c r="U103" s="66"/>
      <c r="V103" s="66"/>
      <c r="W103" s="66"/>
      <c r="X103" s="66"/>
      <c r="Y103" s="66"/>
      <c r="Z103" s="8"/>
      <c r="AA103" s="6"/>
    </row>
    <row r="104" spans="4:27" ht="15" customHeight="1" x14ac:dyDescent="0.25">
      <c r="D104" s="16"/>
      <c r="E104" s="69" t="s">
        <v>9</v>
      </c>
      <c r="F104" s="69"/>
      <c r="G104" s="69"/>
      <c r="H104" s="69"/>
      <c r="I104" s="69"/>
      <c r="J104" s="70" t="s">
        <v>65</v>
      </c>
      <c r="K104" s="70"/>
      <c r="L104" s="70"/>
      <c r="M104" s="70"/>
      <c r="N104" s="13"/>
      <c r="O104" s="13"/>
      <c r="Q104" s="6"/>
      <c r="R104" s="66"/>
      <c r="S104" s="66"/>
      <c r="T104" s="66"/>
      <c r="U104" s="66"/>
      <c r="V104" s="66"/>
      <c r="W104" s="66"/>
      <c r="X104" s="66"/>
      <c r="Y104" s="66"/>
      <c r="Z104" s="8"/>
      <c r="AA104" s="6"/>
    </row>
    <row r="105" spans="4:27" ht="15" customHeight="1" x14ac:dyDescent="0.25">
      <c r="D105" s="16"/>
      <c r="E105" s="69"/>
      <c r="F105" s="69"/>
      <c r="G105" s="69"/>
      <c r="H105" s="69"/>
      <c r="I105" s="69"/>
      <c r="J105" s="70"/>
      <c r="K105" s="70"/>
      <c r="L105" s="70"/>
      <c r="M105" s="70"/>
      <c r="N105" s="13"/>
      <c r="O105" s="13"/>
      <c r="Q105" s="6"/>
      <c r="R105" s="66"/>
      <c r="S105" s="66"/>
      <c r="T105" s="66"/>
      <c r="U105" s="66"/>
      <c r="V105" s="66"/>
      <c r="W105" s="66"/>
      <c r="X105" s="66"/>
      <c r="Y105" s="66"/>
      <c r="Z105" s="8"/>
      <c r="AA105" s="6"/>
    </row>
    <row r="106" spans="4:27" ht="15" customHeight="1" x14ac:dyDescent="0.25">
      <c r="D106" s="16"/>
      <c r="E106" s="16"/>
      <c r="F106" s="16"/>
      <c r="G106" s="16"/>
      <c r="H106" s="16"/>
      <c r="I106" s="16"/>
      <c r="J106" s="13"/>
      <c r="K106" s="13"/>
      <c r="L106" s="13"/>
      <c r="M106" s="13"/>
      <c r="N106" s="13"/>
      <c r="O106" s="13"/>
      <c r="Q106" s="6"/>
      <c r="R106" s="66"/>
      <c r="S106" s="66"/>
      <c r="T106" s="66"/>
      <c r="U106" s="66"/>
      <c r="V106" s="66"/>
      <c r="W106" s="66"/>
      <c r="X106" s="66"/>
      <c r="Y106" s="66"/>
      <c r="Z106" s="8"/>
      <c r="AA106" s="6"/>
    </row>
    <row r="107" spans="4:27" ht="15" customHeight="1" x14ac:dyDescent="0.25">
      <c r="D107" s="69" t="s">
        <v>37</v>
      </c>
      <c r="E107" s="69"/>
      <c r="F107" s="69"/>
      <c r="G107" s="69"/>
      <c r="H107" s="69"/>
      <c r="I107" s="69"/>
      <c r="J107" s="70" t="s">
        <v>36</v>
      </c>
      <c r="K107" s="70"/>
      <c r="L107" s="70"/>
      <c r="M107" s="70"/>
      <c r="N107" s="13"/>
      <c r="O107" s="13"/>
      <c r="Q107" s="6"/>
      <c r="R107" s="66"/>
      <c r="S107" s="66"/>
      <c r="T107" s="66"/>
      <c r="U107" s="66"/>
      <c r="V107" s="66"/>
      <c r="W107" s="66"/>
      <c r="X107" s="66"/>
      <c r="Y107" s="66"/>
      <c r="Z107" s="8"/>
      <c r="AA107" s="6"/>
    </row>
    <row r="108" spans="4:27" ht="15" customHeight="1" x14ac:dyDescent="0.25">
      <c r="D108" s="69"/>
      <c r="E108" s="69"/>
      <c r="F108" s="69"/>
      <c r="G108" s="69"/>
      <c r="H108" s="69"/>
      <c r="I108" s="69"/>
      <c r="J108" s="70"/>
      <c r="K108" s="70"/>
      <c r="L108" s="70"/>
      <c r="M108" s="70"/>
      <c r="N108" s="13"/>
      <c r="O108" s="13"/>
      <c r="Q108" s="6"/>
      <c r="R108" s="66"/>
      <c r="S108" s="66"/>
      <c r="T108" s="66"/>
      <c r="U108" s="66"/>
      <c r="V108" s="66"/>
      <c r="W108" s="66"/>
      <c r="X108" s="66"/>
      <c r="Y108" s="66"/>
      <c r="Z108" s="8"/>
      <c r="AA108" s="6"/>
    </row>
    <row r="109" spans="4:27" ht="15" customHeight="1" x14ac:dyDescent="0.25">
      <c r="D109" s="16"/>
      <c r="E109" s="16"/>
      <c r="F109" s="16"/>
      <c r="G109" s="16"/>
      <c r="H109" s="16"/>
      <c r="I109" s="16"/>
      <c r="J109" s="13"/>
      <c r="K109" s="13"/>
      <c r="L109" s="13"/>
      <c r="M109" s="13"/>
      <c r="N109" s="13"/>
      <c r="O109" s="13"/>
      <c r="Q109" s="6"/>
      <c r="R109" s="66"/>
      <c r="S109" s="66"/>
      <c r="T109" s="66"/>
      <c r="U109" s="66"/>
      <c r="V109" s="66"/>
      <c r="W109" s="66"/>
      <c r="X109" s="66"/>
      <c r="Y109" s="66"/>
      <c r="Z109" s="8"/>
      <c r="AA109" s="6"/>
    </row>
    <row r="110" spans="4:27" ht="15" customHeight="1" x14ac:dyDescent="0.25">
      <c r="D110" s="16"/>
      <c r="E110" s="69" t="s">
        <v>10</v>
      </c>
      <c r="F110" s="69"/>
      <c r="G110" s="69"/>
      <c r="H110" s="69"/>
      <c r="I110" s="69"/>
      <c r="J110" s="70" t="s">
        <v>38</v>
      </c>
      <c r="K110" s="70"/>
      <c r="L110" s="70"/>
      <c r="M110" s="70"/>
      <c r="N110" s="13"/>
      <c r="O110" s="13"/>
      <c r="Q110" s="6"/>
      <c r="R110" s="66"/>
      <c r="S110" s="66"/>
      <c r="T110" s="66"/>
      <c r="U110" s="66"/>
      <c r="V110" s="66"/>
      <c r="W110" s="66"/>
      <c r="X110" s="66"/>
      <c r="Y110" s="66"/>
      <c r="Z110" s="8"/>
      <c r="AA110" s="6"/>
    </row>
    <row r="111" spans="4:27" ht="15" customHeight="1" x14ac:dyDescent="0.25">
      <c r="D111" s="16"/>
      <c r="E111" s="69"/>
      <c r="F111" s="69"/>
      <c r="G111" s="69"/>
      <c r="H111" s="69"/>
      <c r="I111" s="69"/>
      <c r="J111" s="70"/>
      <c r="K111" s="70"/>
      <c r="L111" s="70"/>
      <c r="M111" s="70"/>
      <c r="N111" s="13"/>
      <c r="O111" s="13"/>
      <c r="Q111" s="6"/>
      <c r="R111" s="66"/>
      <c r="S111" s="66"/>
      <c r="T111" s="66"/>
      <c r="U111" s="66"/>
      <c r="V111" s="66"/>
      <c r="W111" s="66"/>
      <c r="X111" s="66"/>
      <c r="Y111" s="66"/>
      <c r="Z111" s="8"/>
      <c r="AA111" s="6"/>
    </row>
    <row r="112" spans="4:27" ht="15" customHeight="1" x14ac:dyDescent="0.25">
      <c r="D112" s="16"/>
      <c r="E112" s="16"/>
      <c r="F112" s="16"/>
      <c r="G112" s="16"/>
      <c r="H112" s="16"/>
      <c r="I112" s="16"/>
      <c r="J112" s="13"/>
      <c r="K112" s="13"/>
      <c r="L112" s="13"/>
      <c r="M112" s="13"/>
      <c r="N112" s="13"/>
      <c r="O112" s="13"/>
      <c r="Q112" s="6"/>
      <c r="R112" s="66"/>
      <c r="S112" s="66"/>
      <c r="T112" s="66"/>
      <c r="U112" s="66"/>
      <c r="V112" s="66"/>
      <c r="W112" s="66"/>
      <c r="X112" s="66"/>
      <c r="Y112" s="66"/>
      <c r="Z112" s="8"/>
      <c r="AA112" s="6"/>
    </row>
    <row r="113" spans="4:27" ht="15" customHeight="1" x14ac:dyDescent="0.25">
      <c r="D113" s="16"/>
      <c r="E113" s="69" t="s">
        <v>11</v>
      </c>
      <c r="F113" s="69"/>
      <c r="G113" s="69"/>
      <c r="H113" s="69"/>
      <c r="I113" s="69"/>
      <c r="J113" s="70" t="s">
        <v>39</v>
      </c>
      <c r="K113" s="70"/>
      <c r="L113" s="70"/>
      <c r="M113" s="70"/>
      <c r="N113" s="70"/>
      <c r="O113" s="13"/>
      <c r="Q113" s="6"/>
      <c r="R113" s="66"/>
      <c r="S113" s="66"/>
      <c r="T113" s="66"/>
      <c r="U113" s="66"/>
      <c r="V113" s="66"/>
      <c r="W113" s="66"/>
      <c r="X113" s="66"/>
      <c r="Y113" s="66"/>
      <c r="Z113" s="8"/>
      <c r="AA113" s="6"/>
    </row>
    <row r="114" spans="4:27" ht="15" customHeight="1" x14ac:dyDescent="0.25">
      <c r="D114" s="16"/>
      <c r="E114" s="69"/>
      <c r="F114" s="69"/>
      <c r="G114" s="69"/>
      <c r="H114" s="69"/>
      <c r="I114" s="69"/>
      <c r="J114" s="70"/>
      <c r="K114" s="70"/>
      <c r="L114" s="70"/>
      <c r="M114" s="70"/>
      <c r="N114" s="70"/>
      <c r="O114" s="13"/>
      <c r="Q114" s="6"/>
      <c r="R114" s="66"/>
      <c r="S114" s="66"/>
      <c r="T114" s="66"/>
      <c r="U114" s="66"/>
      <c r="V114" s="66"/>
      <c r="W114" s="66"/>
      <c r="X114" s="66"/>
      <c r="Y114" s="66"/>
      <c r="Z114" s="8"/>
      <c r="AA114" s="6"/>
    </row>
    <row r="115" spans="4:27" ht="15" customHeight="1" x14ac:dyDescent="0.25">
      <c r="D115" s="16"/>
      <c r="E115" s="16"/>
      <c r="F115" s="16"/>
      <c r="G115" s="16"/>
      <c r="H115" s="16"/>
      <c r="I115" s="16"/>
      <c r="J115" s="13"/>
      <c r="K115" s="13"/>
      <c r="L115" s="13"/>
      <c r="M115" s="13"/>
      <c r="N115" s="13"/>
      <c r="O115" s="13"/>
      <c r="Q115" s="6"/>
      <c r="R115" s="66"/>
      <c r="S115" s="66"/>
      <c r="T115" s="66"/>
      <c r="U115" s="66"/>
      <c r="V115" s="66"/>
      <c r="W115" s="66"/>
      <c r="X115" s="66"/>
      <c r="Y115" s="66"/>
      <c r="Z115" s="8"/>
      <c r="AA115" s="6"/>
    </row>
    <row r="116" spans="4:27" ht="15" customHeight="1" x14ac:dyDescent="0.25">
      <c r="D116" s="69" t="s">
        <v>12</v>
      </c>
      <c r="E116" s="69"/>
      <c r="F116" s="69"/>
      <c r="G116" s="69"/>
      <c r="H116" s="69"/>
      <c r="I116" s="69"/>
      <c r="J116" s="71" t="s">
        <v>66</v>
      </c>
      <c r="K116" s="71"/>
      <c r="L116" s="71"/>
      <c r="M116" s="71"/>
      <c r="N116" s="13"/>
      <c r="O116" s="13"/>
      <c r="Q116" s="6"/>
      <c r="R116" s="66"/>
      <c r="S116" s="66"/>
      <c r="T116" s="66"/>
      <c r="U116" s="66"/>
      <c r="V116" s="66"/>
      <c r="W116" s="66"/>
      <c r="X116" s="66"/>
      <c r="Y116" s="66"/>
      <c r="Z116" s="8"/>
      <c r="AA116" s="6"/>
    </row>
    <row r="117" spans="4:27" ht="15" customHeight="1" x14ac:dyDescent="0.25">
      <c r="D117" s="69"/>
      <c r="E117" s="69"/>
      <c r="F117" s="69"/>
      <c r="G117" s="69"/>
      <c r="H117" s="69"/>
      <c r="I117" s="69"/>
      <c r="J117" s="71"/>
      <c r="K117" s="71"/>
      <c r="L117" s="71"/>
      <c r="M117" s="71"/>
      <c r="N117" s="13"/>
      <c r="O117" s="13"/>
      <c r="Q117" s="6"/>
      <c r="R117" s="66"/>
      <c r="S117" s="66"/>
      <c r="T117" s="66"/>
      <c r="U117" s="66"/>
      <c r="V117" s="66"/>
      <c r="W117" s="66"/>
      <c r="X117" s="66"/>
      <c r="Y117" s="66"/>
      <c r="Z117" s="8"/>
      <c r="AA117" s="6"/>
    </row>
    <row r="118" spans="4:27" ht="15" customHeight="1" x14ac:dyDescent="0.25">
      <c r="D118" s="16"/>
      <c r="E118" s="16"/>
      <c r="F118" s="16"/>
      <c r="G118" s="16"/>
      <c r="H118" s="16"/>
      <c r="I118" s="16"/>
      <c r="J118" s="17"/>
      <c r="K118" s="17"/>
      <c r="L118" s="17"/>
      <c r="M118" s="17"/>
      <c r="N118" s="13"/>
      <c r="O118" s="13"/>
      <c r="Q118" s="6"/>
      <c r="R118" s="66"/>
      <c r="S118" s="66"/>
      <c r="T118" s="66"/>
      <c r="U118" s="66"/>
      <c r="V118" s="66"/>
      <c r="W118" s="66"/>
      <c r="X118" s="66"/>
      <c r="Y118" s="66"/>
      <c r="Z118" s="8"/>
      <c r="AA118" s="6"/>
    </row>
    <row r="119" spans="4:27" ht="15" customHeight="1" x14ac:dyDescent="0.25">
      <c r="D119" s="69" t="s">
        <v>13</v>
      </c>
      <c r="E119" s="69"/>
      <c r="F119" s="69"/>
      <c r="G119" s="69"/>
      <c r="H119" s="69"/>
      <c r="I119" s="69"/>
      <c r="J119" s="71" t="s">
        <v>67</v>
      </c>
      <c r="K119" s="71"/>
      <c r="L119" s="71"/>
      <c r="M119" s="71"/>
      <c r="N119" s="13"/>
      <c r="O119" s="13"/>
      <c r="Q119" s="6"/>
      <c r="R119" s="66"/>
      <c r="S119" s="66"/>
      <c r="T119" s="66"/>
      <c r="U119" s="66"/>
      <c r="V119" s="66"/>
      <c r="W119" s="66"/>
      <c r="X119" s="66"/>
      <c r="Y119" s="66"/>
      <c r="Z119" s="8"/>
      <c r="AA119" s="6"/>
    </row>
    <row r="120" spans="4:27" ht="15" customHeight="1" x14ac:dyDescent="0.25">
      <c r="D120" s="69"/>
      <c r="E120" s="69"/>
      <c r="F120" s="69"/>
      <c r="G120" s="69"/>
      <c r="H120" s="69"/>
      <c r="I120" s="69"/>
      <c r="J120" s="71"/>
      <c r="K120" s="71"/>
      <c r="L120" s="71"/>
      <c r="M120" s="71"/>
      <c r="N120" s="13"/>
      <c r="O120" s="13"/>
      <c r="Q120" s="6"/>
      <c r="R120" s="66"/>
      <c r="S120" s="66"/>
      <c r="T120" s="66"/>
      <c r="U120" s="66"/>
      <c r="V120" s="66"/>
      <c r="W120" s="66"/>
      <c r="X120" s="66"/>
      <c r="Y120" s="66"/>
      <c r="Z120" s="8"/>
      <c r="AA120" s="6"/>
    </row>
    <row r="121" spans="4:27" ht="15" customHeight="1" x14ac:dyDescent="0.25">
      <c r="D121" s="16"/>
      <c r="E121" s="16"/>
      <c r="F121" s="16"/>
      <c r="G121" s="16"/>
      <c r="H121" s="16"/>
      <c r="I121" s="16"/>
      <c r="J121" s="13"/>
      <c r="K121" s="13"/>
      <c r="L121" s="13"/>
      <c r="M121" s="13"/>
      <c r="N121" s="13"/>
      <c r="O121" s="13"/>
      <c r="Q121" s="6"/>
      <c r="R121" s="66"/>
      <c r="S121" s="66"/>
      <c r="T121" s="66"/>
      <c r="U121" s="66"/>
      <c r="V121" s="66"/>
      <c r="W121" s="66"/>
      <c r="X121" s="66"/>
      <c r="Y121" s="66"/>
      <c r="Z121" s="8"/>
      <c r="AA121" s="6"/>
    </row>
    <row r="122" spans="4:27" ht="15" customHeight="1" x14ac:dyDescent="0.25">
      <c r="D122" s="69" t="s">
        <v>14</v>
      </c>
      <c r="E122" s="69"/>
      <c r="F122" s="69"/>
      <c r="G122" s="69"/>
      <c r="H122" s="69"/>
      <c r="I122" s="69"/>
      <c r="J122" s="70" t="s">
        <v>40</v>
      </c>
      <c r="K122" s="70"/>
      <c r="L122" s="70"/>
      <c r="M122" s="70"/>
      <c r="N122" s="13"/>
      <c r="O122" s="13"/>
      <c r="Q122" s="6"/>
      <c r="R122" s="66"/>
      <c r="S122" s="66"/>
      <c r="T122" s="66"/>
      <c r="U122" s="66"/>
      <c r="V122" s="66"/>
      <c r="W122" s="66"/>
      <c r="X122" s="66"/>
      <c r="Y122" s="66"/>
      <c r="Z122" s="6"/>
      <c r="AA122" s="6"/>
    </row>
    <row r="123" spans="4:27" ht="15" customHeight="1" x14ac:dyDescent="0.25">
      <c r="D123" s="69"/>
      <c r="E123" s="69"/>
      <c r="F123" s="69"/>
      <c r="G123" s="69"/>
      <c r="H123" s="69"/>
      <c r="I123" s="69"/>
      <c r="J123" s="70"/>
      <c r="K123" s="70"/>
      <c r="L123" s="70"/>
      <c r="M123" s="70"/>
      <c r="N123" s="13"/>
      <c r="O123" s="13"/>
      <c r="Q123" s="6"/>
      <c r="R123" s="66"/>
      <c r="S123" s="66"/>
      <c r="T123" s="66"/>
      <c r="U123" s="66"/>
      <c r="V123" s="66"/>
      <c r="W123" s="66"/>
      <c r="X123" s="66"/>
      <c r="Y123" s="66"/>
      <c r="Z123" s="6"/>
      <c r="AA123" s="6"/>
    </row>
    <row r="124" spans="4:27" ht="15" customHeight="1" x14ac:dyDescent="0.25"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Q124" s="6"/>
      <c r="R124" s="66"/>
      <c r="S124" s="66"/>
      <c r="T124" s="66"/>
      <c r="U124" s="66"/>
      <c r="V124" s="66"/>
      <c r="W124" s="66"/>
      <c r="X124" s="66"/>
      <c r="Y124" s="66"/>
      <c r="Z124" s="6"/>
      <c r="AA124" s="6"/>
    </row>
    <row r="125" spans="4:27" ht="15" customHeight="1" x14ac:dyDescent="0.25"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Q125" s="6"/>
      <c r="R125" s="66"/>
      <c r="S125" s="66"/>
      <c r="T125" s="66"/>
      <c r="U125" s="66"/>
      <c r="V125" s="66"/>
      <c r="W125" s="66"/>
      <c r="X125" s="66"/>
      <c r="Y125" s="66"/>
      <c r="Z125" s="6"/>
      <c r="AA125" s="6"/>
    </row>
    <row r="126" spans="4:27" ht="15" customHeight="1" x14ac:dyDescent="0.25"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Q126" s="6"/>
      <c r="R126" s="66"/>
      <c r="S126" s="66"/>
      <c r="T126" s="66"/>
      <c r="U126" s="66"/>
      <c r="V126" s="66"/>
      <c r="W126" s="66"/>
      <c r="X126" s="66"/>
      <c r="Y126" s="66"/>
      <c r="Z126" s="6"/>
      <c r="AA126" s="6"/>
    </row>
    <row r="127" spans="4:27" ht="15" customHeight="1" x14ac:dyDescent="0.25"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Q127" s="6"/>
      <c r="R127" s="66"/>
      <c r="S127" s="66"/>
      <c r="T127" s="66"/>
      <c r="U127" s="66"/>
      <c r="V127" s="66"/>
      <c r="W127" s="66"/>
      <c r="X127" s="66"/>
      <c r="Y127" s="66"/>
      <c r="Z127" s="6"/>
      <c r="AA127" s="6"/>
    </row>
    <row r="128" spans="4:27" ht="15" customHeight="1" x14ac:dyDescent="0.25">
      <c r="Q128" s="6"/>
      <c r="R128" s="66"/>
      <c r="S128" s="66"/>
      <c r="T128" s="66"/>
      <c r="U128" s="66"/>
      <c r="V128" s="66"/>
      <c r="W128" s="66"/>
      <c r="X128" s="66"/>
      <c r="Y128" s="66"/>
      <c r="Z128" s="6"/>
      <c r="AA128" s="6"/>
    </row>
    <row r="129" spans="17:27" ht="15" customHeight="1" x14ac:dyDescent="0.25"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7:27" ht="15" customHeight="1" x14ac:dyDescent="0.25"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7:27" ht="15" customHeight="1" x14ac:dyDescent="0.25"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7:27" ht="15" customHeight="1" x14ac:dyDescent="0.25"/>
    <row r="133" spans="17:27" ht="15" customHeight="1" x14ac:dyDescent="0.25"/>
    <row r="134" spans="17:27" ht="15" customHeight="1" x14ac:dyDescent="0.25"/>
    <row r="135" spans="17:27" ht="15" customHeight="1" x14ac:dyDescent="0.25"/>
    <row r="136" spans="17:27" ht="15" customHeight="1" x14ac:dyDescent="0.25"/>
    <row r="137" spans="17:27" ht="15" customHeight="1" x14ac:dyDescent="0.25"/>
    <row r="138" spans="17:27" ht="15" customHeight="1" x14ac:dyDescent="0.25"/>
    <row r="139" spans="17:27" ht="15" customHeight="1" x14ac:dyDescent="0.25"/>
    <row r="140" spans="17:27" ht="15" customHeight="1" x14ac:dyDescent="0.25"/>
    <row r="141" spans="17:27" ht="15" customHeight="1" x14ac:dyDescent="0.25"/>
    <row r="142" spans="17:27" ht="15" customHeight="1" x14ac:dyDescent="0.25"/>
    <row r="143" spans="17:27" ht="15" customHeight="1" x14ac:dyDescent="0.25"/>
    <row r="144" spans="17:27" ht="15" customHeight="1" x14ac:dyDescent="0.25"/>
    <row r="145" spans="16:26" ht="15" customHeight="1" x14ac:dyDescent="0.25"/>
    <row r="146" spans="16:26" ht="7.5" customHeight="1" x14ac:dyDescent="0.25"/>
    <row r="147" spans="16:26" ht="15" customHeight="1" x14ac:dyDescent="0.25"/>
    <row r="148" spans="16:26" ht="15" customHeight="1" x14ac:dyDescent="0.25"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6:26" ht="15" customHeight="1" x14ac:dyDescent="0.25"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6:26" ht="15" customHeight="1" x14ac:dyDescent="0.25"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6:26" ht="15" customHeight="1" x14ac:dyDescent="0.25"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6:26" ht="15" customHeight="1" x14ac:dyDescent="0.25"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6:26" ht="15" customHeight="1" x14ac:dyDescent="0.25"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6:26" ht="15" customHeight="1" x14ac:dyDescent="0.25"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6:26" ht="15" customHeight="1" x14ac:dyDescent="0.25"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6:26" ht="15" customHeight="1" x14ac:dyDescent="0.25"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6:26" ht="15" customHeight="1" x14ac:dyDescent="0.25"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6:26" ht="15" customHeight="1" x14ac:dyDescent="0.25"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6:26" ht="15" customHeight="1" x14ac:dyDescent="0.25"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6:26" ht="15" customHeight="1" x14ac:dyDescent="0.25"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6:26" ht="15" customHeight="1" x14ac:dyDescent="0.25"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6:26" ht="15" customHeight="1" x14ac:dyDescent="0.25"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6:26" ht="15" customHeight="1" x14ac:dyDescent="0.25"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6:26" ht="15" customHeight="1" x14ac:dyDescent="0.25"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6:26" ht="15" customHeight="1" x14ac:dyDescent="0.25"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6:26" ht="15" customHeight="1" x14ac:dyDescent="0.25"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6:26" ht="15" customHeight="1" x14ac:dyDescent="0.25"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6:26" ht="15" customHeight="1" x14ac:dyDescent="0.25"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6:26" ht="15" customHeight="1" x14ac:dyDescent="0.25"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6:26" ht="15" customHeight="1" x14ac:dyDescent="0.25"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6:26" ht="15" customHeight="1" x14ac:dyDescent="0.25"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6:26" ht="15" customHeight="1" x14ac:dyDescent="0.25"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6:26" ht="15" customHeight="1" x14ac:dyDescent="0.25"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6:26" ht="15" customHeight="1" x14ac:dyDescent="0.25"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6:26" ht="15" customHeight="1" x14ac:dyDescent="0.25"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6:26" ht="15" customHeight="1" x14ac:dyDescent="0.25"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6:26" ht="15" customHeight="1" x14ac:dyDescent="0.25"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6:26" ht="15" customHeight="1" x14ac:dyDescent="0.25"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6:26" ht="15" customHeight="1" x14ac:dyDescent="0.25"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6:26" ht="15" customHeight="1" x14ac:dyDescent="0.25"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6:26" ht="15" customHeight="1" x14ac:dyDescent="0.25"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6:26" ht="15" customHeight="1" x14ac:dyDescent="0.25"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6:26" ht="15" customHeight="1" x14ac:dyDescent="0.25"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6:26" ht="15" customHeight="1" x14ac:dyDescent="0.25"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6:26" ht="15" customHeight="1" x14ac:dyDescent="0.25"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6:26" ht="15" customHeight="1" x14ac:dyDescent="0.25"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6:26" ht="15" customHeight="1" x14ac:dyDescent="0.25"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6:26" ht="15" customHeight="1" x14ac:dyDescent="0.25"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6:26" ht="15" customHeight="1" x14ac:dyDescent="0.25"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6:26" ht="15" customHeight="1" x14ac:dyDescent="0.25"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6:26" ht="15" customHeight="1" x14ac:dyDescent="0.25"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6:26" ht="15" customHeight="1" x14ac:dyDescent="0.25"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6:26" ht="15" customHeight="1" x14ac:dyDescent="0.25"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6:26" ht="15" customHeight="1" x14ac:dyDescent="0.25"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6:26" ht="15" customHeight="1" x14ac:dyDescent="0.25"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6:26" ht="15" customHeight="1" x14ac:dyDescent="0.25"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6:26" ht="15" customHeight="1" x14ac:dyDescent="0.25"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6:26" ht="15" customHeight="1" x14ac:dyDescent="0.25"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6:26" ht="15" customHeight="1" x14ac:dyDescent="0.25"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6:26" ht="15" customHeight="1" x14ac:dyDescent="0.25"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6:26" ht="15" customHeight="1" x14ac:dyDescent="0.25"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6:26" ht="15" customHeight="1" x14ac:dyDescent="0.25"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6:26" ht="15" customHeight="1" x14ac:dyDescent="0.25"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6:26" ht="15" customHeight="1" x14ac:dyDescent="0.25"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6:26" ht="15" customHeight="1" x14ac:dyDescent="0.25"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6:26" ht="15" customHeight="1" x14ac:dyDescent="0.25"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6:26" ht="15" customHeight="1" x14ac:dyDescent="0.25"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6:26" ht="15" customHeight="1" x14ac:dyDescent="0.25"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6:26" ht="15" customHeight="1" x14ac:dyDescent="0.25"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6:26" ht="15" customHeight="1" x14ac:dyDescent="0.25"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6:26" ht="15" customHeight="1" x14ac:dyDescent="0.25"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6:26" ht="15" customHeight="1" x14ac:dyDescent="0.25"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6:26" ht="15" customHeight="1" x14ac:dyDescent="0.25"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6:26" ht="15" customHeight="1" x14ac:dyDescent="0.25"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6:26" ht="15" customHeight="1" x14ac:dyDescent="0.25"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6:26" ht="15" customHeight="1" x14ac:dyDescent="0.25"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6:26" ht="15" customHeight="1" x14ac:dyDescent="0.25"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6:26" ht="15" customHeight="1" x14ac:dyDescent="0.25"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6:26" ht="15" customHeight="1" x14ac:dyDescent="0.25"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6:26" ht="15" customHeight="1" x14ac:dyDescent="0.25"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6:26" ht="15" customHeight="1" x14ac:dyDescent="0.25"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6:26" ht="15" customHeight="1" x14ac:dyDescent="0.25"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6:26" x14ac:dyDescent="0.25"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6:26" x14ac:dyDescent="0.25"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</sheetData>
  <mergeCells count="33">
    <mergeCell ref="E110:I111"/>
    <mergeCell ref="J110:M111"/>
    <mergeCell ref="E113:I114"/>
    <mergeCell ref="J113:N114"/>
    <mergeCell ref="D116:I117"/>
    <mergeCell ref="J116:M117"/>
    <mergeCell ref="E61:N64"/>
    <mergeCell ref="E93:H94"/>
    <mergeCell ref="I93:N94"/>
    <mergeCell ref="R96:Y128"/>
    <mergeCell ref="E98:I99"/>
    <mergeCell ref="J98:M99"/>
    <mergeCell ref="D101:I102"/>
    <mergeCell ref="J101:M102"/>
    <mergeCell ref="E104:I105"/>
    <mergeCell ref="J104:M105"/>
    <mergeCell ref="D107:I108"/>
    <mergeCell ref="D119:I120"/>
    <mergeCell ref="J119:M120"/>
    <mergeCell ref="D122:I123"/>
    <mergeCell ref="J122:M123"/>
    <mergeCell ref="J107:M108"/>
    <mergeCell ref="C10:E11"/>
    <mergeCell ref="H10:J11"/>
    <mergeCell ref="K10:M11"/>
    <mergeCell ref="D20:O25"/>
    <mergeCell ref="E38:N55"/>
    <mergeCell ref="G66:L69"/>
    <mergeCell ref="S66:X67"/>
    <mergeCell ref="S70:X80"/>
    <mergeCell ref="S82:X83"/>
    <mergeCell ref="E84:N89"/>
    <mergeCell ref="T85:W87"/>
  </mergeCells>
  <pageMargins left="0" right="0" top="0" bottom="0" header="0.31496062992125984" footer="0"/>
  <pageSetup scale="34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B11D-BEDF-4730-8ABE-4646AC6E2A79}">
  <sheetPr>
    <tabColor rgb="FF6393F4"/>
    <pageSetUpPr fitToPage="1"/>
  </sheetPr>
  <dimension ref="A1:AA223"/>
  <sheetViews>
    <sheetView view="pageBreakPreview" zoomScale="40" zoomScaleNormal="60" zoomScaleSheetLayoutView="40" workbookViewId="0">
      <selection activeCell="E77" sqref="E77:N83"/>
    </sheetView>
  </sheetViews>
  <sheetFormatPr defaultColWidth="11.42578125" defaultRowHeight="15" x14ac:dyDescent="0.25"/>
  <cols>
    <col min="1" max="1" width="19.85546875" customWidth="1"/>
    <col min="27" max="27" width="11.85546875" customWidth="1"/>
  </cols>
  <sheetData>
    <row r="1" spans="1:27" ht="15" customHeight="1" x14ac:dyDescent="0.25">
      <c r="Q1" s="1"/>
      <c r="R1" s="1"/>
      <c r="S1" s="1"/>
      <c r="T1" s="1"/>
      <c r="U1" s="1"/>
      <c r="V1" s="1"/>
      <c r="W1" s="1"/>
      <c r="X1" s="1"/>
    </row>
    <row r="2" spans="1:27" ht="15" customHeight="1" x14ac:dyDescent="0.25">
      <c r="Q2" s="1"/>
      <c r="R2" s="1"/>
      <c r="S2" s="1"/>
      <c r="T2" s="1"/>
      <c r="U2" s="1"/>
      <c r="V2" s="1"/>
      <c r="W2" s="1"/>
      <c r="X2" s="1"/>
    </row>
    <row r="3" spans="1:27" ht="15" customHeight="1" x14ac:dyDescent="0.25"/>
    <row r="4" spans="1:27" ht="1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customHeight="1" x14ac:dyDescent="0.65">
      <c r="A10" s="2"/>
      <c r="B10" s="3"/>
      <c r="C10" s="56"/>
      <c r="D10" s="56"/>
      <c r="E10" s="56"/>
      <c r="F10" s="4"/>
      <c r="G10" s="4"/>
      <c r="H10" s="56"/>
      <c r="I10" s="56"/>
      <c r="J10" s="56"/>
      <c r="K10" s="57"/>
      <c r="L10" s="56"/>
      <c r="M10" s="5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customHeight="1" x14ac:dyDescent="0.65">
      <c r="A11" s="2"/>
      <c r="B11" s="3"/>
      <c r="C11" s="56"/>
      <c r="D11" s="56"/>
      <c r="E11" s="56"/>
      <c r="F11" s="4"/>
      <c r="G11" s="4"/>
      <c r="H11" s="56"/>
      <c r="I11" s="56"/>
      <c r="J11" s="56"/>
      <c r="K11" s="56"/>
      <c r="L11" s="56"/>
      <c r="M11" s="5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 x14ac:dyDescent="0.6">
      <c r="U13" s="5"/>
      <c r="V13" s="5"/>
      <c r="W13" s="5"/>
      <c r="X13" s="5"/>
    </row>
    <row r="14" spans="1:27" ht="15" customHeight="1" x14ac:dyDescent="0.25"/>
    <row r="15" spans="1:27" ht="15" customHeight="1" x14ac:dyDescent="0.25">
      <c r="D15" s="82" t="s">
        <v>15</v>
      </c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</row>
    <row r="16" spans="1:27" ht="15" customHeight="1" x14ac:dyDescent="0.25"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</row>
    <row r="17" spans="4:26" ht="15" customHeight="1" x14ac:dyDescent="0.25"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</row>
    <row r="18" spans="4:26" ht="15" customHeight="1" x14ac:dyDescent="0.25"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4:26" ht="15" customHeight="1" x14ac:dyDescent="0.25"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4:26" ht="15" customHeight="1" x14ac:dyDescent="0.25"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4:26" ht="15" customHeight="1" x14ac:dyDescent="0.25"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4:26" ht="15" customHeight="1" x14ac:dyDescent="0.25"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4:26" ht="15" customHeight="1" x14ac:dyDescent="0.25"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4:26" ht="15" customHeight="1" x14ac:dyDescent="0.25"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4:26" ht="15" customHeight="1" x14ac:dyDescent="0.25"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4:26" ht="15" customHeight="1" x14ac:dyDescent="0.6">
      <c r="D26" s="13"/>
      <c r="E26" s="78" t="s">
        <v>16</v>
      </c>
      <c r="F26" s="78"/>
      <c r="G26" s="78"/>
      <c r="H26" s="78"/>
      <c r="I26" s="78"/>
      <c r="J26" s="78"/>
      <c r="K26" s="78"/>
      <c r="L26" s="78"/>
      <c r="M26" s="78"/>
      <c r="N26" s="78"/>
      <c r="O26" s="13"/>
      <c r="Q26" s="18"/>
      <c r="R26" s="18"/>
      <c r="S26" s="18"/>
      <c r="T26" s="19" t="s">
        <v>1</v>
      </c>
      <c r="U26" s="19"/>
      <c r="V26" s="19"/>
      <c r="W26" s="19"/>
      <c r="X26" s="18"/>
      <c r="Y26" s="18"/>
      <c r="Z26" s="18"/>
    </row>
    <row r="27" spans="4:26" ht="15" customHeight="1" x14ac:dyDescent="0.6">
      <c r="D27" s="13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13"/>
      <c r="Q27" s="18"/>
      <c r="R27" s="18"/>
      <c r="S27" s="18"/>
      <c r="T27" s="19"/>
      <c r="U27" s="19"/>
      <c r="V27" s="19"/>
      <c r="W27" s="19"/>
      <c r="X27" s="18"/>
      <c r="Y27" s="18"/>
      <c r="Z27" s="18"/>
    </row>
    <row r="28" spans="4:26" ht="15" customHeight="1" x14ac:dyDescent="0.6">
      <c r="D28" s="13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13"/>
      <c r="Q28" s="18"/>
      <c r="R28" s="18"/>
      <c r="S28" s="18"/>
      <c r="T28" s="19"/>
      <c r="U28" s="19"/>
      <c r="V28" s="19"/>
      <c r="W28" s="19"/>
      <c r="X28" s="18"/>
      <c r="Y28" s="18"/>
      <c r="Z28" s="18"/>
    </row>
    <row r="29" spans="4:26" ht="15" customHeight="1" x14ac:dyDescent="0.25">
      <c r="D29" s="13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13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4:26" ht="15" customHeight="1" x14ac:dyDescent="0.25">
      <c r="D30" s="13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13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4:26" ht="15" customHeight="1" x14ac:dyDescent="0.25">
      <c r="D31" s="13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13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4:26" ht="15" customHeight="1" x14ac:dyDescent="0.25"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4:26" ht="15" customHeight="1" x14ac:dyDescent="0.25">
      <c r="D33" s="13"/>
      <c r="E33" s="83" t="s">
        <v>36</v>
      </c>
      <c r="F33" s="83"/>
      <c r="G33" s="83"/>
      <c r="H33" s="83"/>
      <c r="I33" s="83"/>
      <c r="J33" s="83"/>
      <c r="K33" s="83"/>
      <c r="L33" s="83"/>
      <c r="M33" s="83"/>
      <c r="N33" s="83"/>
      <c r="O33" s="13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4:26" ht="15" customHeight="1" x14ac:dyDescent="0.25">
      <c r="D34" s="1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13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4:26" ht="15" customHeight="1" x14ac:dyDescent="0.25">
      <c r="D35" s="1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13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4:26" ht="15" customHeight="1" x14ac:dyDescent="0.25">
      <c r="D36" s="1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13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4:26" ht="15" customHeight="1" x14ac:dyDescent="0.25">
      <c r="D37" s="13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13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4:26" ht="15" customHeight="1" x14ac:dyDescent="0.25">
      <c r="D38" s="13"/>
      <c r="E38" s="77" t="s">
        <v>42</v>
      </c>
      <c r="F38" s="77"/>
      <c r="G38" s="77"/>
      <c r="H38" s="77"/>
      <c r="I38" s="77"/>
      <c r="J38" s="77"/>
      <c r="K38" s="77"/>
      <c r="L38" s="77"/>
      <c r="M38" s="77"/>
      <c r="N38" s="77"/>
      <c r="O38" s="13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4:26" ht="15" customHeight="1" x14ac:dyDescent="0.25">
      <c r="D39" s="13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13"/>
    </row>
    <row r="40" spans="4:26" ht="15" customHeight="1" x14ac:dyDescent="0.25">
      <c r="D40" s="13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13"/>
    </row>
    <row r="41" spans="4:26" ht="15" customHeight="1" x14ac:dyDescent="0.25"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spans="4:26" ht="15" customHeight="1" x14ac:dyDescent="0.25">
      <c r="D42" s="13"/>
      <c r="E42" s="21"/>
      <c r="F42" s="21"/>
      <c r="G42" s="21"/>
      <c r="H42" s="21"/>
      <c r="I42" s="22"/>
      <c r="J42" s="22"/>
      <c r="K42" s="22"/>
      <c r="L42" s="22"/>
      <c r="M42" s="22"/>
      <c r="N42" s="22"/>
      <c r="O42" s="13"/>
    </row>
    <row r="43" spans="4:26" ht="15" customHeight="1" x14ac:dyDescent="0.25">
      <c r="D43" s="13"/>
      <c r="E43" s="75" t="s">
        <v>17</v>
      </c>
      <c r="F43" s="75"/>
      <c r="G43" s="75"/>
      <c r="H43" s="75"/>
      <c r="I43" s="23"/>
      <c r="J43" s="23"/>
      <c r="K43" s="23"/>
      <c r="L43" s="23"/>
      <c r="M43" s="23"/>
      <c r="N43" s="23"/>
      <c r="O43" s="13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4:26" ht="15" customHeight="1" x14ac:dyDescent="0.25">
      <c r="D44" s="13"/>
      <c r="E44" s="75"/>
      <c r="F44" s="75"/>
      <c r="G44" s="75"/>
      <c r="H44" s="75"/>
      <c r="I44" s="23"/>
      <c r="J44" s="23"/>
      <c r="K44" s="23"/>
      <c r="L44" s="23"/>
      <c r="M44" s="23"/>
      <c r="N44" s="23"/>
      <c r="O44" s="13"/>
      <c r="Q44" s="24"/>
      <c r="R44" s="80" t="s">
        <v>18</v>
      </c>
      <c r="S44" s="80"/>
      <c r="T44" s="80"/>
      <c r="U44" s="80"/>
      <c r="V44" s="80"/>
      <c r="W44" s="80"/>
      <c r="X44" s="80"/>
      <c r="Y44" s="80"/>
      <c r="Z44" s="24"/>
    </row>
    <row r="45" spans="4:26" ht="15" customHeight="1" x14ac:dyDescent="0.25">
      <c r="D45" s="13"/>
      <c r="E45" s="76" t="s">
        <v>41</v>
      </c>
      <c r="F45" s="76"/>
      <c r="G45" s="76"/>
      <c r="H45" s="76"/>
      <c r="I45" s="76"/>
      <c r="J45" s="76"/>
      <c r="K45" s="76"/>
      <c r="L45" s="76"/>
      <c r="M45" s="76"/>
      <c r="N45" s="76"/>
      <c r="O45" s="13"/>
      <c r="Q45" s="24"/>
      <c r="R45" s="80"/>
      <c r="S45" s="80"/>
      <c r="T45" s="80"/>
      <c r="U45" s="80"/>
      <c r="V45" s="80"/>
      <c r="W45" s="80"/>
      <c r="X45" s="80"/>
      <c r="Y45" s="80"/>
      <c r="Z45" s="24"/>
    </row>
    <row r="46" spans="4:26" ht="15" customHeight="1" x14ac:dyDescent="0.25">
      <c r="D46" s="13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13"/>
      <c r="Q46" s="24"/>
      <c r="R46" s="80"/>
      <c r="S46" s="80"/>
      <c r="T46" s="80"/>
      <c r="U46" s="80"/>
      <c r="V46" s="80"/>
      <c r="W46" s="80"/>
      <c r="X46" s="80"/>
      <c r="Y46" s="80"/>
      <c r="Z46" s="24"/>
    </row>
    <row r="47" spans="4:26" ht="15" customHeight="1" x14ac:dyDescent="0.25">
      <c r="D47" s="13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13"/>
      <c r="Q47" s="24"/>
      <c r="R47" s="80"/>
      <c r="S47" s="80"/>
      <c r="T47" s="80"/>
      <c r="U47" s="80"/>
      <c r="V47" s="80"/>
      <c r="W47" s="80"/>
      <c r="X47" s="80"/>
      <c r="Y47" s="80"/>
      <c r="Z47" s="24"/>
    </row>
    <row r="48" spans="4:26" ht="15" customHeight="1" x14ac:dyDescent="0.25">
      <c r="D48" s="13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13"/>
      <c r="Q48" s="24"/>
      <c r="R48" s="80"/>
      <c r="S48" s="80"/>
      <c r="T48" s="80"/>
      <c r="U48" s="80"/>
      <c r="V48" s="80"/>
      <c r="W48" s="80"/>
      <c r="X48" s="80"/>
      <c r="Y48" s="80"/>
      <c r="Z48" s="24"/>
    </row>
    <row r="49" spans="4:26" ht="15" customHeight="1" x14ac:dyDescent="0.25">
      <c r="D49" s="13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13"/>
      <c r="Q49" s="24"/>
      <c r="R49" s="80"/>
      <c r="S49" s="80"/>
      <c r="T49" s="80"/>
      <c r="U49" s="80"/>
      <c r="V49" s="80"/>
      <c r="W49" s="80"/>
      <c r="X49" s="80"/>
      <c r="Y49" s="80"/>
      <c r="Z49" s="24"/>
    </row>
    <row r="50" spans="4:26" ht="15" customHeight="1" x14ac:dyDescent="0.25">
      <c r="D50" s="13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13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4:26" ht="15" customHeight="1" x14ac:dyDescent="0.25">
      <c r="D51" s="13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13"/>
      <c r="Q51" s="81" t="s">
        <v>36</v>
      </c>
      <c r="R51" s="81"/>
      <c r="S51" s="81"/>
      <c r="T51" s="81"/>
      <c r="U51" s="81"/>
      <c r="V51" s="81"/>
      <c r="W51" s="81"/>
      <c r="X51" s="81"/>
      <c r="Y51" s="81"/>
      <c r="Z51" s="81"/>
    </row>
    <row r="52" spans="4:26" ht="15" customHeight="1" x14ac:dyDescent="0.25">
      <c r="D52" s="13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13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4:26" ht="15" customHeight="1" x14ac:dyDescent="0.25">
      <c r="E53" s="26"/>
      <c r="F53" s="26"/>
      <c r="G53" s="26"/>
      <c r="H53" s="26"/>
      <c r="I53" s="26"/>
      <c r="J53" s="26"/>
      <c r="K53" s="26"/>
      <c r="L53" s="26"/>
      <c r="M53" s="26"/>
      <c r="N53" s="26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4:26" ht="15" customHeight="1" x14ac:dyDescent="0.25"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4:26" ht="15" customHeight="1" x14ac:dyDescent="0.25"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4:26" ht="15" customHeight="1" x14ac:dyDescent="0.25">
      <c r="Q56" s="66" t="s">
        <v>42</v>
      </c>
      <c r="R56" s="66"/>
      <c r="S56" s="66"/>
      <c r="T56" s="66"/>
      <c r="U56" s="66"/>
      <c r="V56" s="66"/>
      <c r="W56" s="66"/>
      <c r="X56" s="66"/>
      <c r="Y56" s="66"/>
      <c r="Z56" s="66"/>
    </row>
    <row r="57" spans="4:26" ht="15" customHeight="1" x14ac:dyDescent="0.25"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4:26" ht="15" customHeight="1" x14ac:dyDescent="0.25">
      <c r="D58" s="6"/>
      <c r="E58" s="80" t="s">
        <v>19</v>
      </c>
      <c r="F58" s="80"/>
      <c r="G58" s="80"/>
      <c r="H58" s="80"/>
      <c r="I58" s="80"/>
      <c r="J58" s="80"/>
      <c r="K58" s="80"/>
      <c r="L58" s="80"/>
      <c r="M58" s="80"/>
      <c r="N58" s="80"/>
      <c r="O58" s="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4:26" ht="15" customHeight="1" x14ac:dyDescent="0.25">
      <c r="D59" s="6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4:26" ht="15" customHeight="1" x14ac:dyDescent="0.25">
      <c r="D60" s="6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4:26" ht="15" customHeight="1" x14ac:dyDescent="0.25">
      <c r="D61" s="6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6"/>
      <c r="Q61" s="6"/>
      <c r="R61" s="75" t="s">
        <v>17</v>
      </c>
      <c r="S61" s="75"/>
      <c r="T61" s="75"/>
      <c r="U61" s="75"/>
      <c r="V61" s="27"/>
      <c r="W61" s="27"/>
      <c r="X61" s="27"/>
      <c r="Y61" s="27"/>
      <c r="Z61" s="6"/>
    </row>
    <row r="62" spans="4:26" ht="15" customHeight="1" x14ac:dyDescent="0.25">
      <c r="D62" s="6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6"/>
      <c r="Q62" s="6"/>
      <c r="R62" s="75"/>
      <c r="S62" s="75"/>
      <c r="T62" s="75"/>
      <c r="U62" s="75"/>
      <c r="V62" s="27"/>
      <c r="W62" s="27"/>
      <c r="X62" s="27"/>
      <c r="Y62" s="27"/>
      <c r="Z62" s="6"/>
    </row>
    <row r="63" spans="4:26" ht="15" customHeight="1" x14ac:dyDescent="0.25">
      <c r="D63" s="6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6"/>
      <c r="Q63" s="6"/>
      <c r="R63" s="76" t="s">
        <v>44</v>
      </c>
      <c r="S63" s="76"/>
      <c r="T63" s="76"/>
      <c r="U63" s="76"/>
      <c r="V63" s="76"/>
      <c r="W63" s="76"/>
      <c r="X63" s="76"/>
      <c r="Y63" s="76"/>
      <c r="Z63" s="6"/>
    </row>
    <row r="64" spans="4:26" ht="15" customHeight="1" x14ac:dyDescent="0.25"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Q64" s="6"/>
      <c r="R64" s="76"/>
      <c r="S64" s="76"/>
      <c r="T64" s="76"/>
      <c r="U64" s="76"/>
      <c r="V64" s="76"/>
      <c r="W64" s="76"/>
      <c r="X64" s="76"/>
      <c r="Y64" s="76"/>
      <c r="Z64" s="6"/>
    </row>
    <row r="65" spans="4:26" ht="15" customHeight="1" x14ac:dyDescent="0.25">
      <c r="D65" s="6"/>
      <c r="E65" s="81" t="s">
        <v>43</v>
      </c>
      <c r="F65" s="81"/>
      <c r="G65" s="81"/>
      <c r="H65" s="81"/>
      <c r="I65" s="81"/>
      <c r="J65" s="81"/>
      <c r="K65" s="81"/>
      <c r="L65" s="81"/>
      <c r="M65" s="81"/>
      <c r="N65" s="81"/>
      <c r="O65" s="6"/>
      <c r="Q65" s="6"/>
      <c r="R65" s="76"/>
      <c r="S65" s="76"/>
      <c r="T65" s="76"/>
      <c r="U65" s="76"/>
      <c r="V65" s="76"/>
      <c r="W65" s="76"/>
      <c r="X65" s="76"/>
      <c r="Y65" s="76"/>
      <c r="Z65" s="6"/>
    </row>
    <row r="66" spans="4:26" ht="15" customHeight="1" x14ac:dyDescent="0.25">
      <c r="D66" s="6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6"/>
      <c r="Q66" s="6"/>
      <c r="R66" s="76"/>
      <c r="S66" s="76"/>
      <c r="T66" s="76"/>
      <c r="U66" s="76"/>
      <c r="V66" s="76"/>
      <c r="W66" s="76"/>
      <c r="X66" s="76"/>
      <c r="Y66" s="76"/>
      <c r="Z66" s="6"/>
    </row>
    <row r="67" spans="4:26" ht="15" customHeight="1" x14ac:dyDescent="0.25">
      <c r="D67" s="6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6"/>
      <c r="Q67" s="6"/>
      <c r="R67" s="76"/>
      <c r="S67" s="76"/>
      <c r="T67" s="76"/>
      <c r="U67" s="76"/>
      <c r="V67" s="76"/>
      <c r="W67" s="76"/>
      <c r="X67" s="76"/>
      <c r="Y67" s="76"/>
      <c r="Z67" s="6"/>
    </row>
    <row r="68" spans="4:26" ht="15" customHeight="1" x14ac:dyDescent="0.25">
      <c r="D68" s="6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6"/>
      <c r="Q68" s="6"/>
      <c r="R68" s="76"/>
      <c r="S68" s="76"/>
      <c r="T68" s="76"/>
      <c r="U68" s="76"/>
      <c r="V68" s="76"/>
      <c r="W68" s="76"/>
      <c r="X68" s="76"/>
      <c r="Y68" s="76"/>
      <c r="Z68" s="6"/>
    </row>
    <row r="69" spans="4:26" ht="15" customHeight="1" x14ac:dyDescent="0.25"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Q69" s="6"/>
      <c r="R69" s="76"/>
      <c r="S69" s="76"/>
      <c r="T69" s="76"/>
      <c r="U69" s="76"/>
      <c r="V69" s="76"/>
      <c r="W69" s="76"/>
      <c r="X69" s="76"/>
      <c r="Y69" s="76"/>
      <c r="Z69" s="6"/>
    </row>
    <row r="70" spans="4:26" ht="15" customHeight="1" x14ac:dyDescent="0.25">
      <c r="D70" s="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4:26" ht="15" customHeight="1" x14ac:dyDescent="0.25">
      <c r="D71" s="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"/>
    </row>
    <row r="72" spans="4:26" ht="15" customHeight="1" x14ac:dyDescent="0.25">
      <c r="D72" s="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"/>
    </row>
    <row r="73" spans="4:26" ht="15" customHeight="1" x14ac:dyDescent="0.25"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4:26" ht="15" customHeight="1" x14ac:dyDescent="0.25"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4:26" ht="15" customHeight="1" x14ac:dyDescent="0.25">
      <c r="D75" s="6"/>
      <c r="E75" s="75" t="s">
        <v>20</v>
      </c>
      <c r="F75" s="75"/>
      <c r="G75" s="75"/>
      <c r="H75" s="75"/>
      <c r="I75" s="27"/>
      <c r="J75" s="27"/>
      <c r="K75" s="27"/>
      <c r="L75" s="27"/>
      <c r="M75" s="27"/>
      <c r="N75" s="27"/>
      <c r="O75" s="6"/>
    </row>
    <row r="76" spans="4:26" ht="15" customHeight="1" x14ac:dyDescent="0.25">
      <c r="D76" s="6"/>
      <c r="E76" s="75"/>
      <c r="F76" s="75"/>
      <c r="G76" s="75"/>
      <c r="H76" s="75"/>
      <c r="I76" s="27"/>
      <c r="J76" s="27"/>
      <c r="K76" s="27"/>
      <c r="L76" s="27"/>
      <c r="M76" s="27"/>
      <c r="N76" s="27"/>
      <c r="O76" s="6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4:26" ht="15" customHeight="1" x14ac:dyDescent="0.25">
      <c r="D77" s="6"/>
      <c r="E77" s="76" t="s">
        <v>56</v>
      </c>
      <c r="F77" s="76"/>
      <c r="G77" s="76"/>
      <c r="H77" s="76"/>
      <c r="I77" s="76"/>
      <c r="J77" s="76"/>
      <c r="K77" s="76"/>
      <c r="L77" s="76"/>
      <c r="M77" s="76"/>
      <c r="N77" s="76"/>
      <c r="O77" s="6"/>
      <c r="Q77" s="13"/>
      <c r="R77" s="77" t="s">
        <v>21</v>
      </c>
      <c r="S77" s="77"/>
      <c r="T77" s="77"/>
      <c r="U77" s="77"/>
      <c r="V77" s="77"/>
      <c r="W77" s="77"/>
      <c r="X77" s="77"/>
      <c r="Y77" s="77"/>
      <c r="Z77" s="13"/>
    </row>
    <row r="78" spans="4:26" ht="15" customHeight="1" x14ac:dyDescent="0.25">
      <c r="D78" s="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6"/>
      <c r="Q78" s="13"/>
      <c r="R78" s="77"/>
      <c r="S78" s="77"/>
      <c r="T78" s="77"/>
      <c r="U78" s="77"/>
      <c r="V78" s="77"/>
      <c r="W78" s="77"/>
      <c r="X78" s="77"/>
      <c r="Y78" s="77"/>
      <c r="Z78" s="13"/>
    </row>
    <row r="79" spans="4:26" ht="15" customHeight="1" x14ac:dyDescent="0.25">
      <c r="D79" s="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6"/>
      <c r="Q79" s="13"/>
      <c r="R79" s="77"/>
      <c r="S79" s="77"/>
      <c r="T79" s="77"/>
      <c r="U79" s="77"/>
      <c r="V79" s="77"/>
      <c r="W79" s="77"/>
      <c r="X79" s="77"/>
      <c r="Y79" s="77"/>
      <c r="Z79" s="13"/>
    </row>
    <row r="80" spans="4:26" ht="15" customHeight="1" x14ac:dyDescent="0.25">
      <c r="D80" s="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6"/>
      <c r="Q80" s="13"/>
      <c r="R80" s="77"/>
      <c r="S80" s="77"/>
      <c r="T80" s="77"/>
      <c r="U80" s="77"/>
      <c r="V80" s="77"/>
      <c r="W80" s="77"/>
      <c r="X80" s="77"/>
      <c r="Y80" s="77"/>
      <c r="Z80" s="13"/>
    </row>
    <row r="81" spans="4:26" ht="15" customHeight="1" x14ac:dyDescent="0.25">
      <c r="D81" s="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6"/>
      <c r="Q81" s="13"/>
      <c r="R81" s="77"/>
      <c r="S81" s="77"/>
      <c r="T81" s="77"/>
      <c r="U81" s="77"/>
      <c r="V81" s="77"/>
      <c r="W81" s="77"/>
      <c r="X81" s="77"/>
      <c r="Y81" s="77"/>
      <c r="Z81" s="13"/>
    </row>
    <row r="82" spans="4:26" ht="15" customHeight="1" x14ac:dyDescent="0.25">
      <c r="D82" s="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6"/>
      <c r="Q82" s="13"/>
      <c r="R82" s="77"/>
      <c r="S82" s="77"/>
      <c r="T82" s="77"/>
      <c r="U82" s="77"/>
      <c r="V82" s="77"/>
      <c r="W82" s="77"/>
      <c r="X82" s="77"/>
      <c r="Y82" s="77"/>
      <c r="Z82" s="13"/>
    </row>
    <row r="83" spans="4:26" ht="15" customHeight="1" x14ac:dyDescent="0.25">
      <c r="D83" s="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6"/>
      <c r="Q83" s="13"/>
      <c r="R83" s="77"/>
      <c r="S83" s="77"/>
      <c r="T83" s="77"/>
      <c r="U83" s="77"/>
      <c r="V83" s="77"/>
      <c r="W83" s="77"/>
      <c r="X83" s="77"/>
      <c r="Y83" s="77"/>
      <c r="Z83" s="13"/>
    </row>
    <row r="84" spans="4:26" ht="15" customHeight="1" x14ac:dyDescent="0.25"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Q84" s="13"/>
      <c r="R84" s="77"/>
      <c r="S84" s="77"/>
      <c r="T84" s="77"/>
      <c r="U84" s="77"/>
      <c r="V84" s="77"/>
      <c r="W84" s="77"/>
      <c r="X84" s="77"/>
      <c r="Y84" s="77"/>
      <c r="Z84" s="13"/>
    </row>
    <row r="85" spans="4:26" ht="15" customHeight="1" x14ac:dyDescent="0.25">
      <c r="Q85" s="13"/>
      <c r="R85" s="77"/>
      <c r="S85" s="77"/>
      <c r="T85" s="77"/>
      <c r="U85" s="77"/>
      <c r="V85" s="77"/>
      <c r="W85" s="77"/>
      <c r="X85" s="77"/>
      <c r="Y85" s="77"/>
      <c r="Z85" s="13"/>
    </row>
    <row r="86" spans="4:26" ht="15" customHeight="1" x14ac:dyDescent="0.25">
      <c r="Q86" s="13"/>
      <c r="R86" s="77"/>
      <c r="S86" s="77"/>
      <c r="T86" s="77"/>
      <c r="U86" s="77"/>
      <c r="V86" s="77"/>
      <c r="W86" s="77"/>
      <c r="X86" s="77"/>
      <c r="Y86" s="77"/>
      <c r="Z86" s="13"/>
    </row>
    <row r="87" spans="4:26" ht="15" customHeight="1" x14ac:dyDescent="0.25">
      <c r="Q87" s="13"/>
      <c r="R87" s="77"/>
      <c r="S87" s="77"/>
      <c r="T87" s="77"/>
      <c r="U87" s="77"/>
      <c r="V87" s="77"/>
      <c r="W87" s="77"/>
      <c r="X87" s="77"/>
      <c r="Y87" s="77"/>
      <c r="Z87" s="13"/>
    </row>
    <row r="88" spans="4:26" ht="15" customHeight="1" x14ac:dyDescent="0.25">
      <c r="Q88" s="13"/>
      <c r="R88" s="77"/>
      <c r="S88" s="77"/>
      <c r="T88" s="77"/>
      <c r="U88" s="77"/>
      <c r="V88" s="77"/>
      <c r="W88" s="77"/>
      <c r="X88" s="77"/>
      <c r="Y88" s="77"/>
      <c r="Z88" s="13"/>
    </row>
    <row r="89" spans="4:26" ht="15" customHeight="1" x14ac:dyDescent="0.25"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Q89" s="13"/>
      <c r="R89" s="77"/>
      <c r="S89" s="77"/>
      <c r="T89" s="77"/>
      <c r="U89" s="77"/>
      <c r="V89" s="77"/>
      <c r="W89" s="77"/>
      <c r="X89" s="77"/>
      <c r="Y89" s="77"/>
      <c r="Z89" s="13"/>
    </row>
    <row r="90" spans="4:26" ht="15" customHeight="1" x14ac:dyDescent="0.25">
      <c r="D90" s="13"/>
      <c r="E90" s="78" t="s">
        <v>22</v>
      </c>
      <c r="F90" s="78"/>
      <c r="G90" s="78"/>
      <c r="H90" s="78"/>
      <c r="I90" s="78"/>
      <c r="J90" s="78"/>
      <c r="K90" s="78"/>
      <c r="L90" s="78"/>
      <c r="M90" s="78"/>
      <c r="N90" s="78"/>
      <c r="O90" s="13"/>
      <c r="Q90" s="13"/>
      <c r="R90" s="77"/>
      <c r="S90" s="77"/>
      <c r="T90" s="77"/>
      <c r="U90" s="77"/>
      <c r="V90" s="77"/>
      <c r="W90" s="77"/>
      <c r="X90" s="77"/>
      <c r="Y90" s="77"/>
      <c r="Z90" s="13"/>
    </row>
    <row r="91" spans="4:26" ht="15" customHeight="1" x14ac:dyDescent="0.25">
      <c r="D91" s="13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13"/>
      <c r="Q91" s="13"/>
      <c r="R91" s="77"/>
      <c r="S91" s="77"/>
      <c r="T91" s="77"/>
      <c r="U91" s="77"/>
      <c r="V91" s="77"/>
      <c r="W91" s="77"/>
      <c r="X91" s="77"/>
      <c r="Y91" s="77"/>
      <c r="Z91" s="13"/>
    </row>
    <row r="92" spans="4:26" ht="15" customHeight="1" x14ac:dyDescent="0.25">
      <c r="D92" s="13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13"/>
      <c r="Q92" s="13"/>
      <c r="R92" s="77"/>
      <c r="S92" s="77"/>
      <c r="T92" s="77"/>
      <c r="U92" s="77"/>
      <c r="V92" s="77"/>
      <c r="W92" s="77"/>
      <c r="X92" s="77"/>
      <c r="Y92" s="77"/>
      <c r="Z92" s="13"/>
    </row>
    <row r="93" spans="4:26" ht="15" customHeight="1" x14ac:dyDescent="0.25">
      <c r="D93" s="13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13"/>
      <c r="Q93" s="13"/>
      <c r="R93" s="77"/>
      <c r="S93" s="77"/>
      <c r="T93" s="77"/>
      <c r="U93" s="77"/>
      <c r="V93" s="77"/>
      <c r="W93" s="77"/>
      <c r="X93" s="77"/>
      <c r="Y93" s="77"/>
      <c r="Z93" s="13"/>
    </row>
    <row r="94" spans="4:26" ht="15" customHeight="1" x14ac:dyDescent="0.25">
      <c r="D94" s="13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13"/>
      <c r="Q94" s="13"/>
      <c r="R94" s="77"/>
      <c r="S94" s="77"/>
      <c r="T94" s="77"/>
      <c r="U94" s="77"/>
      <c r="V94" s="77"/>
      <c r="W94" s="77"/>
      <c r="X94" s="77"/>
      <c r="Y94" s="77"/>
      <c r="Z94" s="13"/>
    </row>
    <row r="95" spans="4:26" ht="15" customHeight="1" x14ac:dyDescent="0.25">
      <c r="D95" s="13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13"/>
      <c r="Q95" s="13"/>
      <c r="R95" s="77"/>
      <c r="S95" s="77"/>
      <c r="T95" s="77"/>
      <c r="U95" s="77"/>
      <c r="V95" s="77"/>
      <c r="W95" s="77"/>
      <c r="X95" s="77"/>
      <c r="Y95" s="77"/>
      <c r="Z95" s="13"/>
    </row>
    <row r="96" spans="4:26" ht="15" customHeight="1" x14ac:dyDescent="0.25"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Q96" s="13"/>
      <c r="R96" s="77"/>
      <c r="S96" s="77"/>
      <c r="T96" s="77"/>
      <c r="U96" s="77"/>
      <c r="V96" s="77"/>
      <c r="W96" s="77"/>
      <c r="X96" s="77"/>
      <c r="Y96" s="77"/>
      <c r="Z96" s="13"/>
    </row>
    <row r="97" spans="4:27" ht="15" customHeight="1" x14ac:dyDescent="0.25">
      <c r="D97" s="13"/>
      <c r="E97" s="79" t="s">
        <v>45</v>
      </c>
      <c r="F97" s="79"/>
      <c r="G97" s="79"/>
      <c r="H97" s="79"/>
      <c r="I97" s="79"/>
      <c r="J97" s="79" t="s">
        <v>48</v>
      </c>
      <c r="K97" s="79"/>
      <c r="L97" s="79"/>
      <c r="M97" s="79"/>
      <c r="N97" s="79"/>
      <c r="O97" s="13"/>
      <c r="Q97" s="13"/>
      <c r="R97" s="77"/>
      <c r="S97" s="77"/>
      <c r="T97" s="77"/>
      <c r="U97" s="77"/>
      <c r="V97" s="77"/>
      <c r="W97" s="77"/>
      <c r="X97" s="77"/>
      <c r="Y97" s="77"/>
      <c r="Z97" s="13"/>
    </row>
    <row r="98" spans="4:27" ht="15" customHeight="1" x14ac:dyDescent="0.25">
      <c r="D98" s="13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13"/>
      <c r="Q98" s="13"/>
      <c r="R98" s="77"/>
      <c r="S98" s="77"/>
      <c r="T98" s="77"/>
      <c r="U98" s="77"/>
      <c r="V98" s="77"/>
      <c r="W98" s="77"/>
      <c r="X98" s="77"/>
      <c r="Y98" s="77"/>
      <c r="Z98" s="13"/>
    </row>
    <row r="99" spans="4:27" ht="15" customHeight="1" x14ac:dyDescent="0.25">
      <c r="D99" s="13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13"/>
      <c r="Q99" s="13"/>
      <c r="R99" s="77"/>
      <c r="S99" s="77"/>
      <c r="T99" s="77"/>
      <c r="U99" s="77"/>
      <c r="V99" s="77"/>
      <c r="W99" s="77"/>
      <c r="X99" s="77"/>
      <c r="Y99" s="77"/>
      <c r="Z99" s="13"/>
    </row>
    <row r="100" spans="4:27" ht="15" customHeight="1" x14ac:dyDescent="0.25">
      <c r="D100" s="13"/>
      <c r="E100" s="79" t="s">
        <v>46</v>
      </c>
      <c r="F100" s="79"/>
      <c r="G100" s="79"/>
      <c r="H100" s="79"/>
      <c r="I100" s="79"/>
      <c r="J100" s="79" t="s">
        <v>49</v>
      </c>
      <c r="K100" s="79"/>
      <c r="L100" s="79"/>
      <c r="M100" s="79"/>
      <c r="N100" s="79"/>
      <c r="O100" s="13"/>
      <c r="Q100" s="13"/>
      <c r="R100" s="77"/>
      <c r="S100" s="77"/>
      <c r="T100" s="77"/>
      <c r="U100" s="77"/>
      <c r="V100" s="77"/>
      <c r="W100" s="77"/>
      <c r="X100" s="77"/>
      <c r="Y100" s="77"/>
      <c r="Z100" s="13"/>
    </row>
    <row r="101" spans="4:27" ht="15" customHeight="1" x14ac:dyDescent="0.25">
      <c r="D101" s="13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13"/>
      <c r="Q101" s="13"/>
      <c r="R101" s="77"/>
      <c r="S101" s="77"/>
      <c r="T101" s="77"/>
      <c r="U101" s="77"/>
      <c r="V101" s="77"/>
      <c r="W101" s="77"/>
      <c r="X101" s="77"/>
      <c r="Y101" s="77"/>
      <c r="Z101" s="13"/>
    </row>
    <row r="102" spans="4:27" ht="15" customHeight="1" x14ac:dyDescent="0.25">
      <c r="D102" s="13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4:27" ht="15" customHeight="1" x14ac:dyDescent="0.25">
      <c r="D103" s="13"/>
      <c r="E103" s="72" t="s">
        <v>47</v>
      </c>
      <c r="F103" s="72"/>
      <c r="G103" s="72"/>
      <c r="H103" s="72"/>
      <c r="I103" s="72"/>
      <c r="J103" s="72" t="s">
        <v>50</v>
      </c>
      <c r="K103" s="72"/>
      <c r="L103" s="72"/>
      <c r="M103" s="72"/>
      <c r="N103" s="72"/>
      <c r="O103" s="13"/>
    </row>
    <row r="104" spans="4:27" ht="15" customHeight="1" x14ac:dyDescent="0.25">
      <c r="D104" s="13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13"/>
    </row>
    <row r="105" spans="4:27" ht="15" customHeight="1" x14ac:dyDescent="0.25">
      <c r="D105" s="13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13"/>
    </row>
    <row r="106" spans="4:27" ht="15" customHeight="1" x14ac:dyDescent="0.25">
      <c r="D106" s="13"/>
      <c r="E106" s="28"/>
      <c r="F106" s="28"/>
      <c r="G106" s="28"/>
      <c r="H106" s="28"/>
      <c r="I106" s="28"/>
      <c r="J106" s="29"/>
      <c r="K106" s="29"/>
      <c r="L106" s="29"/>
      <c r="M106" s="29"/>
      <c r="N106" s="29"/>
      <c r="O106" s="13"/>
    </row>
    <row r="107" spans="4:27" ht="15" customHeight="1" x14ac:dyDescent="0.25">
      <c r="D107" s="13"/>
      <c r="E107" s="28"/>
      <c r="F107" s="28"/>
      <c r="G107" s="28"/>
      <c r="H107" s="28"/>
      <c r="I107" s="28"/>
      <c r="J107" s="30"/>
      <c r="K107" s="30"/>
      <c r="L107" s="30"/>
      <c r="M107" s="30"/>
      <c r="N107" s="30"/>
      <c r="O107" s="13"/>
      <c r="R107" s="73" t="s">
        <v>23</v>
      </c>
      <c r="S107" s="73"/>
      <c r="T107" s="73"/>
      <c r="U107" s="73"/>
      <c r="V107" s="73"/>
      <c r="W107" s="73"/>
      <c r="X107" s="73"/>
      <c r="Y107" s="73"/>
      <c r="Z107" s="27"/>
      <c r="AA107" s="27"/>
    </row>
    <row r="108" spans="4:27" ht="15" customHeight="1" x14ac:dyDescent="0.25">
      <c r="D108" s="13"/>
      <c r="E108" s="28"/>
      <c r="F108" s="28"/>
      <c r="G108" s="28"/>
      <c r="H108" s="28"/>
      <c r="I108" s="28"/>
      <c r="J108" s="30"/>
      <c r="K108" s="30"/>
      <c r="L108" s="30"/>
      <c r="M108" s="30"/>
      <c r="N108" s="30"/>
      <c r="O108" s="13"/>
      <c r="R108" s="73"/>
      <c r="S108" s="73"/>
      <c r="T108" s="73"/>
      <c r="U108" s="73"/>
      <c r="V108" s="73"/>
      <c r="W108" s="73"/>
      <c r="X108" s="73"/>
      <c r="Y108" s="73"/>
      <c r="Z108" s="27"/>
      <c r="AA108" s="27"/>
    </row>
    <row r="109" spans="4:27" ht="15" customHeight="1" x14ac:dyDescent="0.25">
      <c r="D109" s="13"/>
      <c r="E109" s="72" t="s">
        <v>51</v>
      </c>
      <c r="F109" s="72"/>
      <c r="G109" s="72"/>
      <c r="H109" s="72"/>
      <c r="I109" s="72"/>
      <c r="J109" s="74"/>
      <c r="K109" s="74"/>
      <c r="L109" s="74"/>
      <c r="M109" s="74"/>
      <c r="N109" s="74"/>
      <c r="O109" s="13"/>
      <c r="R109" s="73"/>
      <c r="S109" s="73"/>
      <c r="T109" s="73"/>
      <c r="U109" s="73"/>
      <c r="V109" s="73"/>
      <c r="W109" s="73"/>
      <c r="X109" s="73"/>
      <c r="Y109" s="73"/>
      <c r="Z109" s="27"/>
      <c r="AA109" s="27"/>
    </row>
    <row r="110" spans="4:27" ht="15" customHeight="1" x14ac:dyDescent="0.25">
      <c r="D110" s="13"/>
      <c r="E110" s="72"/>
      <c r="F110" s="72"/>
      <c r="G110" s="72"/>
      <c r="H110" s="72"/>
      <c r="I110" s="72"/>
      <c r="J110" s="74"/>
      <c r="K110" s="74"/>
      <c r="L110" s="74"/>
      <c r="M110" s="74"/>
      <c r="N110" s="74"/>
      <c r="O110" s="13"/>
      <c r="R110" s="73"/>
      <c r="S110" s="73"/>
      <c r="T110" s="73"/>
      <c r="U110" s="73"/>
      <c r="V110" s="73"/>
      <c r="W110" s="73"/>
      <c r="X110" s="73"/>
      <c r="Y110" s="73"/>
      <c r="Z110" s="27"/>
      <c r="AA110" s="27"/>
    </row>
    <row r="111" spans="4:27" ht="15" customHeight="1" x14ac:dyDescent="0.25">
      <c r="D111" s="13"/>
      <c r="E111" s="72"/>
      <c r="F111" s="72"/>
      <c r="G111" s="72"/>
      <c r="H111" s="72"/>
      <c r="I111" s="72"/>
      <c r="J111" s="74"/>
      <c r="K111" s="74"/>
      <c r="L111" s="74"/>
      <c r="M111" s="74"/>
      <c r="N111" s="74"/>
      <c r="O111" s="13"/>
      <c r="R111" s="73"/>
      <c r="S111" s="73"/>
      <c r="T111" s="73"/>
      <c r="U111" s="73"/>
      <c r="V111" s="73"/>
      <c r="W111" s="73"/>
      <c r="X111" s="73"/>
      <c r="Y111" s="73"/>
      <c r="Z111" s="27"/>
      <c r="AA111" s="27"/>
    </row>
    <row r="112" spans="4:27" ht="15" customHeight="1" x14ac:dyDescent="0.25">
      <c r="D112" s="13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13"/>
      <c r="R112" s="73"/>
      <c r="S112" s="73"/>
      <c r="T112" s="73"/>
      <c r="U112" s="73"/>
      <c r="V112" s="73"/>
      <c r="W112" s="73"/>
      <c r="X112" s="73"/>
      <c r="Y112" s="73"/>
      <c r="Z112" s="27"/>
      <c r="AA112" s="27"/>
    </row>
    <row r="113" spans="5:27" ht="15" customHeight="1" x14ac:dyDescent="0.25"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R113" s="73"/>
      <c r="S113" s="73"/>
      <c r="T113" s="73"/>
      <c r="U113" s="73"/>
      <c r="V113" s="73"/>
      <c r="W113" s="73"/>
      <c r="X113" s="73"/>
      <c r="Y113" s="73"/>
      <c r="Z113" s="27"/>
      <c r="AA113" s="27"/>
    </row>
    <row r="114" spans="5:27" ht="15" customHeight="1" x14ac:dyDescent="0.25"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R114" s="73"/>
      <c r="S114" s="73"/>
      <c r="T114" s="73"/>
      <c r="U114" s="73"/>
      <c r="V114" s="73"/>
      <c r="W114" s="73"/>
      <c r="X114" s="73"/>
      <c r="Y114" s="73"/>
      <c r="Z114" s="27"/>
      <c r="AA114" s="27"/>
    </row>
    <row r="115" spans="5:27" ht="15" customHeight="1" x14ac:dyDescent="0.25"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R115" s="73"/>
      <c r="S115" s="73"/>
      <c r="T115" s="73"/>
      <c r="U115" s="73"/>
      <c r="V115" s="73"/>
      <c r="W115" s="73"/>
      <c r="X115" s="73"/>
      <c r="Y115" s="73"/>
      <c r="Z115" s="27"/>
      <c r="AA115" s="27"/>
    </row>
    <row r="116" spans="5:27" ht="15" customHeight="1" x14ac:dyDescent="0.25">
      <c r="R116" s="73"/>
      <c r="S116" s="73"/>
      <c r="T116" s="73"/>
      <c r="U116" s="73"/>
      <c r="V116" s="73"/>
      <c r="W116" s="73"/>
      <c r="X116" s="73"/>
      <c r="Y116" s="73"/>
      <c r="Z116" s="27"/>
      <c r="AA116" s="27"/>
    </row>
    <row r="117" spans="5:27" ht="15" customHeight="1" x14ac:dyDescent="0.25">
      <c r="R117" s="73"/>
      <c r="S117" s="73"/>
      <c r="T117" s="73"/>
      <c r="U117" s="73"/>
      <c r="V117" s="73"/>
      <c r="W117" s="73"/>
      <c r="X117" s="73"/>
      <c r="Y117" s="73"/>
      <c r="Z117" s="27"/>
      <c r="AA117" s="27"/>
    </row>
    <row r="118" spans="5:27" ht="15" customHeight="1" x14ac:dyDescent="0.25">
      <c r="R118" s="73"/>
      <c r="S118" s="73"/>
      <c r="T118" s="73"/>
      <c r="U118" s="73"/>
      <c r="V118" s="73"/>
      <c r="W118" s="73"/>
      <c r="X118" s="73"/>
      <c r="Y118" s="73"/>
      <c r="Z118" s="27"/>
      <c r="AA118" s="27"/>
    </row>
    <row r="119" spans="5:27" ht="15" customHeight="1" x14ac:dyDescent="0.25">
      <c r="R119" s="73"/>
      <c r="S119" s="73"/>
      <c r="T119" s="73"/>
      <c r="U119" s="73"/>
      <c r="V119" s="73"/>
      <c r="W119" s="73"/>
      <c r="X119" s="73"/>
      <c r="Y119" s="73"/>
      <c r="Z119" s="27"/>
      <c r="AA119" s="27"/>
    </row>
    <row r="120" spans="5:27" ht="15" customHeight="1" x14ac:dyDescent="0.25">
      <c r="R120" s="73"/>
      <c r="S120" s="73"/>
      <c r="T120" s="73"/>
      <c r="U120" s="73"/>
      <c r="V120" s="73"/>
      <c r="W120" s="73"/>
      <c r="X120" s="73"/>
      <c r="Y120" s="73"/>
      <c r="Z120" s="27"/>
      <c r="AA120" s="27"/>
    </row>
    <row r="121" spans="5:27" ht="15" customHeight="1" x14ac:dyDescent="0.25">
      <c r="R121" s="73"/>
      <c r="S121" s="73"/>
      <c r="T121" s="73"/>
      <c r="U121" s="73"/>
      <c r="V121" s="73"/>
      <c r="W121" s="73"/>
      <c r="X121" s="73"/>
      <c r="Y121" s="73"/>
      <c r="Z121" s="27"/>
      <c r="AA121" s="27"/>
    </row>
    <row r="122" spans="5:27" ht="15" customHeight="1" x14ac:dyDescent="0.25">
      <c r="R122" s="73"/>
      <c r="S122" s="73"/>
      <c r="T122" s="73"/>
      <c r="U122" s="73"/>
      <c r="V122" s="73"/>
      <c r="W122" s="73"/>
      <c r="X122" s="73"/>
      <c r="Y122" s="73"/>
      <c r="Z122" s="27"/>
      <c r="AA122" s="27"/>
    </row>
    <row r="123" spans="5:27" ht="15" customHeight="1" x14ac:dyDescent="0.25">
      <c r="R123" s="73"/>
      <c r="S123" s="73"/>
      <c r="T123" s="73"/>
      <c r="U123" s="73"/>
      <c r="V123" s="73"/>
      <c r="W123" s="73"/>
      <c r="X123" s="73"/>
      <c r="Y123" s="73"/>
      <c r="Z123" s="27"/>
      <c r="AA123" s="27"/>
    </row>
    <row r="124" spans="5:27" ht="15" customHeight="1" x14ac:dyDescent="0.25">
      <c r="R124" s="73"/>
      <c r="S124" s="73"/>
      <c r="T124" s="73"/>
      <c r="U124" s="73"/>
      <c r="V124" s="73"/>
      <c r="W124" s="73"/>
      <c r="X124" s="73"/>
      <c r="Y124" s="73"/>
      <c r="Z124" s="27"/>
      <c r="AA124" s="27"/>
    </row>
    <row r="125" spans="5:27" ht="15" customHeight="1" x14ac:dyDescent="0.25">
      <c r="R125" s="73"/>
      <c r="S125" s="73"/>
      <c r="T125" s="73"/>
      <c r="U125" s="73"/>
      <c r="V125" s="73"/>
      <c r="W125" s="73"/>
      <c r="X125" s="73"/>
      <c r="Y125" s="73"/>
      <c r="Z125" s="27"/>
      <c r="AA125" s="27"/>
    </row>
    <row r="126" spans="5:27" ht="15" customHeight="1" x14ac:dyDescent="0.25">
      <c r="R126" s="73"/>
      <c r="S126" s="73"/>
      <c r="T126" s="73"/>
      <c r="U126" s="73"/>
      <c r="V126" s="73"/>
      <c r="W126" s="73"/>
      <c r="X126" s="73"/>
      <c r="Y126" s="73"/>
      <c r="Z126" s="27"/>
      <c r="AA126" s="27"/>
    </row>
    <row r="127" spans="5:27" ht="15" customHeight="1" x14ac:dyDescent="0.25">
      <c r="R127" s="73"/>
      <c r="S127" s="73"/>
      <c r="T127" s="73"/>
      <c r="U127" s="73"/>
      <c r="V127" s="73"/>
      <c r="W127" s="73"/>
      <c r="X127" s="73"/>
      <c r="Y127" s="73"/>
      <c r="Z127" s="27"/>
      <c r="AA127" s="27"/>
    </row>
    <row r="128" spans="5:27" ht="15" customHeight="1" x14ac:dyDescent="0.25">
      <c r="R128" s="73"/>
      <c r="S128" s="73"/>
      <c r="T128" s="73"/>
      <c r="U128" s="73"/>
      <c r="V128" s="73"/>
      <c r="W128" s="73"/>
      <c r="X128" s="73"/>
      <c r="Y128" s="73"/>
      <c r="Z128" s="27"/>
      <c r="AA128" s="27"/>
    </row>
    <row r="129" spans="18:27" ht="15" customHeight="1" x14ac:dyDescent="0.25">
      <c r="R129" s="73"/>
      <c r="S129" s="73"/>
      <c r="T129" s="73"/>
      <c r="U129" s="73"/>
      <c r="V129" s="73"/>
      <c r="W129" s="73"/>
      <c r="X129" s="73"/>
      <c r="Y129" s="73"/>
      <c r="Z129" s="27"/>
      <c r="AA129" s="27"/>
    </row>
    <row r="130" spans="18:27" ht="15" customHeight="1" x14ac:dyDescent="0.25">
      <c r="R130" s="73"/>
      <c r="S130" s="73"/>
      <c r="T130" s="73"/>
      <c r="U130" s="73"/>
      <c r="V130" s="73"/>
      <c r="W130" s="73"/>
      <c r="X130" s="73"/>
      <c r="Y130" s="73"/>
      <c r="Z130" s="27"/>
      <c r="AA130" s="27"/>
    </row>
    <row r="131" spans="18:27" ht="15" customHeight="1" x14ac:dyDescent="0.25">
      <c r="R131" s="73"/>
      <c r="S131" s="73"/>
      <c r="T131" s="73"/>
      <c r="U131" s="73"/>
      <c r="V131" s="73"/>
      <c r="W131" s="73"/>
      <c r="X131" s="73"/>
      <c r="Y131" s="73"/>
    </row>
    <row r="132" spans="18:27" ht="15" customHeight="1" x14ac:dyDescent="0.25">
      <c r="R132" s="1"/>
      <c r="S132" s="1"/>
      <c r="T132" s="1"/>
      <c r="U132" s="1"/>
      <c r="V132" s="1"/>
      <c r="W132" s="1"/>
      <c r="X132" s="1"/>
      <c r="Y132" s="1"/>
    </row>
    <row r="133" spans="18:27" ht="15" customHeight="1" x14ac:dyDescent="0.25">
      <c r="R133" s="1"/>
      <c r="S133" s="1"/>
      <c r="T133" s="1"/>
      <c r="U133" s="1"/>
      <c r="V133" s="1"/>
      <c r="W133" s="1"/>
      <c r="X133" s="1"/>
      <c r="Y133" s="1"/>
    </row>
    <row r="134" spans="18:27" ht="15" customHeight="1" x14ac:dyDescent="0.25">
      <c r="R134" s="1"/>
      <c r="S134" s="1"/>
      <c r="T134" s="1"/>
      <c r="U134" s="1"/>
      <c r="V134" s="1"/>
      <c r="W134" s="1"/>
      <c r="X134" s="1"/>
      <c r="Y134" s="1"/>
    </row>
    <row r="135" spans="18:27" ht="15" customHeight="1" x14ac:dyDescent="0.25">
      <c r="R135" s="1"/>
      <c r="S135" s="1"/>
      <c r="T135" s="1"/>
      <c r="U135" s="1"/>
      <c r="V135" s="1"/>
      <c r="W135" s="1"/>
      <c r="X135" s="1"/>
      <c r="Y135" s="1"/>
    </row>
    <row r="136" spans="18:27" ht="15" customHeight="1" x14ac:dyDescent="0.25">
      <c r="R136" s="1"/>
      <c r="S136" s="1"/>
      <c r="T136" s="1"/>
      <c r="U136" s="1"/>
      <c r="V136" s="1"/>
      <c r="W136" s="1"/>
      <c r="X136" s="1"/>
      <c r="Y136" s="1"/>
    </row>
    <row r="137" spans="18:27" ht="15" customHeight="1" x14ac:dyDescent="0.25">
      <c r="R137" s="1"/>
      <c r="S137" s="1"/>
      <c r="T137" s="1"/>
      <c r="U137" s="1"/>
      <c r="V137" s="1"/>
      <c r="W137" s="1"/>
      <c r="X137" s="1"/>
      <c r="Y137" s="1"/>
    </row>
    <row r="138" spans="18:27" ht="15" customHeight="1" x14ac:dyDescent="0.25">
      <c r="R138" s="1"/>
      <c r="S138" s="1"/>
      <c r="T138" s="1"/>
      <c r="U138" s="1"/>
      <c r="V138" s="1"/>
      <c r="W138" s="1"/>
      <c r="X138" s="1"/>
      <c r="Y138" s="1"/>
    </row>
    <row r="139" spans="18:27" ht="15" customHeight="1" x14ac:dyDescent="0.25">
      <c r="R139" s="1"/>
      <c r="S139" s="1"/>
      <c r="T139" s="1"/>
      <c r="U139" s="1"/>
      <c r="V139" s="1"/>
      <c r="W139" s="1"/>
      <c r="X139" s="1"/>
      <c r="Y139" s="1"/>
    </row>
    <row r="140" spans="18:27" ht="15" customHeight="1" x14ac:dyDescent="0.25">
      <c r="R140" s="1"/>
      <c r="S140" s="1"/>
      <c r="T140" s="1"/>
      <c r="U140" s="1"/>
      <c r="V140" s="1"/>
      <c r="W140" s="1"/>
      <c r="X140" s="1"/>
      <c r="Y140" s="1"/>
    </row>
    <row r="141" spans="18:27" ht="15" customHeight="1" x14ac:dyDescent="0.25">
      <c r="R141" s="1"/>
      <c r="S141" s="1"/>
      <c r="T141" s="1"/>
      <c r="U141" s="1"/>
      <c r="V141" s="1"/>
      <c r="W141" s="1"/>
      <c r="X141" s="1"/>
      <c r="Y141" s="1"/>
    </row>
    <row r="142" spans="18:27" ht="15" customHeight="1" x14ac:dyDescent="0.25">
      <c r="R142" s="1"/>
      <c r="S142" s="1"/>
      <c r="T142" s="1"/>
      <c r="U142" s="1"/>
      <c r="V142" s="1"/>
      <c r="W142" s="1"/>
      <c r="X142" s="1"/>
      <c r="Y142" s="1"/>
    </row>
    <row r="143" spans="18:27" ht="15" customHeight="1" x14ac:dyDescent="0.25">
      <c r="R143" s="1"/>
      <c r="S143" s="1"/>
      <c r="T143" s="1"/>
      <c r="U143" s="1"/>
      <c r="V143" s="1"/>
      <c r="W143" s="1"/>
      <c r="X143" s="1"/>
      <c r="Y143" s="1"/>
    </row>
    <row r="144" spans="18:27" ht="15" customHeight="1" x14ac:dyDescent="0.25"/>
    <row r="145" spans="16:26" ht="15" customHeight="1" x14ac:dyDescent="0.25"/>
    <row r="146" spans="16:26" ht="21.95" customHeight="1" x14ac:dyDescent="0.25"/>
    <row r="147" spans="16:26" ht="15" customHeight="1" x14ac:dyDescent="0.25"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6:26" ht="15" customHeight="1" x14ac:dyDescent="0.25"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6:26" ht="15" customHeight="1" x14ac:dyDescent="0.25"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6:26" ht="15" customHeight="1" x14ac:dyDescent="0.25"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6:26" ht="15" customHeight="1" x14ac:dyDescent="0.25"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6:26" ht="15" customHeight="1" x14ac:dyDescent="0.25"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6:26" ht="15" customHeight="1" x14ac:dyDescent="0.25"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6:26" ht="15" customHeight="1" x14ac:dyDescent="0.25"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6:26" ht="15" customHeight="1" x14ac:dyDescent="0.25"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6:26" ht="15" customHeight="1" x14ac:dyDescent="0.25"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6:26" ht="15" customHeight="1" x14ac:dyDescent="0.25"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6:26" ht="15" customHeight="1" x14ac:dyDescent="0.25"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6:26" ht="15" customHeight="1" x14ac:dyDescent="0.25"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6:26" ht="15" customHeight="1" x14ac:dyDescent="0.25"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6:26" ht="15" customHeight="1" x14ac:dyDescent="0.25"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6:26" ht="15" customHeight="1" x14ac:dyDescent="0.25"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6:26" ht="15" customHeight="1" x14ac:dyDescent="0.25"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6:26" ht="15" customHeight="1" x14ac:dyDescent="0.25"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6:26" ht="15" customHeight="1" x14ac:dyDescent="0.25"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6:26" ht="15" customHeight="1" x14ac:dyDescent="0.25"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6:26" ht="15" customHeight="1" x14ac:dyDescent="0.25"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6:26" ht="15" customHeight="1" x14ac:dyDescent="0.25"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6:26" ht="15" customHeight="1" x14ac:dyDescent="0.25"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6:26" ht="15" customHeight="1" x14ac:dyDescent="0.25"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6:26" ht="15" customHeight="1" x14ac:dyDescent="0.25"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6:26" ht="15" customHeight="1" x14ac:dyDescent="0.25"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6:26" ht="15" customHeight="1" x14ac:dyDescent="0.25"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6:26" ht="15" customHeight="1" x14ac:dyDescent="0.25"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6:26" ht="15" customHeight="1" x14ac:dyDescent="0.25"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6:26" ht="15" customHeight="1" x14ac:dyDescent="0.25"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6:26" ht="15" customHeight="1" x14ac:dyDescent="0.25"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6:26" ht="15" customHeight="1" x14ac:dyDescent="0.25"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6:26" ht="15" customHeight="1" x14ac:dyDescent="0.25"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6:26" ht="15" customHeight="1" x14ac:dyDescent="0.25"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6:26" ht="15" customHeight="1" x14ac:dyDescent="0.25"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6:26" ht="15" customHeight="1" x14ac:dyDescent="0.25"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6:26" ht="15" customHeight="1" x14ac:dyDescent="0.25"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6:26" ht="15" customHeight="1" x14ac:dyDescent="0.25"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6:26" ht="15" customHeight="1" x14ac:dyDescent="0.25"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6:26" ht="15" customHeight="1" x14ac:dyDescent="0.25"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6:26" ht="15" customHeight="1" x14ac:dyDescent="0.25"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6:26" ht="15" customHeight="1" x14ac:dyDescent="0.25"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6:26" ht="15" customHeight="1" x14ac:dyDescent="0.25"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6:26" ht="15" customHeight="1" x14ac:dyDescent="0.25"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6:26" ht="15" customHeight="1" x14ac:dyDescent="0.25"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6:26" ht="15" customHeight="1" x14ac:dyDescent="0.25"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6:26" ht="15" customHeight="1" x14ac:dyDescent="0.25"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6:26" ht="15" customHeight="1" x14ac:dyDescent="0.25"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6:26" ht="15" customHeight="1" x14ac:dyDescent="0.25"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6:26" ht="15" customHeight="1" x14ac:dyDescent="0.25"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6:26" ht="15" customHeight="1" x14ac:dyDescent="0.25"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6:26" ht="15" customHeight="1" x14ac:dyDescent="0.25"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6:26" ht="15" customHeight="1" x14ac:dyDescent="0.25"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6:26" ht="15" customHeight="1" x14ac:dyDescent="0.25"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6:26" ht="15" customHeight="1" x14ac:dyDescent="0.25"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6:26" ht="15" customHeight="1" x14ac:dyDescent="0.25"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6:26" ht="15" customHeight="1" x14ac:dyDescent="0.25"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6:26" ht="15" customHeight="1" x14ac:dyDescent="0.25"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6:26" ht="15" customHeight="1" x14ac:dyDescent="0.25"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6:26" ht="15" customHeight="1" x14ac:dyDescent="0.25"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6:26" ht="15" customHeight="1" x14ac:dyDescent="0.25"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6:26" ht="15" customHeight="1" x14ac:dyDescent="0.25"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6:26" ht="15" customHeight="1" x14ac:dyDescent="0.25"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6:26" ht="15" customHeight="1" x14ac:dyDescent="0.25"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6:26" ht="15" customHeight="1" x14ac:dyDescent="0.25"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6:26" ht="15" customHeight="1" x14ac:dyDescent="0.25"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6:26" ht="15" customHeight="1" x14ac:dyDescent="0.25"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6:26" ht="15" customHeight="1" x14ac:dyDescent="0.25"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6:26" ht="15" customHeight="1" x14ac:dyDescent="0.25"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6:26" ht="15" customHeight="1" x14ac:dyDescent="0.25"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6:26" ht="15" customHeight="1" x14ac:dyDescent="0.25"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6:26" ht="15" customHeight="1" x14ac:dyDescent="0.25"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6:26" ht="15" customHeight="1" x14ac:dyDescent="0.25"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6:26" ht="15" customHeight="1" x14ac:dyDescent="0.25"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6:26" ht="15" customHeight="1" x14ac:dyDescent="0.25"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6:26" x14ac:dyDescent="0.25"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6:26" x14ac:dyDescent="0.25"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</sheetData>
  <mergeCells count="30">
    <mergeCell ref="R44:Y49"/>
    <mergeCell ref="E45:N51"/>
    <mergeCell ref="Q51:Z54"/>
    <mergeCell ref="C10:E11"/>
    <mergeCell ref="H10:J11"/>
    <mergeCell ref="K10:M11"/>
    <mergeCell ref="E70:N72"/>
    <mergeCell ref="D15:O23"/>
    <mergeCell ref="E26:N31"/>
    <mergeCell ref="E33:N36"/>
    <mergeCell ref="E38:N40"/>
    <mergeCell ref="E43:H44"/>
    <mergeCell ref="Q56:Z58"/>
    <mergeCell ref="E58:N63"/>
    <mergeCell ref="R61:U62"/>
    <mergeCell ref="R63:Y69"/>
    <mergeCell ref="E65:N68"/>
    <mergeCell ref="E75:H76"/>
    <mergeCell ref="E77:N83"/>
    <mergeCell ref="R77:Y101"/>
    <mergeCell ref="E90:N95"/>
    <mergeCell ref="E97:I99"/>
    <mergeCell ref="J97:N99"/>
    <mergeCell ref="E100:I102"/>
    <mergeCell ref="J100:N102"/>
    <mergeCell ref="E103:I105"/>
    <mergeCell ref="J103:N105"/>
    <mergeCell ref="R107:Y131"/>
    <mergeCell ref="E109:I111"/>
    <mergeCell ref="J109:N111"/>
  </mergeCells>
  <pageMargins left="0" right="0" top="0" bottom="0" header="0.31496062992125984" footer="0"/>
  <pageSetup scale="34" orientation="portrait" horizontalDpi="4294967293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A803-CDD4-47E1-A45E-5FE53D55998F}">
  <sheetPr>
    <tabColor rgb="FF6393F4"/>
    <pageSetUpPr fitToPage="1"/>
  </sheetPr>
  <dimension ref="A1:AC223"/>
  <sheetViews>
    <sheetView view="pageBreakPreview" topLeftCell="A82" zoomScale="55" zoomScaleNormal="60" zoomScaleSheetLayoutView="55" workbookViewId="0">
      <selection activeCell="AC45" sqref="AC45"/>
    </sheetView>
  </sheetViews>
  <sheetFormatPr defaultColWidth="11.42578125" defaultRowHeight="15" x14ac:dyDescent="0.25"/>
  <cols>
    <col min="1" max="1" width="19.85546875" customWidth="1"/>
    <col min="27" max="27" width="11.85546875" customWidth="1"/>
  </cols>
  <sheetData>
    <row r="1" spans="1:27" ht="15" customHeight="1" x14ac:dyDescent="0.25">
      <c r="Q1" s="1"/>
      <c r="R1" s="1"/>
      <c r="S1" s="1"/>
      <c r="T1" s="1"/>
      <c r="U1" s="1"/>
      <c r="V1" s="1"/>
      <c r="W1" s="1"/>
      <c r="X1" s="1"/>
    </row>
    <row r="2" spans="1:27" ht="15" customHeight="1" x14ac:dyDescent="0.25">
      <c r="Q2" s="1"/>
      <c r="R2" s="1"/>
      <c r="S2" s="1"/>
      <c r="T2" s="1"/>
      <c r="U2" s="1"/>
      <c r="V2" s="1"/>
      <c r="W2" s="1"/>
      <c r="X2" s="1"/>
    </row>
    <row r="3" spans="1:27" ht="15" customHeight="1" x14ac:dyDescent="0.25"/>
    <row r="4" spans="1:27" ht="1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customHeight="1" x14ac:dyDescent="0.65">
      <c r="A10" s="2"/>
      <c r="B10" s="3"/>
      <c r="C10" s="56"/>
      <c r="D10" s="56"/>
      <c r="E10" s="56"/>
      <c r="F10" s="4"/>
      <c r="G10" s="4"/>
      <c r="H10" s="56"/>
      <c r="I10" s="56"/>
      <c r="J10" s="56"/>
      <c r="K10" s="57"/>
      <c r="L10" s="56"/>
      <c r="M10" s="5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customHeight="1" x14ac:dyDescent="0.65">
      <c r="A11" s="2"/>
      <c r="B11" s="3"/>
      <c r="C11" s="56"/>
      <c r="D11" s="56"/>
      <c r="E11" s="56"/>
      <c r="F11" s="4"/>
      <c r="G11" s="4"/>
      <c r="H11" s="56"/>
      <c r="I11" s="56"/>
      <c r="J11" s="56"/>
      <c r="K11" s="56"/>
      <c r="L11" s="56"/>
      <c r="M11" s="5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 x14ac:dyDescent="0.6">
      <c r="U13" s="5"/>
      <c r="V13" s="5"/>
      <c r="W13" s="5"/>
      <c r="X13" s="5"/>
    </row>
    <row r="14" spans="1:27" ht="15" customHeight="1" x14ac:dyDescent="0.25"/>
    <row r="15" spans="1:27" ht="15" customHeight="1" x14ac:dyDescent="0.25"/>
    <row r="16" spans="1:27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spans="6:29" ht="15" customHeight="1" x14ac:dyDescent="0.25"/>
    <row r="50" spans="6:29" ht="15" customHeight="1" x14ac:dyDescent="0.25"/>
    <row r="51" spans="6:29" ht="15" customHeight="1" x14ac:dyDescent="0.25"/>
    <row r="52" spans="6:29" ht="15" customHeight="1" x14ac:dyDescent="0.25"/>
    <row r="53" spans="6:29" ht="15" customHeight="1" x14ac:dyDescent="0.25"/>
    <row r="54" spans="6:29" ht="15" customHeight="1" x14ac:dyDescent="0.25"/>
    <row r="55" spans="6:29" ht="15" customHeight="1" x14ac:dyDescent="0.25">
      <c r="F55" s="54" t="s">
        <v>24</v>
      </c>
      <c r="G55" s="54"/>
      <c r="H55" s="54"/>
      <c r="I55" s="55"/>
      <c r="J55" s="54" t="s">
        <v>25</v>
      </c>
      <c r="K55" s="54"/>
      <c r="L55" s="54"/>
      <c r="M55" s="55"/>
      <c r="N55" s="54" t="s">
        <v>26</v>
      </c>
      <c r="O55" s="54"/>
      <c r="P55" s="54"/>
      <c r="Q55" s="55"/>
      <c r="R55" s="54" t="s">
        <v>27</v>
      </c>
      <c r="S55" s="54"/>
      <c r="T55" s="54"/>
      <c r="U55" s="55"/>
      <c r="V55" s="54" t="s">
        <v>28</v>
      </c>
      <c r="W55" s="54"/>
      <c r="X55" s="54"/>
      <c r="Y55" s="54"/>
      <c r="AB55" t="s">
        <v>52</v>
      </c>
      <c r="AC55" s="34" t="s">
        <v>57</v>
      </c>
    </row>
    <row r="56" spans="6:29" ht="15" customHeight="1" x14ac:dyDescent="0.25">
      <c r="F56" s="54"/>
      <c r="G56" s="54"/>
      <c r="H56" s="54"/>
      <c r="I56" s="55"/>
      <c r="J56" s="54"/>
      <c r="K56" s="54"/>
      <c r="L56" s="54"/>
      <c r="M56" s="55"/>
      <c r="N56" s="54"/>
      <c r="O56" s="54"/>
      <c r="P56" s="54"/>
      <c r="Q56" s="55"/>
      <c r="R56" s="54"/>
      <c r="S56" s="54"/>
      <c r="T56" s="54"/>
      <c r="U56" s="55"/>
      <c r="V56" s="54"/>
      <c r="W56" s="54"/>
      <c r="X56" s="54"/>
      <c r="Y56" s="54"/>
      <c r="AB56" t="s">
        <v>53</v>
      </c>
      <c r="AC56" s="34" t="s">
        <v>58</v>
      </c>
    </row>
    <row r="57" spans="6:29" ht="15" customHeight="1" x14ac:dyDescent="0.25">
      <c r="F57" s="54"/>
      <c r="G57" s="54"/>
      <c r="H57" s="54"/>
      <c r="I57" s="55"/>
      <c r="J57" s="54"/>
      <c r="K57" s="54"/>
      <c r="L57" s="54"/>
      <c r="M57" s="55"/>
      <c r="N57" s="54"/>
      <c r="O57" s="54"/>
      <c r="P57" s="54"/>
      <c r="Q57" s="55"/>
      <c r="R57" s="54"/>
      <c r="S57" s="54"/>
      <c r="T57" s="54"/>
      <c r="U57" s="55"/>
      <c r="V57" s="54"/>
      <c r="W57" s="54"/>
      <c r="X57" s="54"/>
      <c r="Y57" s="54"/>
      <c r="AB57" t="s">
        <v>54</v>
      </c>
      <c r="AC57" s="84" t="s">
        <v>59</v>
      </c>
    </row>
    <row r="58" spans="6:29" ht="15" customHeight="1" x14ac:dyDescent="0.25">
      <c r="F58" s="54"/>
      <c r="G58" s="54"/>
      <c r="H58" s="54"/>
      <c r="I58" s="55"/>
      <c r="J58" s="54"/>
      <c r="K58" s="54"/>
      <c r="L58" s="54"/>
      <c r="M58" s="55"/>
      <c r="N58" s="54"/>
      <c r="O58" s="54"/>
      <c r="P58" s="54"/>
      <c r="Q58" s="55"/>
      <c r="R58" s="54"/>
      <c r="S58" s="54"/>
      <c r="T58" s="54"/>
      <c r="U58" s="55"/>
      <c r="V58" s="54"/>
      <c r="W58" s="54"/>
      <c r="X58" s="54"/>
      <c r="Y58" s="54"/>
      <c r="AB58" t="s">
        <v>55</v>
      </c>
      <c r="AC58" s="85" t="s">
        <v>60</v>
      </c>
    </row>
    <row r="59" spans="6:29" ht="15" customHeight="1" x14ac:dyDescent="0.25">
      <c r="F59" s="49" t="str">
        <f>IF(AC55&gt;=1,"1"," ")</f>
        <v>1</v>
      </c>
      <c r="G59" s="50"/>
      <c r="H59" s="50"/>
      <c r="I59" s="51"/>
      <c r="J59" s="58" t="str">
        <f>IF(AC55&gt;=1,AC56," ")</f>
        <v>[525]</v>
      </c>
      <c r="K59" s="58"/>
      <c r="L59" s="58"/>
      <c r="M59" s="59"/>
      <c r="N59" s="53" t="str">
        <f>IF(AC55&gt;=1,AC57," ")</f>
        <v>[526]</v>
      </c>
      <c r="O59" s="50"/>
      <c r="P59" s="50"/>
      <c r="Q59" s="51"/>
      <c r="R59" s="49" t="str">
        <f>IF(AC59&gt;=1,"Pagada",IF(AC55&gt;=1,"Pendiente"," "))</f>
        <v>Pagada</v>
      </c>
      <c r="S59" s="50"/>
      <c r="T59" s="50"/>
      <c r="U59" s="51"/>
      <c r="V59" s="49" t="str">
        <f>IF(AC55&gt;=1,AC58," ")</f>
        <v>[530]</v>
      </c>
      <c r="W59" s="50"/>
      <c r="X59" s="50"/>
      <c r="Y59" s="51"/>
      <c r="AB59" t="s">
        <v>61</v>
      </c>
      <c r="AC59" s="34" t="s">
        <v>62</v>
      </c>
    </row>
    <row r="60" spans="6:29" ht="15" customHeight="1" x14ac:dyDescent="0.25">
      <c r="F60" s="39"/>
      <c r="G60" s="40"/>
      <c r="H60" s="40"/>
      <c r="I60" s="41"/>
      <c r="J60" s="58"/>
      <c r="K60" s="58"/>
      <c r="L60" s="58"/>
      <c r="M60" s="59"/>
      <c r="N60" s="39"/>
      <c r="O60" s="40"/>
      <c r="P60" s="40"/>
      <c r="Q60" s="41"/>
      <c r="R60" s="39"/>
      <c r="S60" s="40"/>
      <c r="T60" s="40"/>
      <c r="U60" s="41"/>
      <c r="V60" s="39"/>
      <c r="W60" s="40"/>
      <c r="X60" s="40"/>
      <c r="Y60" s="41"/>
    </row>
    <row r="61" spans="6:29" ht="15" customHeight="1" x14ac:dyDescent="0.25">
      <c r="F61" s="36" t="str">
        <f>IF(AC55&gt;=2,"2"," ")</f>
        <v>2</v>
      </c>
      <c r="G61" s="37"/>
      <c r="H61" s="37"/>
      <c r="I61" s="38"/>
      <c r="J61" s="42" t="str">
        <f>IF(AC55&gt;=2,AC56," ")</f>
        <v>[525]</v>
      </c>
      <c r="K61" s="43"/>
      <c r="L61" s="43"/>
      <c r="M61" s="44"/>
      <c r="N61" s="48" t="e">
        <f>IF(AC55&gt;=2,AC57+30," ")</f>
        <v>#VALUE!</v>
      </c>
      <c r="O61" s="37"/>
      <c r="P61" s="37"/>
      <c r="Q61" s="38"/>
      <c r="R61" s="49" t="str">
        <f>IF(AC59&gt;=2,"Pagada",IF(AC55&gt;=2,"Pendiente"," "))</f>
        <v>Pagada</v>
      </c>
      <c r="S61" s="50"/>
      <c r="T61" s="50"/>
      <c r="U61" s="51"/>
      <c r="V61" s="49" t="str">
        <f>IF(AC55&gt;=2,AC58," ")</f>
        <v>[530]</v>
      </c>
      <c r="W61" s="50"/>
      <c r="X61" s="50"/>
      <c r="Y61" s="51"/>
    </row>
    <row r="62" spans="6:29" ht="15" customHeight="1" x14ac:dyDescent="0.25">
      <c r="F62" s="39"/>
      <c r="G62" s="40"/>
      <c r="H62" s="40"/>
      <c r="I62" s="41"/>
      <c r="J62" s="45"/>
      <c r="K62" s="46"/>
      <c r="L62" s="46"/>
      <c r="M62" s="47"/>
      <c r="N62" s="40"/>
      <c r="O62" s="40"/>
      <c r="P62" s="40"/>
      <c r="Q62" s="41"/>
      <c r="R62" s="39"/>
      <c r="S62" s="40"/>
      <c r="T62" s="40"/>
      <c r="U62" s="41"/>
      <c r="V62" s="39"/>
      <c r="W62" s="40"/>
      <c r="X62" s="40"/>
      <c r="Y62" s="41"/>
    </row>
    <row r="63" spans="6:29" ht="15" customHeight="1" x14ac:dyDescent="0.25">
      <c r="F63" s="36" t="str">
        <f>IF(AC55&gt;=3,"3"," ")</f>
        <v>3</v>
      </c>
      <c r="G63" s="37"/>
      <c r="H63" s="37"/>
      <c r="I63" s="38"/>
      <c r="J63" s="42" t="str">
        <f>IF(AC55&gt;=3,AC56," ")</f>
        <v>[525]</v>
      </c>
      <c r="K63" s="43"/>
      <c r="L63" s="43"/>
      <c r="M63" s="44"/>
      <c r="N63" s="48" t="e">
        <f>IF(AC55&gt;=3,AC57+60," ")</f>
        <v>#VALUE!</v>
      </c>
      <c r="O63" s="37"/>
      <c r="P63" s="37"/>
      <c r="Q63" s="38"/>
      <c r="R63" s="49" t="str">
        <f>IF(AC59&gt;=3,"Pagada",IF(AC55&gt;=3,"Pendiente"," "))</f>
        <v>Pagada</v>
      </c>
      <c r="S63" s="50"/>
      <c r="T63" s="50"/>
      <c r="U63" s="51"/>
      <c r="V63" s="49" t="str">
        <f>IF(AC55&gt;=3,AC58," ")</f>
        <v>[530]</v>
      </c>
      <c r="W63" s="50"/>
      <c r="X63" s="50"/>
      <c r="Y63" s="51"/>
    </row>
    <row r="64" spans="6:29" ht="15" customHeight="1" x14ac:dyDescent="0.25">
      <c r="F64" s="39"/>
      <c r="G64" s="40"/>
      <c r="H64" s="40"/>
      <c r="I64" s="41"/>
      <c r="J64" s="45"/>
      <c r="K64" s="46"/>
      <c r="L64" s="46"/>
      <c r="M64" s="47"/>
      <c r="N64" s="40"/>
      <c r="O64" s="40"/>
      <c r="P64" s="40"/>
      <c r="Q64" s="41"/>
      <c r="R64" s="39"/>
      <c r="S64" s="40"/>
      <c r="T64" s="40"/>
      <c r="U64" s="41"/>
      <c r="V64" s="39"/>
      <c r="W64" s="40"/>
      <c r="X64" s="40"/>
      <c r="Y64" s="41"/>
    </row>
    <row r="65" spans="6:25" ht="15" customHeight="1" x14ac:dyDescent="0.25">
      <c r="F65" s="36" t="str">
        <f>IF(AC55&gt;=4,"4"," ")</f>
        <v>4</v>
      </c>
      <c r="G65" s="37"/>
      <c r="H65" s="37"/>
      <c r="I65" s="38"/>
      <c r="J65" s="42" t="str">
        <f>IF(AC55&gt;=4,AC56," ")</f>
        <v>[525]</v>
      </c>
      <c r="K65" s="43"/>
      <c r="L65" s="43"/>
      <c r="M65" s="44"/>
      <c r="N65" s="48" t="e">
        <f>IF(AC55&gt;=4,AC57+90," ")</f>
        <v>#VALUE!</v>
      </c>
      <c r="O65" s="37"/>
      <c r="P65" s="37"/>
      <c r="Q65" s="38"/>
      <c r="R65" s="49" t="str">
        <f>IF(AC59&gt;=4,"Pagada",IF(AC55&gt;=4,"Pendiente"," "))</f>
        <v>Pagada</v>
      </c>
      <c r="S65" s="50"/>
      <c r="T65" s="50"/>
      <c r="U65" s="51"/>
      <c r="V65" s="49" t="str">
        <f>IF(AC55&gt;=4,AC58," ")</f>
        <v>[530]</v>
      </c>
      <c r="W65" s="50"/>
      <c r="X65" s="50"/>
      <c r="Y65" s="51"/>
    </row>
    <row r="66" spans="6:25" ht="15" customHeight="1" x14ac:dyDescent="0.25">
      <c r="F66" s="39"/>
      <c r="G66" s="40"/>
      <c r="H66" s="40"/>
      <c r="I66" s="41"/>
      <c r="J66" s="45"/>
      <c r="K66" s="46"/>
      <c r="L66" s="46"/>
      <c r="M66" s="47"/>
      <c r="N66" s="40"/>
      <c r="O66" s="40"/>
      <c r="P66" s="40"/>
      <c r="Q66" s="41"/>
      <c r="R66" s="39"/>
      <c r="S66" s="40"/>
      <c r="T66" s="40"/>
      <c r="U66" s="41"/>
      <c r="V66" s="39"/>
      <c r="W66" s="40"/>
      <c r="X66" s="40"/>
      <c r="Y66" s="41"/>
    </row>
    <row r="67" spans="6:25" ht="15" customHeight="1" x14ac:dyDescent="0.25">
      <c r="F67" s="36" t="str">
        <f>IF(AC55&gt;=5,"5"," ")</f>
        <v>5</v>
      </c>
      <c r="G67" s="37"/>
      <c r="H67" s="37"/>
      <c r="I67" s="38"/>
      <c r="J67" s="42" t="str">
        <f>IF(AC55&gt;=5,AC56," ")</f>
        <v>[525]</v>
      </c>
      <c r="K67" s="43"/>
      <c r="L67" s="43"/>
      <c r="M67" s="44"/>
      <c r="N67" s="48" t="e">
        <f>IF(AC55&gt;=5,AC57+120," ")</f>
        <v>#VALUE!</v>
      </c>
      <c r="O67" s="37"/>
      <c r="P67" s="37"/>
      <c r="Q67" s="38"/>
      <c r="R67" s="49" t="str">
        <f>IF(AC59&gt;=5,"Pagada",IF(AC55&gt;=5,"Pendiente"," "))</f>
        <v>Pagada</v>
      </c>
      <c r="S67" s="50"/>
      <c r="T67" s="50"/>
      <c r="U67" s="51"/>
      <c r="V67" s="49" t="str">
        <f>IF(AC55&gt;=5,AC58," ")</f>
        <v>[530]</v>
      </c>
      <c r="W67" s="50"/>
      <c r="X67" s="50"/>
      <c r="Y67" s="51"/>
    </row>
    <row r="68" spans="6:25" ht="15" customHeight="1" x14ac:dyDescent="0.25">
      <c r="F68" s="39"/>
      <c r="G68" s="40"/>
      <c r="H68" s="40"/>
      <c r="I68" s="41"/>
      <c r="J68" s="45"/>
      <c r="K68" s="46"/>
      <c r="L68" s="46"/>
      <c r="M68" s="47"/>
      <c r="N68" s="40"/>
      <c r="O68" s="40"/>
      <c r="P68" s="40"/>
      <c r="Q68" s="41"/>
      <c r="R68" s="39"/>
      <c r="S68" s="40"/>
      <c r="T68" s="40"/>
      <c r="U68" s="41"/>
      <c r="V68" s="39"/>
      <c r="W68" s="40"/>
      <c r="X68" s="40"/>
      <c r="Y68" s="41"/>
    </row>
    <row r="69" spans="6:25" ht="15" customHeight="1" x14ac:dyDescent="0.25">
      <c r="F69" s="36" t="str">
        <f>IF(AC55&gt;=6,"6"," ")</f>
        <v>6</v>
      </c>
      <c r="G69" s="37"/>
      <c r="H69" s="37"/>
      <c r="I69" s="38"/>
      <c r="J69" s="42" t="str">
        <f>IF(AC55&gt;=6,AC56," ")</f>
        <v>[525]</v>
      </c>
      <c r="K69" s="43"/>
      <c r="L69" s="43"/>
      <c r="M69" s="44"/>
      <c r="N69" s="48" t="e">
        <f>IF(AC55&gt;=6,AC57+150," ")</f>
        <v>#VALUE!</v>
      </c>
      <c r="O69" s="37"/>
      <c r="P69" s="37"/>
      <c r="Q69" s="38"/>
      <c r="R69" s="49" t="str">
        <f>IF(AC59&gt;=6,"Pagada",IF(AC55&gt;=6,"Pendiente"," "))</f>
        <v>Pagada</v>
      </c>
      <c r="S69" s="50"/>
      <c r="T69" s="50"/>
      <c r="U69" s="51"/>
      <c r="V69" s="49" t="str">
        <f>IF(AC55&gt;=6,AC58," ")</f>
        <v>[530]</v>
      </c>
      <c r="W69" s="50"/>
      <c r="X69" s="50"/>
      <c r="Y69" s="51"/>
    </row>
    <row r="70" spans="6:25" ht="15" customHeight="1" x14ac:dyDescent="0.25">
      <c r="F70" s="39"/>
      <c r="G70" s="40"/>
      <c r="H70" s="40"/>
      <c r="I70" s="41"/>
      <c r="J70" s="45"/>
      <c r="K70" s="46"/>
      <c r="L70" s="46"/>
      <c r="M70" s="47"/>
      <c r="N70" s="40"/>
      <c r="O70" s="40"/>
      <c r="P70" s="40"/>
      <c r="Q70" s="41"/>
      <c r="R70" s="39"/>
      <c r="S70" s="40"/>
      <c r="T70" s="40"/>
      <c r="U70" s="41"/>
      <c r="V70" s="39"/>
      <c r="W70" s="40"/>
      <c r="X70" s="40"/>
      <c r="Y70" s="41"/>
    </row>
    <row r="71" spans="6:25" ht="15" customHeight="1" x14ac:dyDescent="0.25">
      <c r="F71" s="36" t="str">
        <f>IF(AC55&gt;=7,"7"," ")</f>
        <v>7</v>
      </c>
      <c r="G71" s="37"/>
      <c r="H71" s="37"/>
      <c r="I71" s="38"/>
      <c r="J71" s="42" t="str">
        <f>IF(AC55&gt;=7,AC56," ")</f>
        <v>[525]</v>
      </c>
      <c r="K71" s="43"/>
      <c r="L71" s="43"/>
      <c r="M71" s="44"/>
      <c r="N71" s="48" t="e">
        <f>IF(AC55&gt;=7,AC57+180," ")</f>
        <v>#VALUE!</v>
      </c>
      <c r="O71" s="37"/>
      <c r="P71" s="37"/>
      <c r="Q71" s="38"/>
      <c r="R71" s="49" t="str">
        <f>IF(AC59&gt;=7,"Pagada",IF(AC55&gt;=7,"Pendiente"," "))</f>
        <v>Pagada</v>
      </c>
      <c r="S71" s="50"/>
      <c r="T71" s="50"/>
      <c r="U71" s="51"/>
      <c r="V71" s="49" t="str">
        <f>IF(AC55&gt;=7,AC58," ")</f>
        <v>[530]</v>
      </c>
      <c r="W71" s="50"/>
      <c r="X71" s="50"/>
      <c r="Y71" s="51"/>
    </row>
    <row r="72" spans="6:25" ht="15" customHeight="1" x14ac:dyDescent="0.25">
      <c r="F72" s="39"/>
      <c r="G72" s="40"/>
      <c r="H72" s="40"/>
      <c r="I72" s="41"/>
      <c r="J72" s="45"/>
      <c r="K72" s="46"/>
      <c r="L72" s="46"/>
      <c r="M72" s="47"/>
      <c r="N72" s="40"/>
      <c r="O72" s="40"/>
      <c r="P72" s="40"/>
      <c r="Q72" s="41"/>
      <c r="R72" s="39"/>
      <c r="S72" s="40"/>
      <c r="T72" s="40"/>
      <c r="U72" s="41"/>
      <c r="V72" s="39"/>
      <c r="W72" s="40"/>
      <c r="X72" s="40"/>
      <c r="Y72" s="41"/>
    </row>
    <row r="73" spans="6:25" ht="15" customHeight="1" x14ac:dyDescent="0.25">
      <c r="F73" s="36" t="str">
        <f>IF(AC55&gt;=8,"8"," ")</f>
        <v>8</v>
      </c>
      <c r="G73" s="37"/>
      <c r="H73" s="37"/>
      <c r="I73" s="38"/>
      <c r="J73" s="42" t="str">
        <f>IF(AC55&gt;=8,AC56," ")</f>
        <v>[525]</v>
      </c>
      <c r="K73" s="43"/>
      <c r="L73" s="43"/>
      <c r="M73" s="44"/>
      <c r="N73" s="48" t="e">
        <f>IF(AC55&gt;=8,AC57+210," ")</f>
        <v>#VALUE!</v>
      </c>
      <c r="O73" s="37"/>
      <c r="P73" s="37"/>
      <c r="Q73" s="38"/>
      <c r="R73" s="49" t="str">
        <f>IF(AC59&gt;=8,"Pagada",IF(AC55&gt;=8,"Pendiente"," "))</f>
        <v>Pagada</v>
      </c>
      <c r="S73" s="50"/>
      <c r="T73" s="50"/>
      <c r="U73" s="51"/>
      <c r="V73" s="49" t="str">
        <f>IF(AC55&gt;=8,AC58," ")</f>
        <v>[530]</v>
      </c>
      <c r="W73" s="50"/>
      <c r="X73" s="50"/>
      <c r="Y73" s="51"/>
    </row>
    <row r="74" spans="6:25" ht="15" customHeight="1" x14ac:dyDescent="0.25">
      <c r="F74" s="39"/>
      <c r="G74" s="40"/>
      <c r="H74" s="40"/>
      <c r="I74" s="41"/>
      <c r="J74" s="45"/>
      <c r="K74" s="46"/>
      <c r="L74" s="46"/>
      <c r="M74" s="47"/>
      <c r="N74" s="40"/>
      <c r="O74" s="40"/>
      <c r="P74" s="40"/>
      <c r="Q74" s="41"/>
      <c r="R74" s="39"/>
      <c r="S74" s="40"/>
      <c r="T74" s="40"/>
      <c r="U74" s="41"/>
      <c r="V74" s="39"/>
      <c r="W74" s="40"/>
      <c r="X74" s="40"/>
      <c r="Y74" s="41"/>
    </row>
    <row r="75" spans="6:25" ht="15" customHeight="1" x14ac:dyDescent="0.25">
      <c r="F75" s="36" t="str">
        <f>IF(AC55&gt;=9,"9"," ")</f>
        <v>9</v>
      </c>
      <c r="G75" s="37"/>
      <c r="H75" s="37"/>
      <c r="I75" s="38"/>
      <c r="J75" s="42" t="str">
        <f>IF(AC55&gt;=9,AC56," ")</f>
        <v>[525]</v>
      </c>
      <c r="K75" s="43"/>
      <c r="L75" s="43"/>
      <c r="M75" s="44"/>
      <c r="N75" s="48" t="e">
        <f>IF(AC55&gt;=9,AC57+240," ")</f>
        <v>#VALUE!</v>
      </c>
      <c r="O75" s="37"/>
      <c r="P75" s="37"/>
      <c r="Q75" s="38"/>
      <c r="R75" s="49" t="str">
        <f>IF(AC59&gt;=9,"Pagada",IF(AC55&gt;=9,"Pendiente"," "))</f>
        <v>Pagada</v>
      </c>
      <c r="S75" s="50"/>
      <c r="T75" s="50"/>
      <c r="U75" s="51"/>
      <c r="V75" s="52" t="str">
        <f>IF(AC55&gt;=9,AC58," ")</f>
        <v>[530]</v>
      </c>
      <c r="W75" s="37"/>
      <c r="X75" s="37"/>
      <c r="Y75" s="38"/>
    </row>
    <row r="76" spans="6:25" ht="15" customHeight="1" x14ac:dyDescent="0.25">
      <c r="F76" s="39"/>
      <c r="G76" s="40"/>
      <c r="H76" s="40"/>
      <c r="I76" s="41"/>
      <c r="J76" s="45"/>
      <c r="K76" s="46"/>
      <c r="L76" s="46"/>
      <c r="M76" s="47"/>
      <c r="N76" s="40"/>
      <c r="O76" s="40"/>
      <c r="P76" s="40"/>
      <c r="Q76" s="41"/>
      <c r="R76" s="39"/>
      <c r="S76" s="40"/>
      <c r="T76" s="40"/>
      <c r="U76" s="41"/>
      <c r="V76" s="39"/>
      <c r="W76" s="40"/>
      <c r="X76" s="40"/>
      <c r="Y76" s="41"/>
    </row>
    <row r="77" spans="6:25" ht="15" customHeight="1" x14ac:dyDescent="0.25">
      <c r="F77" s="36" t="str">
        <f>IF(AC55&gt;=10,"10"," ")</f>
        <v>10</v>
      </c>
      <c r="G77" s="37"/>
      <c r="H77" s="37"/>
      <c r="I77" s="38"/>
      <c r="J77" s="42" t="str">
        <f>IF(AC55&gt;=10,AC56," ")</f>
        <v>[525]</v>
      </c>
      <c r="K77" s="43"/>
      <c r="L77" s="43"/>
      <c r="M77" s="44"/>
      <c r="N77" s="48" t="e">
        <f>IF(AC55&gt;=10,AC57+270," ")</f>
        <v>#VALUE!</v>
      </c>
      <c r="O77" s="37"/>
      <c r="P77" s="37"/>
      <c r="Q77" s="38"/>
      <c r="R77" s="49" t="str">
        <f>IF(AC59&gt;=10,"Pagada",IF(AC55&gt;=10,"Pendiente"," "))</f>
        <v>Pagada</v>
      </c>
      <c r="S77" s="50"/>
      <c r="T77" s="50"/>
      <c r="U77" s="51"/>
      <c r="V77" s="52" t="str">
        <f>IF(AC55&gt;=10,AC58," ")</f>
        <v>[530]</v>
      </c>
      <c r="W77" s="37"/>
      <c r="X77" s="37"/>
      <c r="Y77" s="38"/>
    </row>
    <row r="78" spans="6:25" ht="15" customHeight="1" x14ac:dyDescent="0.25">
      <c r="F78" s="39"/>
      <c r="G78" s="40"/>
      <c r="H78" s="40"/>
      <c r="I78" s="41"/>
      <c r="J78" s="45"/>
      <c r="K78" s="46"/>
      <c r="L78" s="46"/>
      <c r="M78" s="47"/>
      <c r="N78" s="40"/>
      <c r="O78" s="40"/>
      <c r="P78" s="40"/>
      <c r="Q78" s="41"/>
      <c r="R78" s="39"/>
      <c r="S78" s="40"/>
      <c r="T78" s="40"/>
      <c r="U78" s="41"/>
      <c r="V78" s="39"/>
      <c r="W78" s="40"/>
      <c r="X78" s="40"/>
      <c r="Y78" s="41"/>
    </row>
    <row r="79" spans="6:25" ht="15" customHeight="1" x14ac:dyDescent="0.25">
      <c r="F79" s="49" t="str">
        <f>IF(AC55&gt;=11,"11"," ")</f>
        <v>11</v>
      </c>
      <c r="G79" s="50"/>
      <c r="H79" s="50"/>
      <c r="I79" s="51"/>
      <c r="J79" s="42" t="str">
        <f>IF(AC55&gt;=11,AC56," ")</f>
        <v>[525]</v>
      </c>
      <c r="K79" s="43"/>
      <c r="L79" s="43"/>
      <c r="M79" s="44"/>
      <c r="N79" s="48" t="e">
        <f>IF(AC55&gt;=11,AC57+300," ")</f>
        <v>#VALUE!</v>
      </c>
      <c r="O79" s="37"/>
      <c r="P79" s="37"/>
      <c r="Q79" s="38"/>
      <c r="R79" s="49" t="str">
        <f>IF(AC59&gt;=11,"Pagada",IF(AC55&gt;=11,"Pendiente"," "))</f>
        <v>Pagada</v>
      </c>
      <c r="S79" s="50"/>
      <c r="T79" s="50"/>
      <c r="U79" s="51"/>
      <c r="V79" s="52" t="str">
        <f>IF(AC55&gt;=11,AC58," ")</f>
        <v>[530]</v>
      </c>
      <c r="W79" s="37"/>
      <c r="X79" s="37"/>
      <c r="Y79" s="38"/>
    </row>
    <row r="80" spans="6:25" ht="15" customHeight="1" x14ac:dyDescent="0.25">
      <c r="F80" s="39"/>
      <c r="G80" s="40"/>
      <c r="H80" s="40"/>
      <c r="I80" s="41"/>
      <c r="J80" s="45"/>
      <c r="K80" s="46"/>
      <c r="L80" s="46"/>
      <c r="M80" s="47"/>
      <c r="N80" s="40"/>
      <c r="O80" s="40"/>
      <c r="P80" s="40"/>
      <c r="Q80" s="41"/>
      <c r="R80" s="39"/>
      <c r="S80" s="40"/>
      <c r="T80" s="40"/>
      <c r="U80" s="41"/>
      <c r="V80" s="39"/>
      <c r="W80" s="40"/>
      <c r="X80" s="40"/>
      <c r="Y80" s="41"/>
    </row>
    <row r="81" spans="6:25" ht="15" customHeight="1" x14ac:dyDescent="0.25"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spans="6:25" ht="15" customHeight="1" x14ac:dyDescent="0.25"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spans="6:25" ht="15" customHeight="1" x14ac:dyDescent="0.25"/>
    <row r="84" spans="6:25" ht="15" customHeight="1" x14ac:dyDescent="0.25"/>
    <row r="85" spans="6:25" ht="15" customHeight="1" x14ac:dyDescent="0.25"/>
    <row r="86" spans="6:25" ht="15" customHeight="1" x14ac:dyDescent="0.25"/>
    <row r="87" spans="6:25" ht="15" customHeight="1" x14ac:dyDescent="0.25"/>
    <row r="88" spans="6:25" ht="15" customHeight="1" x14ac:dyDescent="0.25"/>
    <row r="89" spans="6:25" ht="15" customHeight="1" x14ac:dyDescent="0.25"/>
    <row r="90" spans="6:25" ht="15" customHeight="1" x14ac:dyDescent="0.25"/>
    <row r="91" spans="6:25" ht="15" customHeight="1" x14ac:dyDescent="0.25"/>
    <row r="92" spans="6:25" ht="15" customHeight="1" x14ac:dyDescent="0.25"/>
    <row r="93" spans="6:25" ht="15" customHeight="1" x14ac:dyDescent="0.25"/>
    <row r="94" spans="6:25" ht="15" customHeight="1" x14ac:dyDescent="0.25"/>
    <row r="95" spans="6:25" ht="15" customHeight="1" x14ac:dyDescent="0.25"/>
    <row r="96" spans="6:25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spans="16:26" ht="15" customHeight="1" x14ac:dyDescent="0.25"/>
    <row r="146" spans="16:26" ht="21.95" customHeight="1" x14ac:dyDescent="0.25"/>
    <row r="147" spans="16:26" ht="15" customHeight="1" x14ac:dyDescent="0.25"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6:26" ht="15" customHeight="1" x14ac:dyDescent="0.25"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6:26" ht="15" customHeight="1" x14ac:dyDescent="0.25"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6:26" ht="15" customHeight="1" x14ac:dyDescent="0.25"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6:26" ht="15" customHeight="1" x14ac:dyDescent="0.25"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6:26" ht="15" customHeight="1" x14ac:dyDescent="0.25"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6:26" ht="15" customHeight="1" x14ac:dyDescent="0.25"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6:26" ht="15" customHeight="1" x14ac:dyDescent="0.25"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6:26" ht="15" customHeight="1" x14ac:dyDescent="0.25"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6:26" ht="15" customHeight="1" x14ac:dyDescent="0.25"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6:26" ht="15" customHeight="1" x14ac:dyDescent="0.25"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6:26" ht="15" customHeight="1" x14ac:dyDescent="0.25"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6:26" ht="15" customHeight="1" x14ac:dyDescent="0.25"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6:26" ht="15" customHeight="1" x14ac:dyDescent="0.25"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6:26" ht="15" customHeight="1" x14ac:dyDescent="0.25"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6:26" ht="15" customHeight="1" x14ac:dyDescent="0.25"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6:26" ht="15" customHeight="1" x14ac:dyDescent="0.25"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6:26" ht="15" customHeight="1" x14ac:dyDescent="0.25"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6:26" ht="15" customHeight="1" x14ac:dyDescent="0.25"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6:26" ht="15" customHeight="1" x14ac:dyDescent="0.25"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6:26" ht="15" customHeight="1" x14ac:dyDescent="0.25"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6:26" ht="15" customHeight="1" x14ac:dyDescent="0.25"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6:26" ht="15" customHeight="1" x14ac:dyDescent="0.25"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6:26" ht="15" customHeight="1" x14ac:dyDescent="0.25"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6:26" ht="15" customHeight="1" x14ac:dyDescent="0.25"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6:26" ht="15" customHeight="1" x14ac:dyDescent="0.25"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6:26" ht="15" customHeight="1" x14ac:dyDescent="0.25"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6:26" ht="15" customHeight="1" x14ac:dyDescent="0.25"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6:26" ht="15" customHeight="1" x14ac:dyDescent="0.25"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6:26" ht="15" customHeight="1" x14ac:dyDescent="0.25"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6:26" ht="15" customHeight="1" x14ac:dyDescent="0.25"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6:26" ht="15" customHeight="1" x14ac:dyDescent="0.25"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6:26" ht="15" customHeight="1" x14ac:dyDescent="0.25"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6:26" ht="15" customHeight="1" x14ac:dyDescent="0.25"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6:26" ht="15" customHeight="1" x14ac:dyDescent="0.25"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6:26" ht="15" customHeight="1" x14ac:dyDescent="0.25"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6:26" ht="15" customHeight="1" x14ac:dyDescent="0.25"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6:26" ht="15" customHeight="1" x14ac:dyDescent="0.25"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6:26" ht="15" customHeight="1" x14ac:dyDescent="0.25"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6:26" ht="15" customHeight="1" x14ac:dyDescent="0.25"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6:26" ht="15" customHeight="1" x14ac:dyDescent="0.25"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6:26" ht="15" customHeight="1" x14ac:dyDescent="0.25"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6:26" ht="15" customHeight="1" x14ac:dyDescent="0.25"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6:26" ht="15" customHeight="1" x14ac:dyDescent="0.25"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6:26" ht="15" customHeight="1" x14ac:dyDescent="0.25"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6:26" ht="15" customHeight="1" x14ac:dyDescent="0.25"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6:26" ht="15" customHeight="1" x14ac:dyDescent="0.25"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6:26" ht="15" customHeight="1" x14ac:dyDescent="0.25"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6:26" ht="15" customHeight="1" x14ac:dyDescent="0.25"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6:26" ht="15" customHeight="1" x14ac:dyDescent="0.25"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6:26" ht="15" customHeight="1" x14ac:dyDescent="0.25"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6:26" ht="15" customHeight="1" x14ac:dyDescent="0.25"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6:26" ht="15" customHeight="1" x14ac:dyDescent="0.25"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6:26" ht="15" customHeight="1" x14ac:dyDescent="0.25"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6:26" ht="15" customHeight="1" x14ac:dyDescent="0.25"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6:26" ht="15" customHeight="1" x14ac:dyDescent="0.25"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6:26" ht="15" customHeight="1" x14ac:dyDescent="0.25"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6:26" ht="15" customHeight="1" x14ac:dyDescent="0.25"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6:26" ht="15" customHeight="1" x14ac:dyDescent="0.25"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6:26" ht="15" customHeight="1" x14ac:dyDescent="0.25"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6:26" ht="15" customHeight="1" x14ac:dyDescent="0.25"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6:26" ht="15" customHeight="1" x14ac:dyDescent="0.25"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6:26" ht="15" customHeight="1" x14ac:dyDescent="0.25"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6:26" ht="15" customHeight="1" x14ac:dyDescent="0.25"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6:26" ht="15" customHeight="1" x14ac:dyDescent="0.25"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6:26" ht="15" customHeight="1" x14ac:dyDescent="0.25"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6:26" ht="15" customHeight="1" x14ac:dyDescent="0.25"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6:26" ht="15" customHeight="1" x14ac:dyDescent="0.25"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6:26" ht="15" customHeight="1" x14ac:dyDescent="0.25"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6:26" ht="15" customHeight="1" x14ac:dyDescent="0.25"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6:26" ht="15" customHeight="1" x14ac:dyDescent="0.25"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6:26" ht="15" customHeight="1" x14ac:dyDescent="0.25"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6:26" ht="15" customHeight="1" x14ac:dyDescent="0.25"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6:26" ht="15" customHeight="1" x14ac:dyDescent="0.25"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6:26" ht="15" customHeight="1" x14ac:dyDescent="0.25"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6:26" x14ac:dyDescent="0.25"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6:26" x14ac:dyDescent="0.25"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</sheetData>
  <mergeCells count="68">
    <mergeCell ref="C10:E11"/>
    <mergeCell ref="H10:J11"/>
    <mergeCell ref="K10:M11"/>
    <mergeCell ref="F59:I60"/>
    <mergeCell ref="J59:M60"/>
    <mergeCell ref="N59:Q60"/>
    <mergeCell ref="R59:U60"/>
    <mergeCell ref="V59:Y60"/>
    <mergeCell ref="F55:I58"/>
    <mergeCell ref="J55:M58"/>
    <mergeCell ref="N55:Q58"/>
    <mergeCell ref="R55:U58"/>
    <mergeCell ref="V55:Y58"/>
    <mergeCell ref="F63:I64"/>
    <mergeCell ref="J63:M64"/>
    <mergeCell ref="N63:Q64"/>
    <mergeCell ref="R63:U64"/>
    <mergeCell ref="V63:Y64"/>
    <mergeCell ref="F61:I62"/>
    <mergeCell ref="J61:M62"/>
    <mergeCell ref="N61:Q62"/>
    <mergeCell ref="R61:U62"/>
    <mergeCell ref="V61:Y62"/>
    <mergeCell ref="F67:I68"/>
    <mergeCell ref="J67:M68"/>
    <mergeCell ref="N67:Q68"/>
    <mergeCell ref="R67:U68"/>
    <mergeCell ref="V67:Y68"/>
    <mergeCell ref="F65:I66"/>
    <mergeCell ref="J65:M66"/>
    <mergeCell ref="N65:Q66"/>
    <mergeCell ref="R65:U66"/>
    <mergeCell ref="V65:Y66"/>
    <mergeCell ref="F71:I72"/>
    <mergeCell ref="J71:M72"/>
    <mergeCell ref="N71:Q72"/>
    <mergeCell ref="R71:U72"/>
    <mergeCell ref="V71:Y72"/>
    <mergeCell ref="F69:I70"/>
    <mergeCell ref="J69:M70"/>
    <mergeCell ref="N69:Q70"/>
    <mergeCell ref="R69:U70"/>
    <mergeCell ref="V69:Y70"/>
    <mergeCell ref="F75:I76"/>
    <mergeCell ref="J75:M76"/>
    <mergeCell ref="N75:Q76"/>
    <mergeCell ref="R75:U76"/>
    <mergeCell ref="V75:Y76"/>
    <mergeCell ref="F73:I74"/>
    <mergeCell ref="J73:M74"/>
    <mergeCell ref="N73:Q74"/>
    <mergeCell ref="R73:U74"/>
    <mergeCell ref="V73:Y74"/>
    <mergeCell ref="F79:I80"/>
    <mergeCell ref="J79:M80"/>
    <mergeCell ref="N79:Q80"/>
    <mergeCell ref="R79:U80"/>
    <mergeCell ref="V79:Y80"/>
    <mergeCell ref="F77:I78"/>
    <mergeCell ref="J77:M78"/>
    <mergeCell ref="N77:Q78"/>
    <mergeCell ref="R77:U78"/>
    <mergeCell ref="V77:Y78"/>
    <mergeCell ref="F81:I82"/>
    <mergeCell ref="J81:M82"/>
    <mergeCell ref="N81:Q82"/>
    <mergeCell ref="R81:U82"/>
    <mergeCell ref="V81:Y82"/>
  </mergeCells>
  <hyperlinks>
    <hyperlink ref="AC58" r:id="rId1" display="www.finesa.com" xr:uid="{1B4B68F9-635F-44F5-827C-E3943680A239}"/>
  </hyperlinks>
  <pageMargins left="0" right="0" top="0" bottom="0" header="0.31496062992125984" footer="0"/>
  <pageSetup scale="34" orientation="portrait" horizontalDpi="4294967293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36F7-AE13-4E41-9DBC-878E74E26BBB}">
  <sheetPr>
    <tabColor rgb="FF6393F4"/>
    <pageSetUpPr fitToPage="1"/>
  </sheetPr>
  <dimension ref="P1:AF223"/>
  <sheetViews>
    <sheetView view="pageBreakPreview" topLeftCell="A67" zoomScale="40" zoomScaleNormal="60" zoomScaleSheetLayoutView="40" workbookViewId="0">
      <selection activeCell="AD143" sqref="AD143"/>
    </sheetView>
  </sheetViews>
  <sheetFormatPr defaultColWidth="11.42578125" defaultRowHeight="15" x14ac:dyDescent="0.25"/>
  <cols>
    <col min="1" max="1" width="19.85546875" customWidth="1"/>
    <col min="27" max="27" width="11.85546875" customWidth="1"/>
  </cols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spans="16:32" ht="15" customHeight="1" x14ac:dyDescent="0.25"/>
    <row r="66" spans="16:32" ht="15" customHeight="1" x14ac:dyDescent="0.25"/>
    <row r="67" spans="16:32" ht="15" customHeight="1" x14ac:dyDescent="0.25"/>
    <row r="68" spans="16:32" ht="15" customHeight="1" x14ac:dyDescent="0.25"/>
    <row r="69" spans="16:32" ht="15" customHeight="1" x14ac:dyDescent="0.25"/>
    <row r="70" spans="16:32" ht="15" customHeight="1" x14ac:dyDescent="0.25"/>
    <row r="71" spans="16:32" ht="15" customHeight="1" x14ac:dyDescent="0.25"/>
    <row r="72" spans="16:32" ht="15" customHeight="1" x14ac:dyDescent="0.25"/>
    <row r="73" spans="16:32" ht="15" customHeight="1" x14ac:dyDescent="0.25"/>
    <row r="74" spans="16:32" ht="15" customHeight="1" x14ac:dyDescent="0.25"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6:32" ht="15" customHeight="1" x14ac:dyDescent="0.25"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6:32" ht="15" customHeight="1" x14ac:dyDescent="0.25"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6:32" ht="15" customHeight="1" x14ac:dyDescent="0.25"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F77" t="s">
        <v>29</v>
      </c>
    </row>
    <row r="78" spans="16:32" ht="15" customHeight="1" x14ac:dyDescent="0.25"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6:32" ht="15" customHeight="1" x14ac:dyDescent="0.25"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6:32" ht="15" customHeight="1" x14ac:dyDescent="0.25"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6:26" ht="15" customHeight="1" x14ac:dyDescent="0.25"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6:26" ht="15" customHeight="1" x14ac:dyDescent="0.25"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6:26" ht="15" customHeight="1" x14ac:dyDescent="0.25"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6:26" ht="15" customHeight="1" x14ac:dyDescent="0.25"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6:26" ht="15" customHeight="1" x14ac:dyDescent="0.25"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6:26" ht="15" customHeight="1" x14ac:dyDescent="0.25"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6:26" ht="15" customHeight="1" x14ac:dyDescent="0.25"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6:26" ht="15" customHeight="1" x14ac:dyDescent="0.25"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6:26" ht="15" customHeight="1" x14ac:dyDescent="0.25"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6:26" ht="15" customHeight="1" x14ac:dyDescent="0.25"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6:26" ht="15" customHeight="1" x14ac:dyDescent="0.25"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6:26" ht="15" customHeight="1" x14ac:dyDescent="0.25"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6:26" ht="15" customHeight="1" x14ac:dyDescent="0.25"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6:26" ht="15" customHeight="1" x14ac:dyDescent="0.25"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6:26" ht="15" customHeight="1" x14ac:dyDescent="0.25"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6:26" ht="15" customHeight="1" x14ac:dyDescent="0.25"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6:26" ht="15" customHeight="1" x14ac:dyDescent="0.25"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6:26" ht="15" customHeight="1" x14ac:dyDescent="0.25"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6:26" ht="15" customHeight="1" x14ac:dyDescent="0.25"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6:26" ht="15" customHeight="1" x14ac:dyDescent="0.25"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6:26" ht="15" customHeight="1" x14ac:dyDescent="0.25"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6:26" ht="15" customHeight="1" x14ac:dyDescent="0.25"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6:26" ht="15" customHeight="1" x14ac:dyDescent="0.25"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6:26" ht="15" customHeight="1" x14ac:dyDescent="0.25"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6:26" ht="15" customHeight="1" x14ac:dyDescent="0.25"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6:26" ht="15" customHeight="1" x14ac:dyDescent="0.25"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6:26" ht="15" customHeight="1" x14ac:dyDescent="0.25"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6:26" ht="15" customHeight="1" x14ac:dyDescent="0.25"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6:26" ht="15" customHeight="1" x14ac:dyDescent="0.25"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6:26" ht="15" customHeight="1" x14ac:dyDescent="0.25"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6:26" ht="15" customHeight="1" x14ac:dyDescent="0.25"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6:26" ht="15" customHeight="1" x14ac:dyDescent="0.25"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6:26" ht="15" customHeight="1" x14ac:dyDescent="0.25"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6:26" ht="15" customHeight="1" x14ac:dyDescent="0.25"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6:26" ht="15" customHeight="1" x14ac:dyDescent="0.25"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6:26" ht="15" customHeight="1" x14ac:dyDescent="0.25"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6:26" ht="15" customHeight="1" x14ac:dyDescent="0.25"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6:26" ht="15" customHeight="1" x14ac:dyDescent="0.25"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6:26" ht="15" customHeight="1" x14ac:dyDescent="0.25"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6:26" ht="15" customHeight="1" x14ac:dyDescent="0.25"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6:26" ht="15" customHeight="1" x14ac:dyDescent="0.25"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6:26" ht="15" customHeight="1" x14ac:dyDescent="0.25"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6:26" ht="15" customHeight="1" x14ac:dyDescent="0.25"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6:26" ht="15" customHeight="1" x14ac:dyDescent="0.25"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6:26" ht="15" customHeight="1" x14ac:dyDescent="0.25"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6:26" ht="15" customHeight="1" x14ac:dyDescent="0.25"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6:26" ht="15" customHeight="1" x14ac:dyDescent="0.25"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6:26" ht="15" customHeight="1" x14ac:dyDescent="0.25"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6:26" ht="15" customHeight="1" x14ac:dyDescent="0.25"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6:26" ht="15" customHeight="1" x14ac:dyDescent="0.25"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6:26" ht="15" customHeight="1" x14ac:dyDescent="0.25"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6:26" ht="15" customHeight="1" x14ac:dyDescent="0.25"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6:26" ht="15" customHeight="1" x14ac:dyDescent="0.25"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6:26" ht="15" customHeight="1" x14ac:dyDescent="0.25"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6:26" ht="15" customHeight="1" x14ac:dyDescent="0.25"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6:26" ht="15" customHeight="1" x14ac:dyDescent="0.25"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6:26" ht="15" customHeight="1" x14ac:dyDescent="0.25"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6:26" ht="15" customHeight="1" x14ac:dyDescent="0.25"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6:26" ht="15" customHeight="1" x14ac:dyDescent="0.25"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6:26" ht="15" customHeight="1" x14ac:dyDescent="0.25"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6:26" ht="15" customHeight="1" x14ac:dyDescent="0.25"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6:26" ht="15" customHeight="1" x14ac:dyDescent="0.25"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6:26" ht="15" customHeight="1" x14ac:dyDescent="0.25"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6:26" ht="15" customHeight="1" x14ac:dyDescent="0.25"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6:26" ht="15" customHeight="1" x14ac:dyDescent="0.25"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6:26" ht="15" customHeight="1" x14ac:dyDescent="0.25"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6:26" ht="15" customHeight="1" x14ac:dyDescent="0.25"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6:26" ht="15" customHeight="1" x14ac:dyDescent="0.25"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6:26" ht="15" customHeight="1" x14ac:dyDescent="0.25"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6:26" ht="15" customHeight="1" x14ac:dyDescent="0.25"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6:26" ht="15" customHeight="1" x14ac:dyDescent="0.25"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6:26" ht="15" customHeight="1" x14ac:dyDescent="0.25"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6:26" ht="15" customHeight="1" x14ac:dyDescent="0.25"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6:26" ht="15" customHeight="1" x14ac:dyDescent="0.25"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6:26" ht="15" customHeight="1" x14ac:dyDescent="0.25"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6:26" ht="15" customHeight="1" x14ac:dyDescent="0.25"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6:26" ht="15" customHeight="1" x14ac:dyDescent="0.25"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6:26" ht="15" customHeight="1" x14ac:dyDescent="0.25"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6:26" ht="15" customHeight="1" x14ac:dyDescent="0.25"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6:26" ht="15" customHeight="1" x14ac:dyDescent="0.25"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6:26" ht="15" customHeight="1" x14ac:dyDescent="0.25"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6:26" ht="15" customHeight="1" x14ac:dyDescent="0.25"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6:26" ht="15" customHeight="1" x14ac:dyDescent="0.25"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6:26" ht="15" customHeight="1" x14ac:dyDescent="0.25"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6:26" ht="15" customHeight="1" x14ac:dyDescent="0.25"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6:26" ht="15" customHeight="1" x14ac:dyDescent="0.25"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6:26" ht="15" customHeight="1" x14ac:dyDescent="0.25"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6:26" ht="15" customHeight="1" x14ac:dyDescent="0.25"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6:26" ht="15" customHeight="1" x14ac:dyDescent="0.25"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6:26" ht="15" customHeight="1" x14ac:dyDescent="0.25"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6:26" ht="15" customHeight="1" x14ac:dyDescent="0.25"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6:26" ht="15" customHeight="1" x14ac:dyDescent="0.25"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6:26" ht="15" customHeight="1" x14ac:dyDescent="0.25"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6:26" ht="15" customHeight="1" x14ac:dyDescent="0.25"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6:26" ht="15" customHeight="1" x14ac:dyDescent="0.25"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6:26" ht="15" customHeight="1" x14ac:dyDescent="0.25"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6:26" ht="15" customHeight="1" x14ac:dyDescent="0.25"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6:26" ht="15" customHeight="1" x14ac:dyDescent="0.25"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6:26" ht="15" customHeight="1" x14ac:dyDescent="0.25"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6:26" ht="15" customHeight="1" x14ac:dyDescent="0.25"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6:26" ht="15" customHeight="1" x14ac:dyDescent="0.25"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6:26" ht="15" customHeight="1" x14ac:dyDescent="0.25"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6:26" ht="15" customHeight="1" x14ac:dyDescent="0.25"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6:26" ht="15" customHeight="1" x14ac:dyDescent="0.25"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6:26" ht="15" customHeight="1" x14ac:dyDescent="0.25"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6:26" ht="15" customHeight="1" x14ac:dyDescent="0.25"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6:26" ht="15" customHeight="1" x14ac:dyDescent="0.25"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6:26" ht="15" customHeight="1" x14ac:dyDescent="0.25"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6:26" ht="15" customHeight="1" x14ac:dyDescent="0.25"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6:26" ht="15" customHeight="1" x14ac:dyDescent="0.25"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6:26" ht="15" customHeight="1" x14ac:dyDescent="0.25"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6:26" ht="15" customHeight="1" x14ac:dyDescent="0.25"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6:26" ht="15" customHeight="1" x14ac:dyDescent="0.25"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6:26" ht="15" customHeight="1" x14ac:dyDescent="0.25"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6:26" ht="15" customHeight="1" x14ac:dyDescent="0.25"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6:26" ht="15" customHeight="1" x14ac:dyDescent="0.25"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6:26" ht="15" customHeight="1" x14ac:dyDescent="0.25"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6:26" ht="15" customHeight="1" x14ac:dyDescent="0.25"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6:26" ht="15" customHeight="1" x14ac:dyDescent="0.25"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6:26" ht="15" customHeight="1" x14ac:dyDescent="0.25"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6:26" ht="15" customHeight="1" x14ac:dyDescent="0.25"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6:26" ht="15" customHeight="1" x14ac:dyDescent="0.25"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6:26" ht="15" customHeight="1" x14ac:dyDescent="0.25"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6:26" ht="15" customHeight="1" x14ac:dyDescent="0.25"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6:26" ht="15" customHeight="1" x14ac:dyDescent="0.25"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6:26" ht="15" customHeight="1" x14ac:dyDescent="0.25"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6:26" ht="15" customHeight="1" x14ac:dyDescent="0.25"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6:26" ht="15" customHeight="1" x14ac:dyDescent="0.25"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6:26" ht="15" customHeight="1" x14ac:dyDescent="0.25"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6:26" ht="15" customHeight="1" x14ac:dyDescent="0.25"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6:26" ht="15" customHeight="1" x14ac:dyDescent="0.25"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6:26" ht="15" customHeight="1" x14ac:dyDescent="0.25"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6:26" ht="15" customHeight="1" x14ac:dyDescent="0.25"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6:26" ht="15" customHeight="1" x14ac:dyDescent="0.25"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6:26" ht="15" customHeight="1" x14ac:dyDescent="0.25"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6:26" ht="15" customHeight="1" x14ac:dyDescent="0.25"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6:26" ht="15" customHeight="1" x14ac:dyDescent="0.25"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6:26" ht="15" customHeight="1" x14ac:dyDescent="0.25"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6:26" ht="15" customHeight="1" x14ac:dyDescent="0.25"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6:26" ht="15" customHeight="1" x14ac:dyDescent="0.25"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6:26" ht="15" customHeight="1" x14ac:dyDescent="0.25"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6:26" x14ac:dyDescent="0.25"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6:26" x14ac:dyDescent="0.25"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</sheetData>
  <pageMargins left="0" right="0" top="0" bottom="0" header="0.31496062992125984" footer="0"/>
  <pageSetup scale="34" orientation="portrait" horizontalDpi="4294967293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ddf7f6-a438-42e0-b200-b4c2e968c730" xsi:nil="true"/>
    <lcf76f155ced4ddcb4097134ff3c332f xmlns="5de5c21b-b7cc-45aa-96d4-7a18fbc49b3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40EDFA6388FB4FA557A057C310533B" ma:contentTypeVersion="12" ma:contentTypeDescription="Crear nuevo documento." ma:contentTypeScope="" ma:versionID="6de8105578850efceb5b24582a83fa0a">
  <xsd:schema xmlns:xsd="http://www.w3.org/2001/XMLSchema" xmlns:xs="http://www.w3.org/2001/XMLSchema" xmlns:p="http://schemas.microsoft.com/office/2006/metadata/properties" xmlns:ns2="5de5c21b-b7cc-45aa-96d4-7a18fbc49b3a" xmlns:ns3="f1ddf7f6-a438-42e0-b200-b4c2e968c730" targetNamespace="http://schemas.microsoft.com/office/2006/metadata/properties" ma:root="true" ma:fieldsID="10ba1aa0dfef9aef2c31f388a281d6d7" ns2:_="" ns3:_="">
    <xsd:import namespace="5de5c21b-b7cc-45aa-96d4-7a18fbc49b3a"/>
    <xsd:import namespace="f1ddf7f6-a438-42e0-b200-b4c2e968c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5c21b-b7cc-45aa-96d4-7a18fbc49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fc10e08-1511-4956-b927-a304ffd22e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df7f6-a438-42e0-b200-b4c2e968c7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3bfe1-15a3-4b61-8c07-bc5d8c5b7202}" ma:internalName="TaxCatchAll" ma:showField="CatchAllData" ma:web="f1ddf7f6-a438-42e0-b200-b4c2e968c7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8740C6-F633-462C-A314-9C6A7E481E9A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f1ddf7f6-a438-42e0-b200-b4c2e968c730"/>
    <ds:schemaRef ds:uri="5de5c21b-b7cc-45aa-96d4-7a18fbc49b3a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85F8F1E-74D0-411F-812A-653C14F9FF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5c21b-b7cc-45aa-96d4-7a18fbc49b3a"/>
    <ds:schemaRef ds:uri="f1ddf7f6-a438-42e0-b200-b4c2e968c7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7BC3AE-07BA-4042-9728-B6CC59B31F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Pag 1</vt:lpstr>
      <vt:lpstr>Pag 2</vt:lpstr>
      <vt:lpstr>Pag 3</vt:lpstr>
      <vt:lpstr>Pag 4</vt:lpstr>
      <vt:lpstr>Pag 5</vt:lpstr>
      <vt:lpstr>'Pag 1'!Print_Area</vt:lpstr>
      <vt:lpstr>'Pag 2'!Print_Area</vt:lpstr>
      <vt:lpstr>'Pag 3'!Print_Area</vt:lpstr>
      <vt:lpstr>'Pag 4'!Print_Area</vt:lpstr>
      <vt:lpstr>'Pag 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Alfa Broker - Info</dc:creator>
  <cp:keywords/>
  <dc:description/>
  <cp:lastModifiedBy>Alfa Broker - Info</cp:lastModifiedBy>
  <cp:revision/>
  <dcterms:created xsi:type="dcterms:W3CDTF">2025-08-26T03:08:32Z</dcterms:created>
  <dcterms:modified xsi:type="dcterms:W3CDTF">2026-04-26T05:51:45Z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0x0101004040EDFA6388FB4FA557A057C310533B</vt:lpwstr>
  </property>
  <property fmtid="{D5CDD505-2E9C-101B-9397-08002B2CF9AE}" pid="3" name="MediaServiceImageTags">
    <vt:lpwstr/>
  </property>
</Properties>
</file>