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lfabrokeragenciadeseguroa.sharepoint.com/sites/ProyectoSistemadeGestinApp/Documentos compartidos/General/4. ENTREGA/Formatos Excel Fin Sep Con Cam/"/>
    </mc:Choice>
  </mc:AlternateContent>
  <xr:revisionPtr revIDLastSave="1085" documentId="13_ncr:1_{B069B269-E873-414F-82D3-EF352D5BD285}" xr6:coauthVersionLast="47" xr6:coauthVersionMax="47" xr10:uidLastSave="{72D4B3B1-4F44-43D2-9165-880F13731808}"/>
  <bookViews>
    <workbookView xWindow="-120" yWindow="-120" windowWidth="29040" windowHeight="15720" activeTab="7" xr2:uid="{DBC6B93A-90F3-43EC-9DFB-4D7406EBC876}"/>
  </bookViews>
  <sheets>
    <sheet name="Pag 1" sheetId="1" r:id="rId1"/>
    <sheet name="Pag 2" sheetId="3" r:id="rId2"/>
    <sheet name="Pag 3" sheetId="2" r:id="rId3"/>
    <sheet name="Pag 4" sheetId="4" r:id="rId4"/>
    <sheet name="Pag  5" sheetId="5" r:id="rId5"/>
    <sheet name="Pag  6" sheetId="6" r:id="rId6"/>
    <sheet name="Pag  7" sheetId="7" r:id="rId7"/>
    <sheet name="Pag 8" sheetId="9" r:id="rId8"/>
    <sheet name="Pag  9" sheetId="8" r:id="rId9"/>
  </sheets>
  <definedNames>
    <definedName name="_xlnm.Print_Area" localSheetId="4">'Pag  5'!$A$1:$Z$159</definedName>
    <definedName name="_xlnm.Print_Area" localSheetId="5">'Pag  6'!$A$1:$Z$159</definedName>
    <definedName name="_xlnm.Print_Area" localSheetId="6">'Pag  7'!$A$1:$Z$159</definedName>
    <definedName name="_xlnm.Print_Area" localSheetId="8">'Pag  9'!$A$1:$Z$160</definedName>
    <definedName name="_xlnm.Print_Area" localSheetId="0">'Pag 1'!$A$1:$Z$150</definedName>
    <definedName name="_xlnm.Print_Area" localSheetId="1">'Pag 2'!$A$1:$Z$146</definedName>
    <definedName name="_xlnm.Print_Area" localSheetId="2">'Pag 3'!$A$1:$Z$146</definedName>
    <definedName name="_xlnm.Print_Area" localSheetId="3">'Pag 4'!$A$1:$Z$147</definedName>
    <definedName name="_xlnm.Print_Area" localSheetId="7">'Pag 8'!$A$1:$Z$159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0" i="9" l="1"/>
  <c r="R78" i="9"/>
  <c r="R76" i="9"/>
  <c r="R74" i="9"/>
  <c r="R72" i="9"/>
  <c r="R70" i="9"/>
  <c r="R68" i="9"/>
  <c r="R66" i="9"/>
  <c r="R64" i="9"/>
  <c r="R60" i="9"/>
  <c r="R62" i="9"/>
  <c r="N80" i="9"/>
  <c r="N78" i="9"/>
  <c r="N76" i="9"/>
  <c r="N74" i="9"/>
  <c r="F80" i="9"/>
  <c r="F78" i="9"/>
  <c r="F76" i="9"/>
  <c r="F74" i="9"/>
  <c r="F72" i="9"/>
  <c r="F70" i="9"/>
  <c r="F68" i="9"/>
  <c r="F66" i="9"/>
  <c r="F64" i="9"/>
  <c r="F62" i="9"/>
  <c r="F60" i="9"/>
  <c r="J80" i="9"/>
  <c r="J78" i="9"/>
  <c r="J76" i="9"/>
  <c r="J74" i="9"/>
  <c r="J72" i="9"/>
  <c r="J70" i="9"/>
  <c r="J68" i="9"/>
  <c r="J66" i="9"/>
  <c r="J64" i="9"/>
  <c r="J62" i="9"/>
  <c r="J60" i="9"/>
  <c r="N72" i="9"/>
  <c r="N70" i="9"/>
  <c r="N68" i="9"/>
  <c r="N66" i="9"/>
  <c r="N64" i="9"/>
  <c r="N62" i="9"/>
  <c r="N60" i="9"/>
  <c r="V80" i="9"/>
  <c r="V78" i="9"/>
  <c r="V76" i="9"/>
  <c r="V74" i="9"/>
  <c r="V72" i="9"/>
  <c r="V70" i="9"/>
  <c r="V68" i="9"/>
  <c r="V66" i="9"/>
  <c r="V64" i="9"/>
  <c r="V62" i="9"/>
  <c r="V60" i="9"/>
  <c r="Q88" i="4"/>
  <c r="D111" i="4"/>
  <c r="D79" i="4"/>
  <c r="D47" i="4"/>
</calcChain>
</file>

<file path=xl/sharedStrings.xml><?xml version="1.0" encoding="utf-8"?>
<sst xmlns="http://schemas.openxmlformats.org/spreadsheetml/2006/main" count="102" uniqueCount="81">
  <si>
    <t>DESCRIPCION DE LA                                     COPROPIEDAD</t>
  </si>
  <si>
    <t xml:space="preserve"> </t>
  </si>
  <si>
    <t>Además de las edificaciones también son bienes comunes todos aquellos bienes pertenecientes a la copropiedad, como muebles y enseres, maquinaria, equipos eléctricos y electrónicos entre otros.</t>
  </si>
  <si>
    <r>
      <rPr>
        <sz val="36"/>
        <color rgb="FF5C5858"/>
        <rFont val="Century Gothic"/>
        <family val="2"/>
      </rPr>
      <t xml:space="preserve">EXPERIENCIA Y RETROALIMENTACION SOBRE EL SEGURO QUE TOMASTE                     </t>
    </r>
    <r>
      <rPr>
        <sz val="28"/>
        <color rgb="FF5C5858"/>
        <rFont val="Century Gothic"/>
        <family val="2"/>
      </rPr>
      <t xml:space="preserve">
Consideramos de vital importancia que tengas claro el seguro que adquiriste y sus coberturas así que en cada uno de los valores asegurados te haremos un par de observaciones.</t>
    </r>
  </si>
  <si>
    <t xml:space="preserve">Nit </t>
  </si>
  <si>
    <t>Año de Construcción</t>
  </si>
  <si>
    <t xml:space="preserve">Numero de Casas  </t>
  </si>
  <si>
    <t>Administrador</t>
  </si>
  <si>
    <t>Fecha Inicio de Vigencia</t>
  </si>
  <si>
    <t>Fecha Fin de Vigencia</t>
  </si>
  <si>
    <t>Agente a Cargo</t>
  </si>
  <si>
    <t>RESUMEN DE VALORES ASEGURADOS Y COBERTURAS</t>
  </si>
  <si>
    <t>Valor Areas Comunes Aseguradas:</t>
  </si>
  <si>
    <t xml:space="preserve">Observación: </t>
  </si>
  <si>
    <t>Valor Maquinaria y equipos Asegurado</t>
  </si>
  <si>
    <t>Valor muebles y enseres asegurado</t>
  </si>
  <si>
    <t>Valor Equipo Electrico y Electronico Asegurado</t>
  </si>
  <si>
    <r>
      <rPr>
        <b/>
        <sz val="36"/>
        <color theme="0"/>
        <rFont val="Century Gothic"/>
        <family val="2"/>
      </rPr>
      <t xml:space="preserve">COBERTURAS AMPARADAS EN TU POLIZA  </t>
    </r>
    <r>
      <rPr>
        <sz val="36"/>
        <color theme="0"/>
        <rFont val="Century Gothic"/>
        <family val="2"/>
      </rPr>
      <t xml:space="preserve">                   </t>
    </r>
    <r>
      <rPr>
        <sz val="28"/>
        <color theme="0"/>
        <rFont val="Century Gothic"/>
        <family val="2"/>
      </rPr>
      <t xml:space="preserve">
</t>
    </r>
    <r>
      <rPr>
        <sz val="24"/>
        <color theme="0"/>
        <rFont val="Century Gothic"/>
        <family val="2"/>
      </rPr>
      <t>Incendio – Terremoto – Terrorismo – Inundación – HMACCOP – Caída de aeronaves - Daño interno – Sustracción con violencia – Responsabilidad civil – Manejo de dineros – Transporte de valores -Asistencias.</t>
    </r>
  </si>
  <si>
    <t>OTRAS SECCIONES ASEGURABLES</t>
  </si>
  <si>
    <t>Responsabilidad civil extracontractual</t>
  </si>
  <si>
    <t>Transporte de Valores</t>
  </si>
  <si>
    <t>Anual</t>
  </si>
  <si>
    <t>Por despacho</t>
  </si>
  <si>
    <t>El valor asegurado es el adecuado para la vulnerabilidad de tu copropiedad en este ámbito.</t>
  </si>
  <si>
    <t>Responsabilidad directores &amp; administradores</t>
  </si>
  <si>
    <t>Manejo Global Comercial</t>
  </si>
  <si>
    <r>
      <rPr>
        <b/>
        <sz val="36"/>
        <color theme="0"/>
        <rFont val="Century Gothic"/>
        <family val="2"/>
      </rPr>
      <t>TU POLIZA DE SEGURO</t>
    </r>
    <r>
      <rPr>
        <sz val="36"/>
        <color theme="0"/>
        <rFont val="Century Gothic"/>
        <family val="2"/>
      </rPr>
      <t xml:space="preserve">                     </t>
    </r>
    <r>
      <rPr>
        <sz val="28"/>
        <color theme="0"/>
        <rFont val="Century Gothic"/>
        <family val="2"/>
      </rPr>
      <t xml:space="preserve">
</t>
    </r>
    <r>
      <rPr>
        <sz val="24"/>
        <color theme="0"/>
        <rFont val="Century Gothic"/>
        <family val="2"/>
      </rPr>
      <t>A continuación, encontraras tu póliza con todos los detalles sobre sus coberturas, deducibles, sublímites, entre otros.</t>
    </r>
  </si>
  <si>
    <t xml:space="preserve">**Imagen de referencia, no  representa el estado actual del riesgo </t>
  </si>
  <si>
    <t>CUOTA</t>
  </si>
  <si>
    <t>VALOR A PAGAR</t>
  </si>
  <si>
    <t>FECHA LÍMITE DE PAGO</t>
  </si>
  <si>
    <t>ESTADO DE PAGO</t>
  </si>
  <si>
    <t>BOTÓN DE PAGOS</t>
  </si>
  <si>
    <r>
      <t xml:space="preserve">Es importante tener en cuenta las siguientes condiciones, ya que ellas forman parte integral de la póliza y en dado caso de un siniestro que conlleve a una reclamación, será tenido en cuenta, el cumplimiento de ellas por parte del asegurado, y tendrán relevancia para el pago u objeción de la indemnización.
</t>
    </r>
    <r>
      <rPr>
        <b/>
        <sz val="26"/>
        <color rgb="FF5C5858"/>
        <rFont val="Century Gothic"/>
        <family val="2"/>
      </rPr>
      <t xml:space="preserve">APLICABLES AL AMPARO BASICO Y TODO RIESGO DAÑO MATERIAL:
</t>
    </r>
    <r>
      <rPr>
        <sz val="26"/>
        <color rgb="FF5C5858"/>
        <rFont val="Century Gothic"/>
        <family val="2"/>
      </rPr>
      <t xml:space="preserve">
-	El asegurado deberá tener en las instalaciones del predio asegurado, EXTINTORES y elementos de protección suficientes, de acuerdo a la normatividad vigente y según las características y condiciones del mismo, que ayuden a mitigar, disminuir, evitar o extinguir fuego, connato o un incendio. 
-	Deberá velar por la conservación de los bienes e intereses asegurados, manteniéndolos en buen estado y funcionamiento y de manera diligente y adecuada.
-	El asegurado NO tendrá en las instalaciones del predio asegurado elementos azarosos, inflamables o explosivos, aparte de los que sean estrictamente indispensables para el funcionamiento de los bienes asegurados.
-	Cumplirá con los respectivos reglamentos legales, técnicos y de ingeniería, así como con las instrucciones dadas por los fabricantes o sus representantes, respecto a la instalación, operación, funcionamiento y mantenimiento de los bienes asegurados.
-	El asegurado realizara los MANTENIMIENTOS correspondientes a los equipos eléctricos, electrónicos y maquinaria, de manera preventiva, correctiva y periódicamente; llevando sus respectivas bitácoras. igualmente, no operara dicha maquinaria bajo condiciones anormales o por encima de la capacidad original de diseño de los equipos.
-	Los equipos eléctricos, electrónicos, de cómputo y maquinarias deberán contar con sus respectivos reguladores de corriente o supresores de picos, y/o mecanismos de protección, según corresponda, que mitiguen o disminuyan los posibles daños causados por ello. 
-	El asegurado deberá tomar las medidas de protección necesarias y suficientes, de manera diligente, de acuerdo a las características de la propiedad asegurada, para evitar, disminuir, controlar, mitigar o eliminar, cualquier riesgo al que pueda verse expuesto, o del que pueda tener conocimiento.
Reiteramos la importancia de tener presente las anteriores condiciones, ya que serán definitivas en un momento dado de una reclamación.</t>
    </r>
  </si>
  <si>
    <t>[3]</t>
  </si>
  <si>
    <t>[8]</t>
  </si>
  <si>
    <t>[7]</t>
  </si>
  <si>
    <t>[4]</t>
  </si>
  <si>
    <t>[10]</t>
  </si>
  <si>
    <t>[15]</t>
  </si>
  <si>
    <t>[16]</t>
  </si>
  <si>
    <t>[13]</t>
  </si>
  <si>
    <t>[5]</t>
  </si>
  <si>
    <t xml:space="preserve">Número de Torres </t>
  </si>
  <si>
    <t xml:space="preserve">Número de Pisos </t>
  </si>
  <si>
    <t>Número de Sotanos</t>
  </si>
  <si>
    <t>El [2] con uso [6] ubicado en la [8] de [7] está conformado por [12] torres, [15] casas, [16] apartamentos, [17] locales, [18] oficinas. con altura máxima de [13] pisos, y [14] niveles de sotanos, cuenta con áreas comunes como parqueaderos, andenes, salón social, entre otros bienes comunes como las fachadas, cubiertas, cimientos, paredes medianeras y posteriores de las unidades que la conforman como fue estipulado en la ley 675 de 2001.</t>
  </si>
  <si>
    <t>Número de Locales</t>
  </si>
  <si>
    <t>Numero de Oficinas</t>
  </si>
  <si>
    <t>[9]</t>
  </si>
  <si>
    <t>Infraseguro</t>
  </si>
  <si>
    <t>[35]</t>
  </si>
  <si>
    <t>[37]</t>
  </si>
  <si>
    <t>[38]</t>
  </si>
  <si>
    <t>Valor Áreas Privadas Aseguradas</t>
  </si>
  <si>
    <t>Te sugerimos Para poder contar con una cobertura integral de toda la coporpiedad incluir valores asegurados de áreas privadas.</t>
  </si>
  <si>
    <t>[39]</t>
  </si>
  <si>
    <t>FECHA</t>
  </si>
  <si>
    <t>BOTÓN</t>
  </si>
  <si>
    <t>VALOR</t>
  </si>
  <si>
    <t>N</t>
  </si>
  <si>
    <t xml:space="preserve">
copropiedades@alfabrokerseguros.com
info@alfabrokerseguros.com
Fijo:  (601)5213344
WPP: 302 606 0218</t>
  </si>
  <si>
    <t>[519]</t>
  </si>
  <si>
    <t>[520]</t>
  </si>
  <si>
    <r>
      <rPr>
        <b/>
        <sz val="36"/>
        <color theme="1" tint="0.499984740745262"/>
        <rFont val="Century Gothic"/>
        <family val="2"/>
      </rPr>
      <t>N° Poliza:</t>
    </r>
    <r>
      <rPr>
        <sz val="36"/>
        <color theme="1" tint="0.499984740745262"/>
        <rFont val="Century Gothic"/>
        <family val="2"/>
      </rPr>
      <t xml:space="preserve"> [518]</t>
    </r>
  </si>
  <si>
    <t>[524]</t>
  </si>
  <si>
    <t>[525]</t>
  </si>
  <si>
    <t>[526]</t>
  </si>
  <si>
    <t>[25]</t>
  </si>
  <si>
    <t>[26]</t>
  </si>
  <si>
    <t>[27]</t>
  </si>
  <si>
    <t>[29]</t>
  </si>
  <si>
    <t>[28]</t>
  </si>
  <si>
    <t>[31]</t>
  </si>
  <si>
    <t>[30]</t>
  </si>
  <si>
    <t>[32]</t>
  </si>
  <si>
    <t>$ [33] Millones</t>
  </si>
  <si>
    <t>$ [34] Millones</t>
  </si>
  <si>
    <t>Cuota Actual Al dia</t>
  </si>
  <si>
    <t>[528]</t>
  </si>
  <si>
    <t>[530]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</si>
</sst>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dd/mm/yyyy;@"/>
    <numFmt numFmtId="166" formatCode="&quot;$&quot;\ #,##0"/>
  </numFmts>
  <fonts count="4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8"/>
      <color rgb="FF5C5858"/>
      <name val="Century Gothic"/>
      <family val="2"/>
    </font>
    <font>
      <b/>
      <sz val="26"/>
      <color rgb="FF002060"/>
      <name val="Segoe UI Emoji"/>
      <family val="2"/>
    </font>
    <font>
      <b/>
      <sz val="26"/>
      <color theme="2" tint="-0.249977111117893"/>
      <name val="Segoe UI Emoji"/>
      <family val="2"/>
    </font>
    <font>
      <sz val="36"/>
      <color theme="1"/>
      <name val="Century Gothic"/>
      <family val="2"/>
    </font>
    <font>
      <sz val="36"/>
      <color theme="0" tint="-4.9989318521683403E-2"/>
      <name val="Century Gothic"/>
      <family val="2"/>
    </font>
    <font>
      <b/>
      <sz val="36"/>
      <color theme="0" tint="-4.9989318521683403E-2"/>
      <name val="Century Gothic"/>
      <family val="2"/>
    </font>
    <font>
      <sz val="11"/>
      <color theme="0" tint="-4.9989318521683403E-2"/>
      <name val="Aptos Narrow"/>
      <family val="2"/>
      <scheme val="minor"/>
    </font>
    <font>
      <sz val="48"/>
      <color rgb="FF5C5858"/>
      <name val="Century Gothic"/>
      <family val="2"/>
    </font>
    <font>
      <sz val="48"/>
      <color theme="1"/>
      <name val="Century Gothic"/>
      <family val="2"/>
    </font>
    <font>
      <b/>
      <sz val="40"/>
      <color rgb="FF75CFBC"/>
      <name val="Century Gothic"/>
      <family val="2"/>
    </font>
    <font>
      <b/>
      <sz val="36"/>
      <color theme="1" tint="0.499984740745262"/>
      <name val="Century Gothic"/>
      <family val="2"/>
    </font>
    <font>
      <b/>
      <sz val="36"/>
      <color theme="1" tint="0.499984740745262"/>
      <name val="Aptos Narrow"/>
      <family val="2"/>
      <scheme val="minor"/>
    </font>
    <font>
      <sz val="28"/>
      <color theme="1" tint="0.499984740745262"/>
      <name val="Century Gothic"/>
      <family val="2"/>
    </font>
    <font>
      <sz val="8"/>
      <color theme="1"/>
      <name val="Aptos Narrow"/>
      <family val="2"/>
      <scheme val="minor"/>
    </font>
    <font>
      <b/>
      <sz val="28"/>
      <color rgb="FF5C5858"/>
      <name val="Century Gothic"/>
      <family val="2"/>
    </font>
    <font>
      <sz val="11"/>
      <color theme="1" tint="0.499984740745262"/>
      <name val="Aptos Narrow"/>
      <family val="2"/>
      <scheme val="minor"/>
    </font>
    <font>
      <sz val="36"/>
      <color theme="1" tint="0.499984740745262"/>
      <name val="Century Gothic"/>
      <family val="2"/>
    </font>
    <font>
      <sz val="36"/>
      <color rgb="FF5C5858"/>
      <name val="Aptos Narrow"/>
      <family val="2"/>
      <scheme val="minor"/>
    </font>
    <font>
      <b/>
      <sz val="26"/>
      <color theme="1" tint="0.499984740745262"/>
      <name val="Century Gothic"/>
      <family val="2"/>
    </font>
    <font>
      <sz val="36"/>
      <color rgb="FF5C5858"/>
      <name val="Century Gothic"/>
      <family val="2"/>
    </font>
    <font>
      <sz val="26"/>
      <color theme="1" tint="0.499984740745262"/>
      <name val="Century Gothic"/>
      <family val="2"/>
    </font>
    <font>
      <sz val="11"/>
      <color theme="8"/>
      <name val="Aptos Narrow"/>
      <family val="2"/>
      <scheme val="minor"/>
    </font>
    <font>
      <b/>
      <sz val="36"/>
      <color rgb="FF5C5858"/>
      <name val="Century Gothic"/>
      <family val="2"/>
    </font>
    <font>
      <b/>
      <sz val="28"/>
      <color theme="0"/>
      <name val="Century Gothic"/>
      <family val="2"/>
    </font>
    <font>
      <sz val="26"/>
      <color theme="0"/>
      <name val="Century Gothic"/>
      <family val="2"/>
    </font>
    <font>
      <b/>
      <sz val="28"/>
      <color rgb="FF002060"/>
      <name val="Century Gothic"/>
      <family val="2"/>
    </font>
    <font>
      <sz val="20"/>
      <color theme="0"/>
      <name val="Century Gothic"/>
      <family val="2"/>
    </font>
    <font>
      <sz val="28"/>
      <color theme="0"/>
      <name val="Century Gothic"/>
      <family val="2"/>
    </font>
    <font>
      <b/>
      <sz val="36"/>
      <color theme="0"/>
      <name val="Century Gothic"/>
      <family val="2"/>
    </font>
    <font>
      <sz val="36"/>
      <color theme="0"/>
      <name val="Century Gothic"/>
      <family val="2"/>
    </font>
    <font>
      <sz val="24"/>
      <color theme="0"/>
      <name val="Century Gothic"/>
      <family val="2"/>
    </font>
    <font>
      <sz val="24"/>
      <color theme="1" tint="0.499984740745262"/>
      <name val="Century Gothic"/>
      <family val="2"/>
    </font>
    <font>
      <sz val="26"/>
      <color rgb="FF5C5858"/>
      <name val="Century Gothic"/>
      <family val="2"/>
    </font>
    <font>
      <sz val="20"/>
      <color rgb="FF5C5858"/>
      <name val="Century Gothic"/>
      <family val="2"/>
    </font>
    <font>
      <sz val="16"/>
      <color theme="1"/>
      <name val="Century Gothic"/>
      <family val="2"/>
    </font>
    <font>
      <b/>
      <sz val="20"/>
      <color rgb="FF5C5858"/>
      <name val="Century Gothic"/>
      <family val="2"/>
    </font>
    <font>
      <b/>
      <sz val="24"/>
      <color rgb="FF5B9BD5"/>
      <name val="Century Gothic"/>
      <family val="2"/>
    </font>
    <font>
      <b/>
      <u/>
      <sz val="24"/>
      <color rgb="FF5B9BD5"/>
      <name val="Century Gothic"/>
      <family val="2"/>
    </font>
    <font>
      <b/>
      <sz val="26"/>
      <color rgb="FF5C5858"/>
      <name val="Century Gothic"/>
      <family val="2"/>
    </font>
    <font>
      <sz val="11"/>
      <color rgb="FF75CFBC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CE1E6"/>
        <bgColor indexed="64"/>
      </patternFill>
    </fill>
    <fill>
      <patternFill patternType="solid">
        <fgColor rgb="FFB4F0F0"/>
        <bgColor indexed="64"/>
      </patternFill>
    </fill>
    <fill>
      <patternFill patternType="solid">
        <fgColor rgb="FF75CFBC"/>
        <bgColor indexed="64"/>
      </patternFill>
    </fill>
    <fill>
      <patternFill patternType="solid">
        <fgColor rgb="FF6393F4"/>
        <bgColor indexed="64"/>
      </patternFill>
    </fill>
  </fills>
  <borders count="9">
    <border>
      <left/>
      <right/>
      <top/>
      <bottom/>
      <diagonal/>
    </border>
    <border>
      <left/>
      <right style="mediumDashDot">
        <color theme="0" tint="-0.499984740745262"/>
      </right>
      <top/>
      <bottom/>
      <diagonal/>
    </border>
    <border>
      <left style="mediumDashDot">
        <color theme="0" tint="-0.499984740745262"/>
      </left>
      <right/>
      <top/>
      <bottom/>
      <diagonal/>
    </border>
    <border>
      <left style="mediumDashDot">
        <color theme="0" tint="-0.499984740745262"/>
      </left>
      <right/>
      <top/>
      <bottom style="dashDotDot">
        <color rgb="FF5C5858"/>
      </bottom>
      <diagonal/>
    </border>
    <border>
      <left/>
      <right/>
      <top/>
      <bottom style="dashDotDot">
        <color rgb="FF5C5858"/>
      </bottom>
      <diagonal/>
    </border>
    <border>
      <left/>
      <right style="mediumDashDot">
        <color theme="0" tint="-0.499984740745262"/>
      </right>
      <top/>
      <bottom style="dashDotDot">
        <color rgb="FF5C5858"/>
      </bottom>
      <diagonal/>
    </border>
    <border>
      <left style="mediumDashDot">
        <color theme="0" tint="-0.499984740745262"/>
      </left>
      <right/>
      <top style="dashDotDot">
        <color rgb="FF5C5858"/>
      </top>
      <bottom/>
      <diagonal/>
    </border>
    <border>
      <left/>
      <right/>
      <top style="dashDotDot">
        <color rgb="FF5C5858"/>
      </top>
      <bottom/>
      <diagonal/>
    </border>
    <border>
      <left/>
      <right style="mediumDashDot">
        <color theme="0" tint="-0.499984740745262"/>
      </right>
      <top style="dashDotDot">
        <color rgb="FF5C5858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3">
    <xf numFmtId="0" fontId="0" fillId="0" borderId="0" xfId="0"/>
    <xf numFmtId="0" fontId="3" fillId="0" borderId="0" xfId="0" applyFont="1" applyAlignment="1">
      <alignment vertical="center" wrapText="1"/>
    </xf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justify"/>
    </xf>
    <xf numFmtId="0" fontId="0" fillId="0" borderId="0" xfId="0" applyAlignment="1">
      <alignment horizontal="left"/>
    </xf>
    <xf numFmtId="0" fontId="3" fillId="0" borderId="0" xfId="0" applyFont="1" applyAlignment="1">
      <alignment vertical="distributed"/>
    </xf>
    <xf numFmtId="0" fontId="16" fillId="0" borderId="0" xfId="0" applyFont="1"/>
    <xf numFmtId="0" fontId="12" fillId="0" borderId="0" xfId="0" applyFont="1"/>
    <xf numFmtId="0" fontId="0" fillId="3" borderId="0" xfId="0" applyFill="1"/>
    <xf numFmtId="0" fontId="18" fillId="3" borderId="0" xfId="0" applyFont="1" applyFill="1"/>
    <xf numFmtId="0" fontId="20" fillId="0" borderId="0" xfId="0" applyFont="1" applyAlignment="1">
      <alignment vertical="distributed"/>
    </xf>
    <xf numFmtId="0" fontId="0" fillId="4" borderId="0" xfId="0" applyFill="1"/>
    <xf numFmtId="0" fontId="3" fillId="4" borderId="0" xfId="0" applyFont="1" applyFill="1" applyAlignment="1">
      <alignment vertical="center" wrapText="1"/>
    </xf>
    <xf numFmtId="0" fontId="18" fillId="3" borderId="0" xfId="0" applyFont="1" applyFill="1" applyAlignment="1">
      <alignment horizontal="right"/>
    </xf>
    <xf numFmtId="165" fontId="18" fillId="3" borderId="0" xfId="0" applyNumberFormat="1" applyFont="1" applyFill="1"/>
    <xf numFmtId="0" fontId="24" fillId="0" borderId="0" xfId="0" applyFont="1"/>
    <xf numFmtId="0" fontId="25" fillId="4" borderId="0" xfId="0" applyFont="1" applyFill="1" applyAlignment="1">
      <alignment vertical="center" wrapText="1"/>
    </xf>
    <xf numFmtId="0" fontId="13" fillId="3" borderId="0" xfId="0" applyFont="1" applyFill="1" applyAlignment="1">
      <alignment vertical="center" wrapText="1"/>
    </xf>
    <xf numFmtId="0" fontId="26" fillId="3" borderId="0" xfId="0" applyFont="1" applyFill="1" applyAlignment="1">
      <alignment vertical="center" wrapText="1"/>
    </xf>
    <xf numFmtId="0" fontId="27" fillId="3" borderId="0" xfId="0" applyFont="1" applyFill="1" applyAlignment="1">
      <alignment vertical="center" wrapText="1"/>
    </xf>
    <xf numFmtId="0" fontId="27" fillId="5" borderId="0" xfId="0" applyFont="1" applyFill="1" applyAlignment="1">
      <alignment vertical="center" wrapText="1"/>
    </xf>
    <xf numFmtId="0" fontId="0" fillId="5" borderId="0" xfId="0" applyFill="1"/>
    <xf numFmtId="0" fontId="29" fillId="3" borderId="0" xfId="0" applyFont="1" applyFill="1" applyAlignment="1">
      <alignment vertical="center" wrapText="1"/>
    </xf>
    <xf numFmtId="0" fontId="29" fillId="0" borderId="0" xfId="0" applyFont="1" applyAlignment="1">
      <alignment vertical="center" wrapText="1"/>
    </xf>
    <xf numFmtId="166" fontId="19" fillId="3" borderId="0" xfId="0" applyNumberFormat="1" applyFont="1" applyFill="1" applyAlignment="1">
      <alignment vertical="center" wrapText="1"/>
    </xf>
    <xf numFmtId="166" fontId="22" fillId="0" borderId="0" xfId="0" applyNumberFormat="1" applyFont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35" fillId="0" borderId="0" xfId="0" applyFont="1" applyAlignment="1">
      <alignment horizontal="justify" vertical="center" wrapText="1"/>
    </xf>
    <xf numFmtId="0" fontId="36" fillId="0" borderId="0" xfId="0" applyFont="1" applyAlignment="1">
      <alignment horizontal="justify" vertical="center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9" fillId="3" borderId="0" xfId="0" applyFont="1" applyFill="1" applyAlignment="1">
      <alignment vertical="center" wrapText="1"/>
    </xf>
    <xf numFmtId="0" fontId="21" fillId="3" borderId="0" xfId="0" applyFont="1" applyFill="1"/>
    <xf numFmtId="14" fontId="0" fillId="0" borderId="0" xfId="0" applyNumberFormat="1"/>
    <xf numFmtId="0" fontId="2" fillId="0" borderId="0" xfId="2"/>
    <xf numFmtId="0" fontId="42" fillId="0" borderId="0" xfId="0" applyFont="1"/>
    <xf numFmtId="14" fontId="0" fillId="0" borderId="0" xfId="0" applyNumberFormat="1" applyAlignment="1">
      <alignment horizontal="center"/>
    </xf>
    <xf numFmtId="0" fontId="2" fillId="0" borderId="0" xfId="2" applyAlignment="1">
      <alignment horizontal="center"/>
    </xf>
    <xf numFmtId="0" fontId="0" fillId="0" borderId="0" xfId="0" applyAlignment="1">
      <alignment horizontal="center"/>
    </xf>
    <xf numFmtId="0" fontId="39" fillId="3" borderId="6" xfId="0" applyFont="1" applyFill="1" applyBorder="1" applyAlignment="1">
      <alignment horizontal="center"/>
    </xf>
    <xf numFmtId="0" fontId="39" fillId="3" borderId="7" xfId="0" applyFont="1" applyFill="1" applyBorder="1" applyAlignment="1">
      <alignment horizontal="center"/>
    </xf>
    <xf numFmtId="0" fontId="39" fillId="3" borderId="8" xfId="0" applyFont="1" applyFill="1" applyBorder="1" applyAlignment="1">
      <alignment horizontal="center"/>
    </xf>
    <xf numFmtId="0" fontId="39" fillId="3" borderId="3" xfId="0" applyFont="1" applyFill="1" applyBorder="1" applyAlignment="1">
      <alignment horizontal="center"/>
    </xf>
    <xf numFmtId="0" fontId="39" fillId="3" borderId="4" xfId="0" applyFont="1" applyFill="1" applyBorder="1" applyAlignment="1">
      <alignment horizontal="center"/>
    </xf>
    <xf numFmtId="0" fontId="39" fillId="3" borderId="5" xfId="0" applyFont="1" applyFill="1" applyBorder="1" applyAlignment="1">
      <alignment horizontal="center"/>
    </xf>
    <xf numFmtId="164" fontId="39" fillId="3" borderId="6" xfId="1" applyFont="1" applyFill="1" applyBorder="1" applyAlignment="1">
      <alignment horizontal="center"/>
    </xf>
    <xf numFmtId="164" fontId="39" fillId="3" borderId="7" xfId="1" applyFont="1" applyFill="1" applyBorder="1" applyAlignment="1">
      <alignment horizontal="center"/>
    </xf>
    <xf numFmtId="164" fontId="39" fillId="3" borderId="8" xfId="1" applyFont="1" applyFill="1" applyBorder="1" applyAlignment="1">
      <alignment horizontal="center"/>
    </xf>
    <xf numFmtId="164" fontId="39" fillId="3" borderId="3" xfId="1" applyFont="1" applyFill="1" applyBorder="1" applyAlignment="1">
      <alignment horizontal="center"/>
    </xf>
    <xf numFmtId="164" fontId="39" fillId="3" borderId="4" xfId="1" applyFont="1" applyFill="1" applyBorder="1" applyAlignment="1">
      <alignment horizontal="center"/>
    </xf>
    <xf numFmtId="164" fontId="39" fillId="3" borderId="5" xfId="1" applyFont="1" applyFill="1" applyBorder="1" applyAlignment="1">
      <alignment horizontal="center"/>
    </xf>
    <xf numFmtId="15" fontId="39" fillId="3" borderId="7" xfId="0" applyNumberFormat="1" applyFont="1" applyFill="1" applyBorder="1" applyAlignment="1">
      <alignment horizontal="center"/>
    </xf>
    <xf numFmtId="0" fontId="39" fillId="3" borderId="2" xfId="0" applyFont="1" applyFill="1" applyBorder="1" applyAlignment="1">
      <alignment horizontal="center"/>
    </xf>
    <xf numFmtId="0" fontId="39" fillId="3" borderId="0" xfId="0" applyFont="1" applyFill="1" applyAlignment="1">
      <alignment horizontal="center"/>
    </xf>
    <xf numFmtId="0" fontId="39" fillId="3" borderId="1" xfId="0" applyFont="1" applyFill="1" applyBorder="1" applyAlignment="1">
      <alignment horizontal="center"/>
    </xf>
    <xf numFmtId="0" fontId="40" fillId="3" borderId="6" xfId="2" applyFont="1" applyFill="1" applyBorder="1" applyAlignment="1">
      <alignment horizontal="center"/>
    </xf>
    <xf numFmtId="0" fontId="38" fillId="2" borderId="0" xfId="0" applyFont="1" applyFill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164" fontId="39" fillId="3" borderId="0" xfId="1" applyFont="1" applyFill="1" applyBorder="1" applyAlignment="1">
      <alignment horizontal="center"/>
    </xf>
    <xf numFmtId="164" fontId="39" fillId="3" borderId="1" xfId="1" applyFont="1" applyFill="1" applyBorder="1" applyAlignment="1">
      <alignment horizontal="center"/>
    </xf>
    <xf numFmtId="15" fontId="39" fillId="3" borderId="2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14" fontId="4" fillId="2" borderId="0" xfId="0" applyNumberFormat="1" applyFont="1" applyFill="1" applyAlignment="1">
      <alignment horizontal="left"/>
    </xf>
    <xf numFmtId="0" fontId="10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21" fillId="3" borderId="0" xfId="0" applyFont="1" applyFill="1" applyAlignment="1">
      <alignment horizontal="right"/>
    </xf>
    <xf numFmtId="165" fontId="23" fillId="3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/>
    </xf>
    <xf numFmtId="0" fontId="17" fillId="0" borderId="0" xfId="0" applyFont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/>
    </xf>
    <xf numFmtId="0" fontId="13" fillId="0" borderId="0" xfId="0" applyFont="1" applyAlignment="1">
      <alignment horizontal="center" vertical="distributed"/>
    </xf>
    <xf numFmtId="0" fontId="14" fillId="0" borderId="0" xfId="0" applyFont="1" applyAlignment="1">
      <alignment horizontal="center" vertical="distributed"/>
    </xf>
    <xf numFmtId="0" fontId="28" fillId="5" borderId="0" xfId="0" applyFont="1" applyFill="1" applyAlignment="1">
      <alignment horizontal="center" vertical="center" wrapText="1"/>
    </xf>
    <xf numFmtId="166" fontId="19" fillId="3" borderId="0" xfId="0" applyNumberFormat="1" applyFont="1" applyFill="1" applyAlignment="1">
      <alignment horizontal="center" vertical="center" wrapText="1"/>
    </xf>
    <xf numFmtId="0" fontId="30" fillId="5" borderId="0" xfId="0" applyFont="1" applyFill="1" applyAlignment="1">
      <alignment horizontal="center" vertical="center" wrapText="1"/>
    </xf>
    <xf numFmtId="0" fontId="29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166" fontId="22" fillId="4" borderId="0" xfId="0" applyNumberFormat="1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9" fontId="15" fillId="3" borderId="0" xfId="0" applyNumberFormat="1" applyFont="1" applyFill="1" applyAlignment="1">
      <alignment horizontal="center" vertical="center" wrapText="1"/>
    </xf>
    <xf numFmtId="0" fontId="15" fillId="3" borderId="0" xfId="0" applyFont="1" applyFill="1" applyAlignment="1">
      <alignment horizontal="left" vertical="center" wrapText="1"/>
    </xf>
    <xf numFmtId="0" fontId="25" fillId="4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center" vertical="distributed"/>
    </xf>
    <xf numFmtId="0" fontId="20" fillId="0" borderId="0" xfId="0" applyFont="1" applyAlignment="1">
      <alignment horizontal="center" vertical="distributed"/>
    </xf>
    <xf numFmtId="0" fontId="3" fillId="4" borderId="0" xfId="0" applyFont="1" applyFill="1" applyAlignment="1">
      <alignment horizontal="left" vertical="center" wrapText="1"/>
    </xf>
    <xf numFmtId="0" fontId="15" fillId="4" borderId="0" xfId="0" applyFont="1" applyFill="1" applyAlignment="1">
      <alignment horizontal="center" vertical="center" wrapText="1"/>
    </xf>
    <xf numFmtId="9" fontId="3" fillId="4" borderId="0" xfId="0" applyNumberFormat="1" applyFont="1" applyFill="1" applyAlignment="1">
      <alignment horizontal="center" vertical="center" wrapText="1"/>
    </xf>
    <xf numFmtId="166" fontId="34" fillId="3" borderId="0" xfId="0" applyNumberFormat="1" applyFont="1" applyFill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5C5858"/>
      <color rgb="FF75CF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sv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5.png"/><Relationship Id="rId6" Type="http://schemas.openxmlformats.org/officeDocument/2006/relationships/image" Target="../media/image13.svg"/><Relationship Id="rId5" Type="http://schemas.openxmlformats.org/officeDocument/2006/relationships/image" Target="../media/image12.png"/><Relationship Id="rId10" Type="http://schemas.openxmlformats.org/officeDocument/2006/relationships/image" Target="../media/image9.png"/><Relationship Id="rId4" Type="http://schemas.openxmlformats.org/officeDocument/2006/relationships/image" Target="../media/image11.svg"/><Relationship Id="rId9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Relationship Id="rId4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jp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jp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4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5.png"/><Relationship Id="rId2" Type="http://schemas.openxmlformats.org/officeDocument/2006/relationships/image" Target="../media/image17.svg"/><Relationship Id="rId1" Type="http://schemas.openxmlformats.org/officeDocument/2006/relationships/image" Target="../media/image16.png"/><Relationship Id="rId6" Type="http://schemas.openxmlformats.org/officeDocument/2006/relationships/image" Target="../media/image21.svg"/><Relationship Id="rId11" Type="http://schemas.openxmlformats.org/officeDocument/2006/relationships/image" Target="../media/image6.png"/><Relationship Id="rId5" Type="http://schemas.openxmlformats.org/officeDocument/2006/relationships/image" Target="../media/image20.png"/><Relationship Id="rId10" Type="http://schemas.openxmlformats.org/officeDocument/2006/relationships/image" Target="../media/image24.svg"/><Relationship Id="rId4" Type="http://schemas.openxmlformats.org/officeDocument/2006/relationships/image" Target="../media/image19.svg"/><Relationship Id="rId9" Type="http://schemas.openxmlformats.org/officeDocument/2006/relationships/image" Target="../media/image2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23</xdr:row>
      <xdr:rowOff>95250</xdr:rowOff>
    </xdr:from>
    <xdr:to>
      <xdr:col>24</xdr:col>
      <xdr:colOff>571500</xdr:colOff>
      <xdr:row>50</xdr:row>
      <xdr:rowOff>95250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5F1C58AF-2308-49DC-9019-7F07E113A144}"/>
            </a:ext>
          </a:extLst>
        </xdr:cNvPr>
        <xdr:cNvSpPr txBox="1"/>
      </xdr:nvSpPr>
      <xdr:spPr>
        <a:xfrm>
          <a:off x="4095750" y="4476750"/>
          <a:ext cx="14763750" cy="51435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s-CO" sz="9600" b="1">
              <a:solidFill>
                <a:srgbClr val="002060"/>
              </a:solidFill>
              <a:latin typeface="Century Gothic" panose="020B0502020202020204" pitchFamily="34" charset="0"/>
            </a:rPr>
            <a:t>C. R. La Herreria- Hda. Casablanca</a:t>
          </a:r>
        </a:p>
      </xdr:txBody>
    </xdr:sp>
    <xdr:clientData/>
  </xdr:twoCellAnchor>
  <xdr:twoCellAnchor editAs="oneCell">
    <xdr:from>
      <xdr:col>13</xdr:col>
      <xdr:colOff>190500</xdr:colOff>
      <xdr:row>3</xdr:row>
      <xdr:rowOff>142876</xdr:rowOff>
    </xdr:from>
    <xdr:to>
      <xdr:col>24</xdr:col>
      <xdr:colOff>666750</xdr:colOff>
      <xdr:row>14</xdr:row>
      <xdr:rowOff>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12969DB-3085-44FB-90E3-B55B43DF584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0" y="714376"/>
          <a:ext cx="8858250" cy="1952624"/>
        </a:xfrm>
        <a:prstGeom prst="rect">
          <a:avLst/>
        </a:prstGeom>
      </xdr:spPr>
    </xdr:pic>
    <xdr:clientData/>
  </xdr:twoCellAnchor>
  <xdr:twoCellAnchor>
    <xdr:from>
      <xdr:col>2</xdr:col>
      <xdr:colOff>142875</xdr:colOff>
      <xdr:row>103</xdr:row>
      <xdr:rowOff>1</xdr:rowOff>
    </xdr:from>
    <xdr:to>
      <xdr:col>19</xdr:col>
      <xdr:colOff>238124</xdr:colOff>
      <xdr:row>125</xdr:row>
      <xdr:rowOff>1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F5BD52A9-6E2E-48E2-A2FA-8551134C34B0}"/>
            </a:ext>
          </a:extLst>
        </xdr:cNvPr>
        <xdr:cNvSpPr/>
      </xdr:nvSpPr>
      <xdr:spPr>
        <a:xfrm>
          <a:off x="1666875" y="19621501"/>
          <a:ext cx="13049249" cy="419100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spcBef>
              <a:spcPts val="800"/>
            </a:spcBef>
            <a:spcAft>
              <a:spcPts val="0"/>
            </a:spcAft>
          </a:pPr>
          <a:r>
            <a:rPr lang="es-ES" sz="1400" b="1">
              <a:solidFill>
                <a:srgbClr val="FFFFFF"/>
              </a:solidFill>
              <a:effectLst/>
              <a:latin typeface="Segoe UI" panose="020B0502040204020203" pitchFamily="34" charset="0"/>
              <a:ea typeface="MS Mincho" panose="02020609040205080304" pitchFamily="49" charset="-128"/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  <a:endParaRPr lang="es-CO">
            <a:effectLst/>
          </a:endParaRPr>
        </a:p>
        <a:p>
          <a:pPr>
            <a:lnSpc>
              <a:spcPct val="130000"/>
            </a:lnSpc>
            <a:spcAft>
              <a:spcPts val="800"/>
            </a:spcAft>
          </a:pPr>
          <a:r>
            <a:rPr lang="es-ES" sz="1200">
              <a:solidFill>
                <a:srgbClr val="000000"/>
              </a:solidFill>
              <a:effectLst/>
              <a:latin typeface="Georgia" panose="02040502050405020303" pitchFamily="18" charset="0"/>
              <a:ea typeface="SimSun" panose="02010600030101010101" pitchFamily="2" charset="-122"/>
              <a:cs typeface="Times New Roman" panose="02020603050405020304" pitchFamily="18" charset="0"/>
            </a:rPr>
            <a:t> </a:t>
          </a:r>
          <a:endParaRPr lang="es-CO" sz="1200">
            <a:solidFill>
              <a:srgbClr val="333333"/>
            </a:solidFill>
            <a:effectLst/>
            <a:latin typeface="Georgia" panose="02040502050405020303" pitchFamily="18" charset="0"/>
            <a:ea typeface="SimSun" panose="02010600030101010101" pitchFamily="2" charset="-122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26</xdr:col>
      <xdr:colOff>36512</xdr:colOff>
      <xdr:row>150</xdr:row>
      <xdr:rowOff>0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928A5E46-090F-4BA2-9776-D98A40145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1654121" cy="2787097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77</xdr:row>
      <xdr:rowOff>41413</xdr:rowOff>
    </xdr:from>
    <xdr:to>
      <xdr:col>16</xdr:col>
      <xdr:colOff>83416</xdr:colOff>
      <xdr:row>149</xdr:row>
      <xdr:rowOff>159302</xdr:rowOff>
    </xdr:to>
    <xdr:sp macro="" textlink="">
      <xdr:nvSpPr>
        <xdr:cNvPr id="58" name="Hexágono 41">
          <a:extLst>
            <a:ext uri="{FF2B5EF4-FFF2-40B4-BE49-F238E27FC236}">
              <a16:creationId xmlns:a16="http://schemas.microsoft.com/office/drawing/2014/main" id="{0A2C8DD3-8AA1-4287-8E20-22DDC8AA5B41}"/>
            </a:ext>
          </a:extLst>
        </xdr:cNvPr>
        <xdr:cNvSpPr/>
      </xdr:nvSpPr>
      <xdr:spPr>
        <a:xfrm>
          <a:off x="0" y="14391033"/>
          <a:ext cx="13004286" cy="13452889"/>
        </a:xfrm>
        <a:custGeom>
          <a:avLst/>
          <a:gdLst>
            <a:gd name="connsiteX0" fmla="*/ 0 w 15529891"/>
            <a:gd name="connsiteY0" fmla="*/ 6439728 h 12879456"/>
            <a:gd name="connsiteX1" fmla="*/ 3219864 w 15529891"/>
            <a:gd name="connsiteY1" fmla="*/ 3 h 12879456"/>
            <a:gd name="connsiteX2" fmla="*/ 12310027 w 15529891"/>
            <a:gd name="connsiteY2" fmla="*/ 3 h 12879456"/>
            <a:gd name="connsiteX3" fmla="*/ 15529891 w 15529891"/>
            <a:gd name="connsiteY3" fmla="*/ 6439728 h 12879456"/>
            <a:gd name="connsiteX4" fmla="*/ 12310027 w 15529891"/>
            <a:gd name="connsiteY4" fmla="*/ 12879453 h 12879456"/>
            <a:gd name="connsiteX5" fmla="*/ 3219864 w 15529891"/>
            <a:gd name="connsiteY5" fmla="*/ 12879453 h 12879456"/>
            <a:gd name="connsiteX6" fmla="*/ 0 w 15529891"/>
            <a:gd name="connsiteY6" fmla="*/ 6439728 h 12879456"/>
            <a:gd name="connsiteX0" fmla="*/ 0 w 12423913"/>
            <a:gd name="connsiteY0" fmla="*/ 6688203 h 12879450"/>
            <a:gd name="connsiteX1" fmla="*/ 113886 w 12423913"/>
            <a:gd name="connsiteY1" fmla="*/ 0 h 12879450"/>
            <a:gd name="connsiteX2" fmla="*/ 9204049 w 12423913"/>
            <a:gd name="connsiteY2" fmla="*/ 0 h 12879450"/>
            <a:gd name="connsiteX3" fmla="*/ 12423913 w 12423913"/>
            <a:gd name="connsiteY3" fmla="*/ 6439725 h 12879450"/>
            <a:gd name="connsiteX4" fmla="*/ 9204049 w 12423913"/>
            <a:gd name="connsiteY4" fmla="*/ 12879450 h 12879450"/>
            <a:gd name="connsiteX5" fmla="*/ 113886 w 12423913"/>
            <a:gd name="connsiteY5" fmla="*/ 12879450 h 12879450"/>
            <a:gd name="connsiteX6" fmla="*/ 0 w 12423913"/>
            <a:gd name="connsiteY6" fmla="*/ 6688203 h 12879450"/>
            <a:gd name="connsiteX0" fmla="*/ 93179 w 12310027"/>
            <a:gd name="connsiteY0" fmla="*/ 6688203 h 12879450"/>
            <a:gd name="connsiteX1" fmla="*/ 0 w 12310027"/>
            <a:gd name="connsiteY1" fmla="*/ 0 h 12879450"/>
            <a:gd name="connsiteX2" fmla="*/ 9090163 w 12310027"/>
            <a:gd name="connsiteY2" fmla="*/ 0 h 12879450"/>
            <a:gd name="connsiteX3" fmla="*/ 12310027 w 12310027"/>
            <a:gd name="connsiteY3" fmla="*/ 6439725 h 12879450"/>
            <a:gd name="connsiteX4" fmla="*/ 9090163 w 12310027"/>
            <a:gd name="connsiteY4" fmla="*/ 12879450 h 12879450"/>
            <a:gd name="connsiteX5" fmla="*/ 0 w 12310027"/>
            <a:gd name="connsiteY5" fmla="*/ 12879450 h 12879450"/>
            <a:gd name="connsiteX6" fmla="*/ 93179 w 12310027"/>
            <a:gd name="connsiteY6" fmla="*/ 6688203 h 12879450"/>
            <a:gd name="connsiteX0" fmla="*/ 0 w 12341087"/>
            <a:gd name="connsiteY0" fmla="*/ 6646790 h 12879450"/>
            <a:gd name="connsiteX1" fmla="*/ 31060 w 12341087"/>
            <a:gd name="connsiteY1" fmla="*/ 0 h 12879450"/>
            <a:gd name="connsiteX2" fmla="*/ 9121223 w 12341087"/>
            <a:gd name="connsiteY2" fmla="*/ 0 h 12879450"/>
            <a:gd name="connsiteX3" fmla="*/ 12341087 w 12341087"/>
            <a:gd name="connsiteY3" fmla="*/ 6439725 h 12879450"/>
            <a:gd name="connsiteX4" fmla="*/ 9121223 w 12341087"/>
            <a:gd name="connsiteY4" fmla="*/ 12879450 h 12879450"/>
            <a:gd name="connsiteX5" fmla="*/ 31060 w 12341087"/>
            <a:gd name="connsiteY5" fmla="*/ 12879450 h 12879450"/>
            <a:gd name="connsiteX6" fmla="*/ 0 w 12341087"/>
            <a:gd name="connsiteY6" fmla="*/ 6646790 h 12879450"/>
            <a:gd name="connsiteX0" fmla="*/ 0 w 12341087"/>
            <a:gd name="connsiteY0" fmla="*/ 6646790 h 12879450"/>
            <a:gd name="connsiteX1" fmla="*/ 1826822 w 12341087"/>
            <a:gd name="connsiteY1" fmla="*/ 0 h 12879450"/>
            <a:gd name="connsiteX2" fmla="*/ 9121223 w 12341087"/>
            <a:gd name="connsiteY2" fmla="*/ 0 h 12879450"/>
            <a:gd name="connsiteX3" fmla="*/ 12341087 w 12341087"/>
            <a:gd name="connsiteY3" fmla="*/ 6439725 h 12879450"/>
            <a:gd name="connsiteX4" fmla="*/ 9121223 w 12341087"/>
            <a:gd name="connsiteY4" fmla="*/ 12879450 h 12879450"/>
            <a:gd name="connsiteX5" fmla="*/ 31060 w 12341087"/>
            <a:gd name="connsiteY5" fmla="*/ 12879450 h 12879450"/>
            <a:gd name="connsiteX6" fmla="*/ 0 w 12341087"/>
            <a:gd name="connsiteY6" fmla="*/ 6646790 h 12879450"/>
            <a:gd name="connsiteX0" fmla="*/ 0 w 12341087"/>
            <a:gd name="connsiteY0" fmla="*/ 6646790 h 12879450"/>
            <a:gd name="connsiteX1" fmla="*/ 1826822 w 12341087"/>
            <a:gd name="connsiteY1" fmla="*/ 0 h 12879450"/>
            <a:gd name="connsiteX2" fmla="*/ 9121223 w 12341087"/>
            <a:gd name="connsiteY2" fmla="*/ 0 h 12879450"/>
            <a:gd name="connsiteX3" fmla="*/ 12341087 w 12341087"/>
            <a:gd name="connsiteY3" fmla="*/ 6439725 h 12879450"/>
            <a:gd name="connsiteX4" fmla="*/ 9121223 w 12341087"/>
            <a:gd name="connsiteY4" fmla="*/ 12879450 h 12879450"/>
            <a:gd name="connsiteX5" fmla="*/ 2399938 w 12341087"/>
            <a:gd name="connsiteY5" fmla="*/ 12879450 h 12879450"/>
            <a:gd name="connsiteX6" fmla="*/ 0 w 12341087"/>
            <a:gd name="connsiteY6" fmla="*/ 6646790 h 12879450"/>
            <a:gd name="connsiteX0" fmla="*/ 351016 w 10514265"/>
            <a:gd name="connsiteY0" fmla="*/ 6580911 h 12879450"/>
            <a:gd name="connsiteX1" fmla="*/ 0 w 10514265"/>
            <a:gd name="connsiteY1" fmla="*/ 0 h 12879450"/>
            <a:gd name="connsiteX2" fmla="*/ 7294401 w 10514265"/>
            <a:gd name="connsiteY2" fmla="*/ 0 h 12879450"/>
            <a:gd name="connsiteX3" fmla="*/ 10514265 w 10514265"/>
            <a:gd name="connsiteY3" fmla="*/ 6439725 h 12879450"/>
            <a:gd name="connsiteX4" fmla="*/ 7294401 w 10514265"/>
            <a:gd name="connsiteY4" fmla="*/ 12879450 h 12879450"/>
            <a:gd name="connsiteX5" fmla="*/ 573116 w 10514265"/>
            <a:gd name="connsiteY5" fmla="*/ 12879450 h 12879450"/>
            <a:gd name="connsiteX6" fmla="*/ 351016 w 10514265"/>
            <a:gd name="connsiteY6" fmla="*/ 6580911 h 12879450"/>
            <a:gd name="connsiteX0" fmla="*/ 351016 w 10514265"/>
            <a:gd name="connsiteY0" fmla="*/ 6580911 h 12879450"/>
            <a:gd name="connsiteX1" fmla="*/ 0 w 10514265"/>
            <a:gd name="connsiteY1" fmla="*/ 0 h 12879450"/>
            <a:gd name="connsiteX2" fmla="*/ 7294401 w 10514265"/>
            <a:gd name="connsiteY2" fmla="*/ 0 h 12879450"/>
            <a:gd name="connsiteX3" fmla="*/ 10514265 w 10514265"/>
            <a:gd name="connsiteY3" fmla="*/ 6439725 h 12879450"/>
            <a:gd name="connsiteX4" fmla="*/ 7294401 w 10514265"/>
            <a:gd name="connsiteY4" fmla="*/ 12879450 h 12879450"/>
            <a:gd name="connsiteX5" fmla="*/ 458493 w 10514265"/>
            <a:gd name="connsiteY5" fmla="*/ 12879450 h 12879450"/>
            <a:gd name="connsiteX6" fmla="*/ 351016 w 10514265"/>
            <a:gd name="connsiteY6" fmla="*/ 6580911 h 12879450"/>
            <a:gd name="connsiteX0" fmla="*/ 236393 w 10514265"/>
            <a:gd name="connsiteY0" fmla="*/ 6580911 h 12879450"/>
            <a:gd name="connsiteX1" fmla="*/ 0 w 10514265"/>
            <a:gd name="connsiteY1" fmla="*/ 0 h 12879450"/>
            <a:gd name="connsiteX2" fmla="*/ 7294401 w 10514265"/>
            <a:gd name="connsiteY2" fmla="*/ 0 h 12879450"/>
            <a:gd name="connsiteX3" fmla="*/ 10514265 w 10514265"/>
            <a:gd name="connsiteY3" fmla="*/ 6439725 h 12879450"/>
            <a:gd name="connsiteX4" fmla="*/ 7294401 w 10514265"/>
            <a:gd name="connsiteY4" fmla="*/ 12879450 h 12879450"/>
            <a:gd name="connsiteX5" fmla="*/ 458493 w 10514265"/>
            <a:gd name="connsiteY5" fmla="*/ 12879450 h 12879450"/>
            <a:gd name="connsiteX6" fmla="*/ 236393 w 10514265"/>
            <a:gd name="connsiteY6" fmla="*/ 6580911 h 12879450"/>
            <a:gd name="connsiteX0" fmla="*/ 236393 w 10514265"/>
            <a:gd name="connsiteY0" fmla="*/ 6580911 h 12879450"/>
            <a:gd name="connsiteX1" fmla="*/ 0 w 10514265"/>
            <a:gd name="connsiteY1" fmla="*/ 0 h 12879450"/>
            <a:gd name="connsiteX2" fmla="*/ 7294401 w 10514265"/>
            <a:gd name="connsiteY2" fmla="*/ 0 h 12879450"/>
            <a:gd name="connsiteX3" fmla="*/ 10514265 w 10514265"/>
            <a:gd name="connsiteY3" fmla="*/ 6439725 h 12879450"/>
            <a:gd name="connsiteX4" fmla="*/ 7294401 w 10514265"/>
            <a:gd name="connsiteY4" fmla="*/ 12879450 h 12879450"/>
            <a:gd name="connsiteX5" fmla="*/ 152832 w 10514265"/>
            <a:gd name="connsiteY5" fmla="*/ 12879450 h 12879450"/>
            <a:gd name="connsiteX6" fmla="*/ 236393 w 10514265"/>
            <a:gd name="connsiteY6" fmla="*/ 6580911 h 12879450"/>
            <a:gd name="connsiteX0" fmla="*/ 236393 w 10514265"/>
            <a:gd name="connsiteY0" fmla="*/ 6580911 h 12879450"/>
            <a:gd name="connsiteX1" fmla="*/ 0 w 10514265"/>
            <a:gd name="connsiteY1" fmla="*/ 0 h 12879450"/>
            <a:gd name="connsiteX2" fmla="*/ 7294401 w 10514265"/>
            <a:gd name="connsiteY2" fmla="*/ 0 h 12879450"/>
            <a:gd name="connsiteX3" fmla="*/ 10514265 w 10514265"/>
            <a:gd name="connsiteY3" fmla="*/ 6439725 h 12879450"/>
            <a:gd name="connsiteX4" fmla="*/ 7294401 w 10514265"/>
            <a:gd name="connsiteY4" fmla="*/ 12879450 h 12879450"/>
            <a:gd name="connsiteX5" fmla="*/ 1 w 10514265"/>
            <a:gd name="connsiteY5" fmla="*/ 12879450 h 12879450"/>
            <a:gd name="connsiteX6" fmla="*/ 236393 w 10514265"/>
            <a:gd name="connsiteY6" fmla="*/ 6580911 h 12879450"/>
            <a:gd name="connsiteX0" fmla="*/ 121770 w 10514265"/>
            <a:gd name="connsiteY0" fmla="*/ 6547971 h 12879450"/>
            <a:gd name="connsiteX1" fmla="*/ 0 w 10514265"/>
            <a:gd name="connsiteY1" fmla="*/ 0 h 12879450"/>
            <a:gd name="connsiteX2" fmla="*/ 7294401 w 10514265"/>
            <a:gd name="connsiteY2" fmla="*/ 0 h 12879450"/>
            <a:gd name="connsiteX3" fmla="*/ 10514265 w 10514265"/>
            <a:gd name="connsiteY3" fmla="*/ 6439725 h 12879450"/>
            <a:gd name="connsiteX4" fmla="*/ 7294401 w 10514265"/>
            <a:gd name="connsiteY4" fmla="*/ 12879450 h 12879450"/>
            <a:gd name="connsiteX5" fmla="*/ 1 w 10514265"/>
            <a:gd name="connsiteY5" fmla="*/ 12879450 h 12879450"/>
            <a:gd name="connsiteX6" fmla="*/ 121770 w 10514265"/>
            <a:gd name="connsiteY6" fmla="*/ 6547971 h 12879450"/>
            <a:gd name="connsiteX0" fmla="*/ 7147 w 10514265"/>
            <a:gd name="connsiteY0" fmla="*/ 6547971 h 12879450"/>
            <a:gd name="connsiteX1" fmla="*/ 0 w 10514265"/>
            <a:gd name="connsiteY1" fmla="*/ 0 h 12879450"/>
            <a:gd name="connsiteX2" fmla="*/ 7294401 w 10514265"/>
            <a:gd name="connsiteY2" fmla="*/ 0 h 12879450"/>
            <a:gd name="connsiteX3" fmla="*/ 10514265 w 10514265"/>
            <a:gd name="connsiteY3" fmla="*/ 6439725 h 12879450"/>
            <a:gd name="connsiteX4" fmla="*/ 7294401 w 10514265"/>
            <a:gd name="connsiteY4" fmla="*/ 12879450 h 12879450"/>
            <a:gd name="connsiteX5" fmla="*/ 1 w 10514265"/>
            <a:gd name="connsiteY5" fmla="*/ 12879450 h 12879450"/>
            <a:gd name="connsiteX6" fmla="*/ 7147 w 10514265"/>
            <a:gd name="connsiteY6" fmla="*/ 6547971 h 12879450"/>
            <a:gd name="connsiteX0" fmla="*/ 7147 w 9865658"/>
            <a:gd name="connsiteY0" fmla="*/ 6547971 h 12879450"/>
            <a:gd name="connsiteX1" fmla="*/ 0 w 9865658"/>
            <a:gd name="connsiteY1" fmla="*/ 0 h 12879450"/>
            <a:gd name="connsiteX2" fmla="*/ 7294401 w 9865658"/>
            <a:gd name="connsiteY2" fmla="*/ 0 h 12879450"/>
            <a:gd name="connsiteX3" fmla="*/ 9865658 w 9865658"/>
            <a:gd name="connsiteY3" fmla="*/ 6788762 h 12879450"/>
            <a:gd name="connsiteX4" fmla="*/ 7294401 w 9865658"/>
            <a:gd name="connsiteY4" fmla="*/ 12879450 h 12879450"/>
            <a:gd name="connsiteX5" fmla="*/ 1 w 9865658"/>
            <a:gd name="connsiteY5" fmla="*/ 12879450 h 12879450"/>
            <a:gd name="connsiteX6" fmla="*/ 7147 w 9865658"/>
            <a:gd name="connsiteY6" fmla="*/ 6547971 h 12879450"/>
            <a:gd name="connsiteX0" fmla="*/ 7147 w 9865658"/>
            <a:gd name="connsiteY0" fmla="*/ 6547971 h 12879450"/>
            <a:gd name="connsiteX1" fmla="*/ 0 w 9865658"/>
            <a:gd name="connsiteY1" fmla="*/ 0 h 12879450"/>
            <a:gd name="connsiteX2" fmla="*/ 6884755 w 9865658"/>
            <a:gd name="connsiteY2" fmla="*/ 34904 h 12879450"/>
            <a:gd name="connsiteX3" fmla="*/ 9865658 w 9865658"/>
            <a:gd name="connsiteY3" fmla="*/ 6788762 h 12879450"/>
            <a:gd name="connsiteX4" fmla="*/ 7294401 w 9865658"/>
            <a:gd name="connsiteY4" fmla="*/ 12879450 h 12879450"/>
            <a:gd name="connsiteX5" fmla="*/ 1 w 9865658"/>
            <a:gd name="connsiteY5" fmla="*/ 12879450 h 12879450"/>
            <a:gd name="connsiteX6" fmla="*/ 7147 w 9865658"/>
            <a:gd name="connsiteY6" fmla="*/ 6547971 h 12879450"/>
            <a:gd name="connsiteX0" fmla="*/ 7147 w 9865658"/>
            <a:gd name="connsiteY0" fmla="*/ 6617778 h 12949257"/>
            <a:gd name="connsiteX1" fmla="*/ 0 w 9865658"/>
            <a:gd name="connsiteY1" fmla="*/ 69807 h 12949257"/>
            <a:gd name="connsiteX2" fmla="*/ 6884755 w 9865658"/>
            <a:gd name="connsiteY2" fmla="*/ 0 h 12949257"/>
            <a:gd name="connsiteX3" fmla="*/ 9865658 w 9865658"/>
            <a:gd name="connsiteY3" fmla="*/ 6858569 h 12949257"/>
            <a:gd name="connsiteX4" fmla="*/ 7294401 w 9865658"/>
            <a:gd name="connsiteY4" fmla="*/ 12949257 h 12949257"/>
            <a:gd name="connsiteX5" fmla="*/ 1 w 9865658"/>
            <a:gd name="connsiteY5" fmla="*/ 12949257 h 12949257"/>
            <a:gd name="connsiteX6" fmla="*/ 7147 w 9865658"/>
            <a:gd name="connsiteY6" fmla="*/ 6617778 h 12949257"/>
            <a:gd name="connsiteX0" fmla="*/ 7147 w 9865658"/>
            <a:gd name="connsiteY0" fmla="*/ 6547971 h 12879450"/>
            <a:gd name="connsiteX1" fmla="*/ 0 w 9865658"/>
            <a:gd name="connsiteY1" fmla="*/ 0 h 12879450"/>
            <a:gd name="connsiteX2" fmla="*/ 6884755 w 9865658"/>
            <a:gd name="connsiteY2" fmla="*/ 0 h 12879450"/>
            <a:gd name="connsiteX3" fmla="*/ 9865658 w 9865658"/>
            <a:gd name="connsiteY3" fmla="*/ 6788762 h 12879450"/>
            <a:gd name="connsiteX4" fmla="*/ 7294401 w 9865658"/>
            <a:gd name="connsiteY4" fmla="*/ 12879450 h 12879450"/>
            <a:gd name="connsiteX5" fmla="*/ 1 w 9865658"/>
            <a:gd name="connsiteY5" fmla="*/ 12879450 h 12879450"/>
            <a:gd name="connsiteX6" fmla="*/ 7147 w 9865658"/>
            <a:gd name="connsiteY6" fmla="*/ 6547971 h 12879450"/>
            <a:gd name="connsiteX0" fmla="*/ 7147 w 9865658"/>
            <a:gd name="connsiteY0" fmla="*/ 6547971 h 12879450"/>
            <a:gd name="connsiteX1" fmla="*/ 0 w 9865658"/>
            <a:gd name="connsiteY1" fmla="*/ 0 h 12879450"/>
            <a:gd name="connsiteX2" fmla="*/ 6884755 w 9865658"/>
            <a:gd name="connsiteY2" fmla="*/ 0 h 12879450"/>
            <a:gd name="connsiteX3" fmla="*/ 9865658 w 9865658"/>
            <a:gd name="connsiteY3" fmla="*/ 6928378 h 12879450"/>
            <a:gd name="connsiteX4" fmla="*/ 7294401 w 9865658"/>
            <a:gd name="connsiteY4" fmla="*/ 12879450 h 12879450"/>
            <a:gd name="connsiteX5" fmla="*/ 1 w 9865658"/>
            <a:gd name="connsiteY5" fmla="*/ 12879450 h 12879450"/>
            <a:gd name="connsiteX6" fmla="*/ 7147 w 9865658"/>
            <a:gd name="connsiteY6" fmla="*/ 6547971 h 12879450"/>
            <a:gd name="connsiteX0" fmla="*/ 7147 w 9865658"/>
            <a:gd name="connsiteY0" fmla="*/ 6547971 h 12879450"/>
            <a:gd name="connsiteX1" fmla="*/ 0 w 9865658"/>
            <a:gd name="connsiteY1" fmla="*/ 0 h 12879450"/>
            <a:gd name="connsiteX2" fmla="*/ 6961570 w 9865658"/>
            <a:gd name="connsiteY2" fmla="*/ 0 h 12879450"/>
            <a:gd name="connsiteX3" fmla="*/ 9865658 w 9865658"/>
            <a:gd name="connsiteY3" fmla="*/ 6928378 h 12879450"/>
            <a:gd name="connsiteX4" fmla="*/ 7294401 w 9865658"/>
            <a:gd name="connsiteY4" fmla="*/ 12879450 h 12879450"/>
            <a:gd name="connsiteX5" fmla="*/ 1 w 9865658"/>
            <a:gd name="connsiteY5" fmla="*/ 12879450 h 12879450"/>
            <a:gd name="connsiteX6" fmla="*/ 7147 w 9865658"/>
            <a:gd name="connsiteY6" fmla="*/ 6547971 h 12879450"/>
            <a:gd name="connsiteX0" fmla="*/ 7147 w 9852856"/>
            <a:gd name="connsiteY0" fmla="*/ 6547971 h 12879450"/>
            <a:gd name="connsiteX1" fmla="*/ 0 w 9852856"/>
            <a:gd name="connsiteY1" fmla="*/ 0 h 12879450"/>
            <a:gd name="connsiteX2" fmla="*/ 6961570 w 9852856"/>
            <a:gd name="connsiteY2" fmla="*/ 0 h 12879450"/>
            <a:gd name="connsiteX3" fmla="*/ 9852856 w 9852856"/>
            <a:gd name="connsiteY3" fmla="*/ 6942912 h 12879450"/>
            <a:gd name="connsiteX4" fmla="*/ 7294401 w 9852856"/>
            <a:gd name="connsiteY4" fmla="*/ 12879450 h 12879450"/>
            <a:gd name="connsiteX5" fmla="*/ 1 w 9852856"/>
            <a:gd name="connsiteY5" fmla="*/ 12879450 h 12879450"/>
            <a:gd name="connsiteX6" fmla="*/ 7147 w 9852856"/>
            <a:gd name="connsiteY6" fmla="*/ 6547971 h 12879450"/>
            <a:gd name="connsiteX0" fmla="*/ 7147 w 9852856"/>
            <a:gd name="connsiteY0" fmla="*/ 6547971 h 12879450"/>
            <a:gd name="connsiteX1" fmla="*/ 0 w 9852856"/>
            <a:gd name="connsiteY1" fmla="*/ 0 h 12879450"/>
            <a:gd name="connsiteX2" fmla="*/ 6961570 w 9852856"/>
            <a:gd name="connsiteY2" fmla="*/ 0 h 12879450"/>
            <a:gd name="connsiteX3" fmla="*/ 9852856 w 9852856"/>
            <a:gd name="connsiteY3" fmla="*/ 6913845 h 12879450"/>
            <a:gd name="connsiteX4" fmla="*/ 7294401 w 9852856"/>
            <a:gd name="connsiteY4" fmla="*/ 12879450 h 12879450"/>
            <a:gd name="connsiteX5" fmla="*/ 1 w 9852856"/>
            <a:gd name="connsiteY5" fmla="*/ 12879450 h 12879450"/>
            <a:gd name="connsiteX6" fmla="*/ 7147 w 9852856"/>
            <a:gd name="connsiteY6" fmla="*/ 6547971 h 128794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9852856" h="12879450">
              <a:moveTo>
                <a:pt x="7147" y="6547971"/>
              </a:moveTo>
              <a:cubicBezTo>
                <a:pt x="4765" y="4365314"/>
                <a:pt x="2382" y="2182657"/>
                <a:pt x="0" y="0"/>
              </a:cubicBezTo>
              <a:lnTo>
                <a:pt x="6961570" y="0"/>
              </a:lnTo>
              <a:lnTo>
                <a:pt x="9852856" y="6913845"/>
              </a:lnTo>
              <a:lnTo>
                <a:pt x="7294401" y="12879450"/>
              </a:lnTo>
              <a:lnTo>
                <a:pt x="1" y="12879450"/>
              </a:lnTo>
              <a:lnTo>
                <a:pt x="7147" y="6547971"/>
              </a:lnTo>
              <a:close/>
            </a:path>
          </a:pathLst>
        </a:custGeom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61452</xdr:colOff>
      <xdr:row>18</xdr:row>
      <xdr:rowOff>0</xdr:rowOff>
    </xdr:from>
    <xdr:to>
      <xdr:col>14</xdr:col>
      <xdr:colOff>735349</xdr:colOff>
      <xdr:row>58</xdr:row>
      <xdr:rowOff>161696</xdr:rowOff>
    </xdr:to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BB807F80-B970-4EE2-B7A3-EF4AAF11CD37}"/>
            </a:ext>
          </a:extLst>
        </xdr:cNvPr>
        <xdr:cNvSpPr txBox="1"/>
      </xdr:nvSpPr>
      <xdr:spPr>
        <a:xfrm>
          <a:off x="1585452" y="3429000"/>
          <a:ext cx="9817897" cy="778169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CO" sz="9600" b="1">
              <a:solidFill>
                <a:schemeClr val="bg1"/>
              </a:solidFill>
              <a:latin typeface="Century Gothic" panose="020B0502020202020204" pitchFamily="34" charset="0"/>
            </a:rPr>
            <a:t>Plan</a:t>
          </a:r>
          <a:r>
            <a:rPr lang="es-CO" sz="9600" b="1" baseline="0">
              <a:solidFill>
                <a:schemeClr val="bg1"/>
              </a:solidFill>
              <a:latin typeface="Century Gothic" panose="020B0502020202020204" pitchFamily="34" charset="0"/>
            </a:rPr>
            <a:t> de Aseguramiento en Propiedad Horizontal</a:t>
          </a:r>
          <a:endParaRPr lang="es-CO" sz="9600" b="1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13</xdr:col>
      <xdr:colOff>662610</xdr:colOff>
      <xdr:row>54</xdr:row>
      <xdr:rowOff>41414</xdr:rowOff>
    </xdr:from>
    <xdr:to>
      <xdr:col>25</xdr:col>
      <xdr:colOff>157966</xdr:colOff>
      <xdr:row>99</xdr:row>
      <xdr:rowOff>62119</xdr:rowOff>
    </xdr:to>
    <xdr:sp macro="" textlink="">
      <xdr:nvSpPr>
        <xdr:cNvPr id="60" name="CuadroTexto 105">
          <a:extLst>
            <a:ext uri="{FF2B5EF4-FFF2-40B4-BE49-F238E27FC236}">
              <a16:creationId xmlns:a16="http://schemas.microsoft.com/office/drawing/2014/main" id="{37E71846-AA8A-4E7C-831A-6ACC3722D0B1}"/>
            </a:ext>
          </a:extLst>
        </xdr:cNvPr>
        <xdr:cNvSpPr txBox="1"/>
      </xdr:nvSpPr>
      <xdr:spPr>
        <a:xfrm>
          <a:off x="10622447" y="10104784"/>
          <a:ext cx="8689052" cy="840684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s-CO" sz="8800" b="1">
              <a:solidFill>
                <a:schemeClr val="bg1"/>
              </a:solidFill>
              <a:latin typeface="Century Gothic" panose="020B0502020202020204" pitchFamily="34" charset="0"/>
            </a:rPr>
            <a:t>[3]</a:t>
          </a:r>
        </a:p>
      </xdr:txBody>
    </xdr:sp>
    <xdr:clientData/>
  </xdr:twoCellAnchor>
  <xdr:twoCellAnchor>
    <xdr:from>
      <xdr:col>3</xdr:col>
      <xdr:colOff>190895</xdr:colOff>
      <xdr:row>51</xdr:row>
      <xdr:rowOff>95249</xdr:rowOff>
    </xdr:from>
    <xdr:to>
      <xdr:col>12</xdr:col>
      <xdr:colOff>393424</xdr:colOff>
      <xdr:row>65</xdr:row>
      <xdr:rowOff>96517</xdr:rowOff>
    </xdr:to>
    <xdr:sp macro="" textlink="">
      <xdr:nvSpPr>
        <xdr:cNvPr id="61" name="Cuadro de texto 124">
          <a:extLst>
            <a:ext uri="{FF2B5EF4-FFF2-40B4-BE49-F238E27FC236}">
              <a16:creationId xmlns:a16="http://schemas.microsoft.com/office/drawing/2014/main" id="{4E6EDC00-EB9D-4521-B1B0-2706156BDF26}"/>
            </a:ext>
          </a:extLst>
        </xdr:cNvPr>
        <xdr:cNvSpPr txBox="1"/>
      </xdr:nvSpPr>
      <xdr:spPr>
        <a:xfrm>
          <a:off x="2489319" y="9599542"/>
          <a:ext cx="7097801" cy="26102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700" b="0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601 521 33 44</a:t>
          </a:r>
          <a:br>
            <a:rPr lang="es-CO" sz="2700" b="0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700" b="0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</a:t>
          </a:r>
        </a:p>
        <a:p>
          <a:pPr algn="l">
            <a:spcAft>
              <a:spcPts val="0"/>
            </a:spcAft>
          </a:pPr>
          <a:r>
            <a:rPr lang="es-CO" sz="2700" b="0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  <a:br>
            <a:rPr lang="es-CO" sz="2700" b="0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700" b="0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alfabrokerseguros.com</a:t>
          </a:r>
          <a:br>
            <a:rPr lang="es-CO" sz="2400" i="1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endParaRPr lang="es-CO" sz="110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443521</xdr:colOff>
      <xdr:row>98</xdr:row>
      <xdr:rowOff>77074</xdr:rowOff>
    </xdr:from>
    <xdr:to>
      <xdr:col>25</xdr:col>
      <xdr:colOff>189030</xdr:colOff>
      <xdr:row>108</xdr:row>
      <xdr:rowOff>104961</xdr:rowOff>
    </xdr:to>
    <xdr:sp macro="" textlink="">
      <xdr:nvSpPr>
        <xdr:cNvPr id="62" name="CuadroTexto 113">
          <a:extLst>
            <a:ext uri="{FF2B5EF4-FFF2-40B4-BE49-F238E27FC236}">
              <a16:creationId xmlns:a16="http://schemas.microsoft.com/office/drawing/2014/main" id="{DCA6FCE1-5FD1-4C66-915E-3D5FEADC3D58}"/>
            </a:ext>
          </a:extLst>
        </xdr:cNvPr>
        <xdr:cNvSpPr txBox="1"/>
      </xdr:nvSpPr>
      <xdr:spPr>
        <a:xfrm>
          <a:off x="12701782" y="18340226"/>
          <a:ext cx="6640781" cy="189147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s-CO" sz="7200" b="0">
              <a:solidFill>
                <a:schemeClr val="bg1"/>
              </a:solidFill>
              <a:latin typeface="Century Gothic" panose="020B0502020202020204" pitchFamily="34" charset="0"/>
            </a:rPr>
            <a:t>[4]</a:t>
          </a:r>
        </a:p>
      </xdr:txBody>
    </xdr:sp>
    <xdr:clientData/>
  </xdr:twoCellAnchor>
  <xdr:twoCellAnchor>
    <xdr:from>
      <xdr:col>16</xdr:col>
      <xdr:colOff>41413</xdr:colOff>
      <xdr:row>41</xdr:row>
      <xdr:rowOff>127415</xdr:rowOff>
    </xdr:from>
    <xdr:to>
      <xdr:col>25</xdr:col>
      <xdr:colOff>352010</xdr:colOff>
      <xdr:row>51</xdr:row>
      <xdr:rowOff>82828</xdr:rowOff>
    </xdr:to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C8373548-A368-4596-B9FD-C8E53B5DE452}"/>
            </a:ext>
          </a:extLst>
        </xdr:cNvPr>
        <xdr:cNvSpPr txBox="1"/>
      </xdr:nvSpPr>
      <xdr:spPr>
        <a:xfrm>
          <a:off x="12962283" y="7768122"/>
          <a:ext cx="7578586" cy="181899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s-CO" sz="16600" b="1">
              <a:solidFill>
                <a:srgbClr val="00B0F0"/>
              </a:solidFill>
              <a:latin typeface="Century Gothic" panose="020B0502020202020204" pitchFamily="34" charset="0"/>
            </a:rPr>
            <a:t>[2] </a:t>
          </a:r>
        </a:p>
      </xdr:txBody>
    </xdr:sp>
    <xdr:clientData/>
  </xdr:twoCellAnchor>
  <xdr:twoCellAnchor editAs="oneCell">
    <xdr:from>
      <xdr:col>2</xdr:col>
      <xdr:colOff>308795</xdr:colOff>
      <xdr:row>53</xdr:row>
      <xdr:rowOff>99090</xdr:rowOff>
    </xdr:from>
    <xdr:to>
      <xdr:col>3</xdr:col>
      <xdr:colOff>349359</xdr:colOff>
      <xdr:row>63</xdr:row>
      <xdr:rowOff>46592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0D7EEEC6-AB6C-4826-8C8C-FB7F4EA31F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832795" y="10195590"/>
          <a:ext cx="799389" cy="1849327"/>
        </a:xfrm>
        <a:prstGeom prst="rect">
          <a:avLst/>
        </a:prstGeom>
      </xdr:spPr>
    </xdr:pic>
    <xdr:clientData/>
  </xdr:twoCellAnchor>
  <xdr:twoCellAnchor>
    <xdr:from>
      <xdr:col>2</xdr:col>
      <xdr:colOff>304884</xdr:colOff>
      <xdr:row>64</xdr:row>
      <xdr:rowOff>125996</xdr:rowOff>
    </xdr:from>
    <xdr:to>
      <xdr:col>8</xdr:col>
      <xdr:colOff>690561</xdr:colOff>
      <xdr:row>69</xdr:row>
      <xdr:rowOff>144490</xdr:rowOff>
    </xdr:to>
    <xdr:sp macro="" textlink="">
      <xdr:nvSpPr>
        <xdr:cNvPr id="241" name="Cuadro de texto 124">
          <a:extLst>
            <a:ext uri="{FF2B5EF4-FFF2-40B4-BE49-F238E27FC236}">
              <a16:creationId xmlns:a16="http://schemas.microsoft.com/office/drawing/2014/main" id="{5435D471-8054-4733-93AB-146AD656C694}"/>
            </a:ext>
          </a:extLst>
        </xdr:cNvPr>
        <xdr:cNvSpPr txBox="1"/>
      </xdr:nvSpPr>
      <xdr:spPr>
        <a:xfrm>
          <a:off x="1828884" y="12317996"/>
          <a:ext cx="4957677" cy="970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32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32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3200" b="0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[9]</a:t>
          </a:r>
          <a:endParaRPr lang="es-CO" sz="4800" b="0" i="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132</xdr:row>
      <xdr:rowOff>17317</xdr:rowOff>
    </xdr:from>
    <xdr:to>
      <xdr:col>24</xdr:col>
      <xdr:colOff>50312</xdr:colOff>
      <xdr:row>143</xdr:row>
      <xdr:rowOff>138245</xdr:rowOff>
    </xdr:to>
    <xdr:sp macro="" textlink="">
      <xdr:nvSpPr>
        <xdr:cNvPr id="229" name="Diagrama de flujo: proceso 53">
          <a:extLst>
            <a:ext uri="{FF2B5EF4-FFF2-40B4-BE49-F238E27FC236}">
              <a16:creationId xmlns:a16="http://schemas.microsoft.com/office/drawing/2014/main" id="{E4FC103C-D7DD-48FC-ABBC-937DB8808136}"/>
            </a:ext>
          </a:extLst>
        </xdr:cNvPr>
        <xdr:cNvSpPr/>
      </xdr:nvSpPr>
      <xdr:spPr>
        <a:xfrm>
          <a:off x="0" y="23691272"/>
          <a:ext cx="19169585" cy="2025928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135</xdr:row>
      <xdr:rowOff>157694</xdr:rowOff>
    </xdr:from>
    <xdr:to>
      <xdr:col>26</xdr:col>
      <xdr:colOff>36022</xdr:colOff>
      <xdr:row>145</xdr:row>
      <xdr:rowOff>637940</xdr:rowOff>
    </xdr:to>
    <xdr:sp macro="" textlink="">
      <xdr:nvSpPr>
        <xdr:cNvPr id="230" name="Diagrama de flujo: proceso 53">
          <a:extLst>
            <a:ext uri="{FF2B5EF4-FFF2-40B4-BE49-F238E27FC236}">
              <a16:creationId xmlns:a16="http://schemas.microsoft.com/office/drawing/2014/main" id="{6BB41ED7-52DD-4016-B965-47DEFBABC2F8}"/>
            </a:ext>
          </a:extLst>
        </xdr:cNvPr>
        <xdr:cNvSpPr>
          <a:spLocks noChangeAspect="1"/>
        </xdr:cNvSpPr>
      </xdr:nvSpPr>
      <xdr:spPr>
        <a:xfrm>
          <a:off x="0" y="24351194"/>
          <a:ext cx="21372022" cy="221206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13</xdr:col>
      <xdr:colOff>93042</xdr:colOff>
      <xdr:row>143</xdr:row>
      <xdr:rowOff>140707</xdr:rowOff>
    </xdr:from>
    <xdr:ext cx="593642" cy="556978"/>
    <xdr:pic>
      <xdr:nvPicPr>
        <xdr:cNvPr id="231" name="Imagen 198">
          <a:extLst>
            <a:ext uri="{FF2B5EF4-FFF2-40B4-BE49-F238E27FC236}">
              <a16:creationId xmlns:a16="http://schemas.microsoft.com/office/drawing/2014/main" id="{D34BAB49-2C2B-4CBE-86E6-3B1DDFB8E4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449315" y="25719662"/>
          <a:ext cx="593642" cy="556978"/>
        </a:xfrm>
        <a:prstGeom prst="rect">
          <a:avLst/>
        </a:prstGeom>
      </xdr:spPr>
    </xdr:pic>
    <xdr:clientData/>
  </xdr:oneCellAnchor>
  <xdr:twoCellAnchor>
    <xdr:from>
      <xdr:col>2</xdr:col>
      <xdr:colOff>760783</xdr:colOff>
      <xdr:row>137</xdr:row>
      <xdr:rowOff>63471</xdr:rowOff>
    </xdr:from>
    <xdr:to>
      <xdr:col>13</xdr:col>
      <xdr:colOff>363681</xdr:colOff>
      <xdr:row>146</xdr:row>
      <xdr:rowOff>7648</xdr:rowOff>
    </xdr:to>
    <xdr:sp macro="" textlink="">
      <xdr:nvSpPr>
        <xdr:cNvPr id="232" name="Cuadro de texto 124">
          <a:extLst>
            <a:ext uri="{FF2B5EF4-FFF2-40B4-BE49-F238E27FC236}">
              <a16:creationId xmlns:a16="http://schemas.microsoft.com/office/drawing/2014/main" id="{D58535EC-4ED4-4358-ABEA-6C255DA3FBE8}"/>
            </a:ext>
          </a:extLst>
        </xdr:cNvPr>
        <xdr:cNvSpPr txBox="1">
          <a:spLocks noChangeAspect="1"/>
        </xdr:cNvSpPr>
      </xdr:nvSpPr>
      <xdr:spPr>
        <a:xfrm>
          <a:off x="2354056" y="24603335"/>
          <a:ext cx="8365898" cy="19704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15</xdr:col>
      <xdr:colOff>332857</xdr:colOff>
      <xdr:row>141</xdr:row>
      <xdr:rowOff>44427</xdr:rowOff>
    </xdr:from>
    <xdr:to>
      <xdr:col>19</xdr:col>
      <xdr:colOff>467591</xdr:colOff>
      <xdr:row>145</xdr:row>
      <xdr:rowOff>332219</xdr:rowOff>
    </xdr:to>
    <xdr:sp macro="" textlink="">
      <xdr:nvSpPr>
        <xdr:cNvPr id="233" name="Cuadro de texto 124">
          <a:extLst>
            <a:ext uri="{FF2B5EF4-FFF2-40B4-BE49-F238E27FC236}">
              <a16:creationId xmlns:a16="http://schemas.microsoft.com/office/drawing/2014/main" id="{699D45AC-6189-4B63-B9FA-B4FF1F7E6AA3}"/>
            </a:ext>
          </a:extLst>
        </xdr:cNvPr>
        <xdr:cNvSpPr txBox="1"/>
      </xdr:nvSpPr>
      <xdr:spPr>
        <a:xfrm>
          <a:off x="12282402" y="25277018"/>
          <a:ext cx="3321280" cy="9805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[9]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2</xdr:col>
      <xdr:colOff>219262</xdr:colOff>
      <xdr:row>138</xdr:row>
      <xdr:rowOff>43567</xdr:rowOff>
    </xdr:from>
    <xdr:ext cx="644427" cy="1669394"/>
    <xdr:pic>
      <xdr:nvPicPr>
        <xdr:cNvPr id="234" name="Imagen 232">
          <a:extLst>
            <a:ext uri="{FF2B5EF4-FFF2-40B4-BE49-F238E27FC236}">
              <a16:creationId xmlns:a16="http://schemas.microsoft.com/office/drawing/2014/main" id="{5AA8D49B-1E26-4A38-8F7D-E5198C4247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812535" y="24756612"/>
          <a:ext cx="644427" cy="1669394"/>
        </a:xfrm>
        <a:prstGeom prst="rect">
          <a:avLst/>
        </a:prstGeom>
      </xdr:spPr>
    </xdr:pic>
    <xdr:clientData/>
  </xdr:oneCellAnchor>
  <xdr:twoCellAnchor>
    <xdr:from>
      <xdr:col>19</xdr:col>
      <xdr:colOff>647269</xdr:colOff>
      <xdr:row>54</xdr:row>
      <xdr:rowOff>47624</xdr:rowOff>
    </xdr:from>
    <xdr:to>
      <xdr:col>25</xdr:col>
      <xdr:colOff>796636</xdr:colOff>
      <xdr:row>99</xdr:row>
      <xdr:rowOff>138545</xdr:rowOff>
    </xdr:to>
    <xdr:sp macro="" textlink="">
      <xdr:nvSpPr>
        <xdr:cNvPr id="5" name="Rectángulo 93">
          <a:extLst>
            <a:ext uri="{FF2B5EF4-FFF2-40B4-BE49-F238E27FC236}">
              <a16:creationId xmlns:a16="http://schemas.microsoft.com/office/drawing/2014/main" id="{3E5C5E38-EA18-4B1F-876D-566EFC7A9DAF}"/>
            </a:ext>
          </a:extLst>
        </xdr:cNvPr>
        <xdr:cNvSpPr/>
      </xdr:nvSpPr>
      <xdr:spPr>
        <a:xfrm>
          <a:off x="15849169" y="9918699"/>
          <a:ext cx="4946792" cy="8234796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684067</xdr:colOff>
      <xdr:row>77</xdr:row>
      <xdr:rowOff>186207</xdr:rowOff>
    </xdr:from>
    <xdr:to>
      <xdr:col>25</xdr:col>
      <xdr:colOff>768112</xdr:colOff>
      <xdr:row>85</xdr:row>
      <xdr:rowOff>34636</xdr:rowOff>
    </xdr:to>
    <xdr:sp macro="" textlink="">
      <xdr:nvSpPr>
        <xdr:cNvPr id="6" name="Rectángulo 93">
          <a:extLst>
            <a:ext uri="{FF2B5EF4-FFF2-40B4-BE49-F238E27FC236}">
              <a16:creationId xmlns:a16="http://schemas.microsoft.com/office/drawing/2014/main" id="{8B3224E2-8B11-4767-9239-4DA8522D106E}"/>
            </a:ext>
          </a:extLst>
        </xdr:cNvPr>
        <xdr:cNvSpPr/>
      </xdr:nvSpPr>
      <xdr:spPr>
        <a:xfrm>
          <a:off x="15885967" y="14213357"/>
          <a:ext cx="4887820" cy="1296229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658090</xdr:colOff>
      <xdr:row>54</xdr:row>
      <xdr:rowOff>51954</xdr:rowOff>
    </xdr:from>
    <xdr:to>
      <xdr:col>25</xdr:col>
      <xdr:colOff>761999</xdr:colOff>
      <xdr:row>65</xdr:row>
      <xdr:rowOff>69273</xdr:rowOff>
    </xdr:to>
    <xdr:sp macro="" textlink="">
      <xdr:nvSpPr>
        <xdr:cNvPr id="7" name="Rectángulo 93">
          <a:extLst>
            <a:ext uri="{FF2B5EF4-FFF2-40B4-BE49-F238E27FC236}">
              <a16:creationId xmlns:a16="http://schemas.microsoft.com/office/drawing/2014/main" id="{EAE3A4D0-02B0-4385-80AA-1E74AD8C98A9}"/>
            </a:ext>
          </a:extLst>
        </xdr:cNvPr>
        <xdr:cNvSpPr/>
      </xdr:nvSpPr>
      <xdr:spPr>
        <a:xfrm>
          <a:off x="15856815" y="9916679"/>
          <a:ext cx="4907684" cy="2008044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19484</xdr:colOff>
      <xdr:row>84</xdr:row>
      <xdr:rowOff>106073</xdr:rowOff>
    </xdr:from>
    <xdr:to>
      <xdr:col>17</xdr:col>
      <xdr:colOff>281421</xdr:colOff>
      <xdr:row>107</xdr:row>
      <xdr:rowOff>129886</xdr:rowOff>
    </xdr:to>
    <xdr:sp macro="" textlink="">
      <xdr:nvSpPr>
        <xdr:cNvPr id="8" name="CuadroTexto 10">
          <a:extLst>
            <a:ext uri="{FF2B5EF4-FFF2-40B4-BE49-F238E27FC236}">
              <a16:creationId xmlns:a16="http://schemas.microsoft.com/office/drawing/2014/main" id="{F5642D48-A5D0-4D80-99CA-4A066AD4ECA3}"/>
            </a:ext>
          </a:extLst>
        </xdr:cNvPr>
        <xdr:cNvSpPr txBox="1"/>
      </xdr:nvSpPr>
      <xdr:spPr>
        <a:xfrm>
          <a:off x="2419784" y="15400048"/>
          <a:ext cx="11460162" cy="41862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5000"/>
            </a:lnSpc>
            <a:spcBef>
              <a:spcPts val="2400"/>
            </a:spcBef>
            <a:spcAft>
              <a:spcPts val="0"/>
            </a:spcAft>
          </a:pPr>
          <a:r>
            <a:rPr lang="es-ES" sz="8800" kern="1400" cap="all">
              <a:solidFill>
                <a:srgbClr val="75CFBC"/>
              </a:solidFill>
              <a:effectLst/>
              <a:latin typeface="Arial Black" panose="020B0A04020102020204" pitchFamily="34" charset="0"/>
              <a:ea typeface="SimHei" panose="02010609060101010101" pitchFamily="49" charset="-122"/>
              <a:cs typeface="Times New Roman" panose="02020603050405020304" pitchFamily="18" charset="0"/>
            </a:rPr>
            <a:t>SECCION 1</a:t>
          </a:r>
          <a:endParaRPr lang="es-CO" sz="9600" kern="1400" cap="all">
            <a:solidFill>
              <a:srgbClr val="75CFBC"/>
            </a:solidFill>
            <a:effectLst/>
            <a:latin typeface="Arial Black" panose="020B0A04020102020204" pitchFamily="34" charset="0"/>
            <a:ea typeface="SimHei" panose="02010609060101010101" pitchFamily="49" charset="-122"/>
            <a:cs typeface="Times New Roman" panose="02020603050405020304" pitchFamily="18" charset="0"/>
          </a:endParaRPr>
        </a:p>
        <a:p>
          <a:pPr algn="l">
            <a:lnSpc>
              <a:spcPct val="85000"/>
            </a:lnSpc>
            <a:spcAft>
              <a:spcPts val="0"/>
            </a:spcAft>
          </a:pPr>
          <a:r>
            <a:rPr lang="es-ES" sz="8000" kern="1400" cap="all">
              <a:solidFill>
                <a:srgbClr val="333333"/>
              </a:solidFill>
              <a:effectLst/>
              <a:latin typeface="Arial Black" panose="020B0A04020102020204" pitchFamily="34" charset="0"/>
              <a:ea typeface="SimHei" panose="02010609060101010101" pitchFamily="49" charset="-122"/>
              <a:cs typeface="Times New Roman" panose="02020603050405020304" pitchFamily="18" charset="0"/>
            </a:rPr>
            <a:t>POLIZA DE AREAS COMUNES </a:t>
          </a:r>
          <a:endParaRPr lang="es-CO" sz="9600" kern="1400" cap="all">
            <a:solidFill>
              <a:srgbClr val="333333"/>
            </a:solidFill>
            <a:effectLst/>
            <a:latin typeface="Arial Black" panose="020B0A04020102020204" pitchFamily="34" charset="0"/>
            <a:ea typeface="SimHei" panose="02010609060101010101" pitchFamily="49" charset="-122"/>
            <a:cs typeface="Times New Roman" panose="02020603050405020304" pitchFamily="18" charset="0"/>
          </a:endParaRPr>
        </a:p>
        <a:p>
          <a:endParaRPr lang="es-CO" sz="8000"/>
        </a:p>
      </xdr:txBody>
    </xdr:sp>
    <xdr:clientData/>
  </xdr:twoCellAnchor>
  <xdr:twoCellAnchor>
    <xdr:from>
      <xdr:col>2</xdr:col>
      <xdr:colOff>755937</xdr:colOff>
      <xdr:row>115</xdr:row>
      <xdr:rowOff>138545</xdr:rowOff>
    </xdr:from>
    <xdr:to>
      <xdr:col>24</xdr:col>
      <xdr:colOff>536864</xdr:colOff>
      <xdr:row>129</xdr:row>
      <xdr:rowOff>69273</xdr:rowOff>
    </xdr:to>
    <xdr:sp macro="" textlink="">
      <xdr:nvSpPr>
        <xdr:cNvPr id="9" name="CuadroTexto 11">
          <a:extLst>
            <a:ext uri="{FF2B5EF4-FFF2-40B4-BE49-F238E27FC236}">
              <a16:creationId xmlns:a16="http://schemas.microsoft.com/office/drawing/2014/main" id="{17C883A7-14DB-449C-8725-40BA7D2745C5}"/>
            </a:ext>
          </a:extLst>
        </xdr:cNvPr>
        <xdr:cNvSpPr txBox="1"/>
      </xdr:nvSpPr>
      <xdr:spPr>
        <a:xfrm>
          <a:off x="2352962" y="21115770"/>
          <a:ext cx="17389477" cy="2591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130000"/>
            </a:lnSpc>
            <a:spcAft>
              <a:spcPts val="800"/>
            </a:spcAft>
          </a:pPr>
          <a:r>
            <a:rPr lang="es-ES" sz="3600">
              <a:solidFill>
                <a:srgbClr val="636A6B"/>
              </a:solidFill>
              <a:effectLst/>
              <a:latin typeface="Century Gothic" panose="020B0502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En este módulo encontrarás el resumen y descripción de coberturas, valores asegurados y deducibles, que hacen parte de la póliza, la cual contiene las principales coberturas que amparan tu conjunto. </a:t>
          </a:r>
          <a:endParaRPr lang="es-CO" sz="4000">
            <a:solidFill>
              <a:srgbClr val="333333"/>
            </a:solidFill>
            <a:effectLst/>
            <a:latin typeface="Georgia" panose="02040502050405020303" pitchFamily="18" charset="0"/>
            <a:ea typeface="SimSun" panose="02010600030101010101" pitchFamily="2" charset="-122"/>
            <a:cs typeface="Times New Roman" panose="02020603050405020304" pitchFamily="18" charset="0"/>
          </a:endParaRPr>
        </a:p>
        <a:p>
          <a:endParaRPr lang="es-CO" sz="1100"/>
        </a:p>
      </xdr:txBody>
    </xdr:sp>
    <xdr:clientData/>
  </xdr:twoCellAnchor>
  <xdr:twoCellAnchor>
    <xdr:from>
      <xdr:col>7</xdr:col>
      <xdr:colOff>1856</xdr:colOff>
      <xdr:row>3</xdr:row>
      <xdr:rowOff>5504</xdr:rowOff>
    </xdr:from>
    <xdr:to>
      <xdr:col>21</xdr:col>
      <xdr:colOff>658091</xdr:colOff>
      <xdr:row>12</xdr:row>
      <xdr:rowOff>155864</xdr:rowOff>
    </xdr:to>
    <xdr:sp macro="" textlink="">
      <xdr:nvSpPr>
        <xdr:cNvPr id="59" name="CuadroTexto 70">
          <a:extLst>
            <a:ext uri="{FF2B5EF4-FFF2-40B4-BE49-F238E27FC236}">
              <a16:creationId xmlns:a16="http://schemas.microsoft.com/office/drawing/2014/main" id="{1D7D0936-FABB-4A22-B42E-666C5C061A93}"/>
            </a:ext>
          </a:extLst>
        </xdr:cNvPr>
        <xdr:cNvSpPr txBox="1"/>
      </xdr:nvSpPr>
      <xdr:spPr>
        <a:xfrm>
          <a:off x="5602556" y="523029"/>
          <a:ext cx="11854460" cy="16934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ASEGURAMIENTO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PROPIEDAD HORIZONTAL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[3]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108856</xdr:rowOff>
    </xdr:from>
    <xdr:to>
      <xdr:col>21</xdr:col>
      <xdr:colOff>353786</xdr:colOff>
      <xdr:row>12</xdr:row>
      <xdr:rowOff>95250</xdr:rowOff>
    </xdr:to>
    <xdr:sp macro="" textlink="">
      <xdr:nvSpPr>
        <xdr:cNvPr id="60" name="Hexágono 13">
          <a:extLst>
            <a:ext uri="{FF2B5EF4-FFF2-40B4-BE49-F238E27FC236}">
              <a16:creationId xmlns:a16="http://schemas.microsoft.com/office/drawing/2014/main" id="{D958C11F-0F47-4D83-8EF4-AFC0CF9E2A7E}"/>
            </a:ext>
          </a:extLst>
        </xdr:cNvPr>
        <xdr:cNvSpPr/>
      </xdr:nvSpPr>
      <xdr:spPr>
        <a:xfrm>
          <a:off x="0" y="448581"/>
          <a:ext cx="17152711" cy="1704069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2</xdr:row>
      <xdr:rowOff>140124</xdr:rowOff>
    </xdr:from>
    <xdr:to>
      <xdr:col>6</xdr:col>
      <xdr:colOff>623456</xdr:colOff>
      <xdr:row>12</xdr:row>
      <xdr:rowOff>54429</xdr:rowOff>
    </xdr:to>
    <xdr:sp macro="" textlink="">
      <xdr:nvSpPr>
        <xdr:cNvPr id="61" name="Hexágono 14">
          <a:extLst>
            <a:ext uri="{FF2B5EF4-FFF2-40B4-BE49-F238E27FC236}">
              <a16:creationId xmlns:a16="http://schemas.microsoft.com/office/drawing/2014/main" id="{E81C8714-6269-43DE-930F-111A30B98925}"/>
            </a:ext>
          </a:extLst>
        </xdr:cNvPr>
        <xdr:cNvSpPr/>
      </xdr:nvSpPr>
      <xdr:spPr>
        <a:xfrm>
          <a:off x="571500" y="486199"/>
          <a:ext cx="4849381" cy="1625630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32162</xdr:colOff>
      <xdr:row>4</xdr:row>
      <xdr:rowOff>184315</xdr:rowOff>
    </xdr:from>
    <xdr:ext cx="4072157" cy="945078"/>
    <xdr:pic>
      <xdr:nvPicPr>
        <xdr:cNvPr id="62" name="Imagen 73">
          <a:extLst>
            <a:ext uri="{FF2B5EF4-FFF2-40B4-BE49-F238E27FC236}">
              <a16:creationId xmlns:a16="http://schemas.microsoft.com/office/drawing/2014/main" id="{48137800-745B-4A5B-A4B9-0006FB00B1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29087" y="857415"/>
          <a:ext cx="4072157" cy="945078"/>
        </a:xfrm>
        <a:prstGeom prst="rect">
          <a:avLst/>
        </a:prstGeom>
      </xdr:spPr>
    </xdr:pic>
    <xdr:clientData/>
  </xdr:oneCellAnchor>
  <xdr:twoCellAnchor>
    <xdr:from>
      <xdr:col>21</xdr:col>
      <xdr:colOff>136072</xdr:colOff>
      <xdr:row>2</xdr:row>
      <xdr:rowOff>0</xdr:rowOff>
    </xdr:from>
    <xdr:to>
      <xdr:col>26</xdr:col>
      <xdr:colOff>122465</xdr:colOff>
      <xdr:row>12</xdr:row>
      <xdr:rowOff>163285</xdr:rowOff>
    </xdr:to>
    <xdr:sp macro="" textlink="">
      <xdr:nvSpPr>
        <xdr:cNvPr id="63" name="CuadroTexto 74">
          <a:extLst>
            <a:ext uri="{FF2B5EF4-FFF2-40B4-BE49-F238E27FC236}">
              <a16:creationId xmlns:a16="http://schemas.microsoft.com/office/drawing/2014/main" id="{AE8AAE98-E5E2-499C-BBF1-414ACCDE85C5}"/>
            </a:ext>
          </a:extLst>
        </xdr:cNvPr>
        <xdr:cNvSpPr txBox="1"/>
      </xdr:nvSpPr>
      <xdr:spPr>
        <a:xfrm>
          <a:off x="16938172" y="342900"/>
          <a:ext cx="4609193" cy="18746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[2]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114300</xdr:colOff>
      <xdr:row>18</xdr:row>
      <xdr:rowOff>76200</xdr:rowOff>
    </xdr:from>
    <xdr:to>
      <xdr:col>17</xdr:col>
      <xdr:colOff>609600</xdr:colOff>
      <xdr:row>84</xdr:row>
      <xdr:rowOff>0</xdr:rowOff>
    </xdr:to>
    <xdr:sp macro="" textlink="">
      <xdr:nvSpPr>
        <xdr:cNvPr id="64" name="Diagrama de flujo: extraer 39">
          <a:extLst>
            <a:ext uri="{FF2B5EF4-FFF2-40B4-BE49-F238E27FC236}">
              <a16:creationId xmlns:a16="http://schemas.microsoft.com/office/drawing/2014/main" id="{01185986-13A9-48BC-8FBA-5AC26D20E48B}"/>
            </a:ext>
          </a:extLst>
        </xdr:cNvPr>
        <xdr:cNvSpPr/>
      </xdr:nvSpPr>
      <xdr:spPr>
        <a:xfrm rot="5400000">
          <a:off x="1514475" y="2600325"/>
          <a:ext cx="12096750" cy="13296900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rgbClr val="5B9BD5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>
    <xdr:from>
      <xdr:col>1</xdr:col>
      <xdr:colOff>533400</xdr:colOff>
      <xdr:row>22</xdr:row>
      <xdr:rowOff>0</xdr:rowOff>
    </xdr:from>
    <xdr:to>
      <xdr:col>18</xdr:col>
      <xdr:colOff>266700</xdr:colOff>
      <xdr:row>87</xdr:row>
      <xdr:rowOff>114300</xdr:rowOff>
    </xdr:to>
    <xdr:sp macro="" textlink="">
      <xdr:nvSpPr>
        <xdr:cNvPr id="65" name="Diagrama de flujo: extraer 39">
          <a:extLst>
            <a:ext uri="{FF2B5EF4-FFF2-40B4-BE49-F238E27FC236}">
              <a16:creationId xmlns:a16="http://schemas.microsoft.com/office/drawing/2014/main" id="{DA78890D-4E57-4D00-B7DA-A112D139FAE2}"/>
            </a:ext>
          </a:extLst>
        </xdr:cNvPr>
        <xdr:cNvSpPr/>
      </xdr:nvSpPr>
      <xdr:spPr>
        <a:xfrm rot="5400000">
          <a:off x="1966912" y="3252788"/>
          <a:ext cx="12068175" cy="13335000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blipFill dpi="0" rotWithShape="0">
          <a:blip xmlns:r="http://schemas.openxmlformats.org/officeDocument/2006/relationships" r:embed="rId4"/>
          <a:srcRect/>
          <a:stretch>
            <a:fillRect/>
          </a:stretch>
        </a:blip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>
    <xdr:from>
      <xdr:col>19</xdr:col>
      <xdr:colOff>309563</xdr:colOff>
      <xdr:row>25</xdr:row>
      <xdr:rowOff>119062</xdr:rowOff>
    </xdr:from>
    <xdr:to>
      <xdr:col>25</xdr:col>
      <xdr:colOff>271463</xdr:colOff>
      <xdr:row>39</xdr:row>
      <xdr:rowOff>42862</xdr:rowOff>
    </xdr:to>
    <xdr:sp macro="" textlink="">
      <xdr:nvSpPr>
        <xdr:cNvPr id="66" name="CuadroTexto 77">
          <a:extLst>
            <a:ext uri="{FF2B5EF4-FFF2-40B4-BE49-F238E27FC236}">
              <a16:creationId xmlns:a16="http://schemas.microsoft.com/office/drawing/2014/main" id="{1CE6C31A-16CF-491E-817B-CEC2A794BAD0}"/>
            </a:ext>
          </a:extLst>
        </xdr:cNvPr>
        <xdr:cNvSpPr txBox="1"/>
      </xdr:nvSpPr>
      <xdr:spPr>
        <a:xfrm>
          <a:off x="15514638" y="4579937"/>
          <a:ext cx="4762500" cy="261937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5CE1E6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LA ASEGURADORA CON QUIEN TOMASTE TU SEGURO ES:</a:t>
          </a:r>
        </a:p>
      </xdr:txBody>
    </xdr:sp>
    <xdr:clientData/>
  </xdr:twoCellAnchor>
  <xdr:twoCellAnchor editAs="oneCell">
    <xdr:from>
      <xdr:col>19</xdr:col>
      <xdr:colOff>0</xdr:colOff>
      <xdr:row>37</xdr:row>
      <xdr:rowOff>119063</xdr:rowOff>
    </xdr:from>
    <xdr:to>
      <xdr:col>25</xdr:col>
      <xdr:colOff>1150938</xdr:colOff>
      <xdr:row>53</xdr:row>
      <xdr:rowOff>50799</xdr:rowOff>
    </xdr:to>
    <xdr:pic>
      <xdr:nvPicPr>
        <xdr:cNvPr id="67" name="Imagen 78" descr="Quiénes Somos - AXA COLPATRIA">
          <a:extLst>
            <a:ext uri="{FF2B5EF4-FFF2-40B4-BE49-F238E27FC236}">
              <a16:creationId xmlns:a16="http://schemas.microsoft.com/office/drawing/2014/main" id="{AAC8D186-1113-4D17-A381-0247CBF96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01900" y="6865938"/>
          <a:ext cx="5954713" cy="2868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240601</xdr:colOff>
      <xdr:row>58</xdr:row>
      <xdr:rowOff>117518</xdr:rowOff>
    </xdr:from>
    <xdr:to>
      <xdr:col>25</xdr:col>
      <xdr:colOff>478725</xdr:colOff>
      <xdr:row>65</xdr:row>
      <xdr:rowOff>154924</xdr:rowOff>
    </xdr:to>
    <xdr:sp macro="" textlink="">
      <xdr:nvSpPr>
        <xdr:cNvPr id="68" name="CuadroTexto 79">
          <a:extLst>
            <a:ext uri="{FF2B5EF4-FFF2-40B4-BE49-F238E27FC236}">
              <a16:creationId xmlns:a16="http://schemas.microsoft.com/office/drawing/2014/main" id="{ADC49130-E50E-4FCC-94D9-76B23AF350EC}"/>
            </a:ext>
          </a:extLst>
        </xdr:cNvPr>
        <xdr:cNvSpPr txBox="1"/>
      </xdr:nvSpPr>
      <xdr:spPr>
        <a:xfrm>
          <a:off x="16239426" y="10712493"/>
          <a:ext cx="4241799" cy="130105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ASISTENCIA</a:t>
          </a:r>
        </a:p>
      </xdr:txBody>
    </xdr:sp>
    <xdr:clientData/>
  </xdr:twoCellAnchor>
  <xdr:twoCellAnchor>
    <xdr:from>
      <xdr:col>20</xdr:col>
      <xdr:colOff>69271</xdr:colOff>
      <xdr:row>64</xdr:row>
      <xdr:rowOff>96028</xdr:rowOff>
    </xdr:from>
    <xdr:to>
      <xdr:col>25</xdr:col>
      <xdr:colOff>658090</xdr:colOff>
      <xdr:row>72</xdr:row>
      <xdr:rowOff>155863</xdr:rowOff>
    </xdr:to>
    <xdr:sp macro="" textlink="">
      <xdr:nvSpPr>
        <xdr:cNvPr id="69" name="Cuadro de texto 124">
          <a:extLst>
            <a:ext uri="{FF2B5EF4-FFF2-40B4-BE49-F238E27FC236}">
              <a16:creationId xmlns:a16="http://schemas.microsoft.com/office/drawing/2014/main" id="{3DA526DD-D1B9-4573-9DCC-16C6306D2D16}"/>
            </a:ext>
          </a:extLst>
        </xdr:cNvPr>
        <xdr:cNvSpPr txBox="1"/>
      </xdr:nvSpPr>
      <xdr:spPr>
        <a:xfrm>
          <a:off x="16068096" y="11773678"/>
          <a:ext cx="4589319" cy="1510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requerir un servicio de asistencia, marca a la linea gratuita de la aseguradora:</a:t>
          </a:r>
        </a:p>
      </xdr:txBody>
    </xdr:sp>
    <xdr:clientData/>
  </xdr:twoCellAnchor>
  <xdr:twoCellAnchor>
    <xdr:from>
      <xdr:col>21</xdr:col>
      <xdr:colOff>155864</xdr:colOff>
      <xdr:row>72</xdr:row>
      <xdr:rowOff>34637</xdr:rowOff>
    </xdr:from>
    <xdr:to>
      <xdr:col>24</xdr:col>
      <xdr:colOff>609847</xdr:colOff>
      <xdr:row>77</xdr:row>
      <xdr:rowOff>128648</xdr:rowOff>
    </xdr:to>
    <xdr:sp macro="" textlink="">
      <xdr:nvSpPr>
        <xdr:cNvPr id="70" name="CuadroTexto 81">
          <a:extLst>
            <a:ext uri="{FF2B5EF4-FFF2-40B4-BE49-F238E27FC236}">
              <a16:creationId xmlns:a16="http://schemas.microsoft.com/office/drawing/2014/main" id="{9997B8E9-BDD2-4DDD-AF54-DD1DF6217BA4}"/>
            </a:ext>
          </a:extLst>
        </xdr:cNvPr>
        <xdr:cNvSpPr txBox="1"/>
      </xdr:nvSpPr>
      <xdr:spPr>
        <a:xfrm>
          <a:off x="16961139" y="13156912"/>
          <a:ext cx="2851108" cy="99888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8000" b="1">
              <a:solidFill>
                <a:srgbClr val="00B0F0"/>
              </a:solidFill>
              <a:latin typeface="Century Gothic" panose="020B0502020202020204" pitchFamily="34" charset="0"/>
            </a:rPr>
            <a:t>[523]</a:t>
          </a:r>
          <a:endParaRPr lang="es-CO" sz="88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 editAs="oneCell">
    <xdr:from>
      <xdr:col>21</xdr:col>
      <xdr:colOff>25871</xdr:colOff>
      <xdr:row>54</xdr:row>
      <xdr:rowOff>142701</xdr:rowOff>
    </xdr:from>
    <xdr:to>
      <xdr:col>24</xdr:col>
      <xdr:colOff>656677</xdr:colOff>
      <xdr:row>57</xdr:row>
      <xdr:rowOff>122144</xdr:rowOff>
    </xdr:to>
    <xdr:pic>
      <xdr:nvPicPr>
        <xdr:cNvPr id="71" name="Imagen 82">
          <a:extLst>
            <a:ext uri="{FF2B5EF4-FFF2-40B4-BE49-F238E27FC236}">
              <a16:creationId xmlns:a16="http://schemas.microsoft.com/office/drawing/2014/main" id="{5DA7AB1E-4545-405E-9BE0-469594B579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17610">
          <a:off x="16831146" y="10013776"/>
          <a:ext cx="3031106" cy="522368"/>
        </a:xfrm>
        <a:prstGeom prst="rect">
          <a:avLst/>
        </a:prstGeom>
      </xdr:spPr>
    </xdr:pic>
    <xdr:clientData/>
  </xdr:twoCellAnchor>
  <xdr:twoCellAnchor>
    <xdr:from>
      <xdr:col>20</xdr:col>
      <xdr:colOff>271774</xdr:colOff>
      <xdr:row>78</xdr:row>
      <xdr:rowOff>62100</xdr:rowOff>
    </xdr:from>
    <xdr:to>
      <xdr:col>25</xdr:col>
      <xdr:colOff>509898</xdr:colOff>
      <xdr:row>85</xdr:row>
      <xdr:rowOff>99506</xdr:rowOff>
    </xdr:to>
    <xdr:sp macro="" textlink="">
      <xdr:nvSpPr>
        <xdr:cNvPr id="72" name="CuadroTexto 83">
          <a:extLst>
            <a:ext uri="{FF2B5EF4-FFF2-40B4-BE49-F238E27FC236}">
              <a16:creationId xmlns:a16="http://schemas.microsoft.com/office/drawing/2014/main" id="{9D59BA53-3663-4F7C-8600-3F4DFC062CE7}"/>
            </a:ext>
          </a:extLst>
        </xdr:cNvPr>
        <xdr:cNvSpPr txBox="1"/>
      </xdr:nvSpPr>
      <xdr:spPr>
        <a:xfrm>
          <a:off x="16276949" y="14276575"/>
          <a:ext cx="4232274" cy="130423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SINIESTRO</a:t>
          </a:r>
        </a:p>
      </xdr:txBody>
    </xdr:sp>
    <xdr:clientData/>
  </xdr:twoCellAnchor>
  <xdr:twoCellAnchor>
    <xdr:from>
      <xdr:col>20</xdr:col>
      <xdr:colOff>100443</xdr:colOff>
      <xdr:row>86</xdr:row>
      <xdr:rowOff>92565</xdr:rowOff>
    </xdr:from>
    <xdr:to>
      <xdr:col>25</xdr:col>
      <xdr:colOff>689262</xdr:colOff>
      <xdr:row>98</xdr:row>
      <xdr:rowOff>103910</xdr:rowOff>
    </xdr:to>
    <xdr:sp macro="" textlink="">
      <xdr:nvSpPr>
        <xdr:cNvPr id="73" name="Cuadro de texto 124">
          <a:extLst>
            <a:ext uri="{FF2B5EF4-FFF2-40B4-BE49-F238E27FC236}">
              <a16:creationId xmlns:a16="http://schemas.microsoft.com/office/drawing/2014/main" id="{F88719B5-64B5-4892-8268-756692D86431}"/>
            </a:ext>
          </a:extLst>
        </xdr:cNvPr>
        <xdr:cNvSpPr txBox="1"/>
      </xdr:nvSpPr>
      <xdr:spPr>
        <a:xfrm>
          <a:off x="16105618" y="15751665"/>
          <a:ext cx="4589319" cy="2186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un siniestro o reclamación comunícate con ALFA BROKER al</a:t>
          </a:r>
          <a: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</a:t>
          </a:r>
          <a:b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Fijo (601 5213344), </a:t>
          </a:r>
          <a:b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móvil (302 606 02 18) ó e-mail,   para orientarte o asistirte y llevar así una reclamación exitosa.</a:t>
          </a:r>
        </a:p>
      </xdr:txBody>
    </xdr:sp>
    <xdr:clientData/>
  </xdr:twoCellAnchor>
  <xdr:twoCellAnchor>
    <xdr:from>
      <xdr:col>21</xdr:col>
      <xdr:colOff>590763</xdr:colOff>
      <xdr:row>140</xdr:row>
      <xdr:rowOff>70598</xdr:rowOff>
    </xdr:from>
    <xdr:to>
      <xdr:col>22</xdr:col>
      <xdr:colOff>523803</xdr:colOff>
      <xdr:row>145</xdr:row>
      <xdr:rowOff>281747</xdr:rowOff>
    </xdr:to>
    <xdr:sp macro="" textlink="">
      <xdr:nvSpPr>
        <xdr:cNvPr id="80" name="Cuadro de texto 124">
          <a:extLst>
            <a:ext uri="{FF2B5EF4-FFF2-40B4-BE49-F238E27FC236}">
              <a16:creationId xmlns:a16="http://schemas.microsoft.com/office/drawing/2014/main" id="{6877FF76-DAAF-482F-AAB8-E9B3C1D2E77E}"/>
            </a:ext>
          </a:extLst>
        </xdr:cNvPr>
        <xdr:cNvSpPr txBox="1"/>
      </xdr:nvSpPr>
      <xdr:spPr>
        <a:xfrm>
          <a:off x="17392863" y="25737298"/>
          <a:ext cx="736315" cy="11160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2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685801</xdr:colOff>
      <xdr:row>76</xdr:row>
      <xdr:rowOff>66675</xdr:rowOff>
    </xdr:from>
    <xdr:to>
      <xdr:col>4</xdr:col>
      <xdr:colOff>228601</xdr:colOff>
      <xdr:row>79</xdr:row>
      <xdr:rowOff>133350</xdr:rowOff>
    </xdr:to>
    <xdr:sp macro="" textlink="">
      <xdr:nvSpPr>
        <xdr:cNvPr id="135" name="Cuadro de texto 124">
          <a:extLst>
            <a:ext uri="{FF2B5EF4-FFF2-40B4-BE49-F238E27FC236}">
              <a16:creationId xmlns:a16="http://schemas.microsoft.com/office/drawing/2014/main" id="{2918C240-8A65-4991-B9AD-6E697AAC0760}"/>
            </a:ext>
          </a:extLst>
        </xdr:cNvPr>
        <xdr:cNvSpPr txBox="1"/>
      </xdr:nvSpPr>
      <xdr:spPr>
        <a:xfrm>
          <a:off x="1485901" y="13912850"/>
          <a:ext cx="1943100" cy="612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**Imagen de referencia, no representa el estado actual del riesgo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129</xdr:row>
      <xdr:rowOff>51955</xdr:rowOff>
    </xdr:from>
    <xdr:to>
      <xdr:col>24</xdr:col>
      <xdr:colOff>50312</xdr:colOff>
      <xdr:row>140</xdr:row>
      <xdr:rowOff>172883</xdr:rowOff>
    </xdr:to>
    <xdr:sp macro="" textlink="">
      <xdr:nvSpPr>
        <xdr:cNvPr id="254" name="Diagrama de flujo: proceso 53">
          <a:extLst>
            <a:ext uri="{FF2B5EF4-FFF2-40B4-BE49-F238E27FC236}">
              <a16:creationId xmlns:a16="http://schemas.microsoft.com/office/drawing/2014/main" id="{8F9629D1-1730-4493-B251-E8601EF2ED18}"/>
            </a:ext>
          </a:extLst>
        </xdr:cNvPr>
        <xdr:cNvSpPr/>
      </xdr:nvSpPr>
      <xdr:spPr>
        <a:xfrm>
          <a:off x="0" y="24054955"/>
          <a:ext cx="19169585" cy="2025928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133</xdr:row>
      <xdr:rowOff>19150</xdr:rowOff>
    </xdr:from>
    <xdr:to>
      <xdr:col>26</xdr:col>
      <xdr:colOff>36022</xdr:colOff>
      <xdr:row>145</xdr:row>
      <xdr:rowOff>156207</xdr:rowOff>
    </xdr:to>
    <xdr:sp macro="" textlink="">
      <xdr:nvSpPr>
        <xdr:cNvPr id="255" name="Diagrama de flujo: proceso 53">
          <a:extLst>
            <a:ext uri="{FF2B5EF4-FFF2-40B4-BE49-F238E27FC236}">
              <a16:creationId xmlns:a16="http://schemas.microsoft.com/office/drawing/2014/main" id="{D54FB3DC-439F-4848-8240-967C7A668827}"/>
            </a:ext>
          </a:extLst>
        </xdr:cNvPr>
        <xdr:cNvSpPr>
          <a:spLocks noChangeAspect="1"/>
        </xdr:cNvSpPr>
      </xdr:nvSpPr>
      <xdr:spPr>
        <a:xfrm>
          <a:off x="0" y="24714877"/>
          <a:ext cx="21372022" cy="221523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13</xdr:col>
      <xdr:colOff>93042</xdr:colOff>
      <xdr:row>141</xdr:row>
      <xdr:rowOff>2163</xdr:rowOff>
    </xdr:from>
    <xdr:ext cx="593642" cy="556978"/>
    <xdr:pic>
      <xdr:nvPicPr>
        <xdr:cNvPr id="256" name="Imagen 198">
          <a:extLst>
            <a:ext uri="{FF2B5EF4-FFF2-40B4-BE49-F238E27FC236}">
              <a16:creationId xmlns:a16="http://schemas.microsoft.com/office/drawing/2014/main" id="{87EED8D0-F84D-4849-9D48-E392534C78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449315" y="26083345"/>
          <a:ext cx="593642" cy="556978"/>
        </a:xfrm>
        <a:prstGeom prst="rect">
          <a:avLst/>
        </a:prstGeom>
      </xdr:spPr>
    </xdr:pic>
    <xdr:clientData/>
  </xdr:oneCellAnchor>
  <xdr:twoCellAnchor>
    <xdr:from>
      <xdr:col>2</xdr:col>
      <xdr:colOff>760783</xdr:colOff>
      <xdr:row>134</xdr:row>
      <xdr:rowOff>98109</xdr:rowOff>
    </xdr:from>
    <xdr:to>
      <xdr:col>13</xdr:col>
      <xdr:colOff>363681</xdr:colOff>
      <xdr:row>145</xdr:row>
      <xdr:rowOff>166688</xdr:rowOff>
    </xdr:to>
    <xdr:sp macro="" textlink="">
      <xdr:nvSpPr>
        <xdr:cNvPr id="257" name="Cuadro de texto 124">
          <a:extLst>
            <a:ext uri="{FF2B5EF4-FFF2-40B4-BE49-F238E27FC236}">
              <a16:creationId xmlns:a16="http://schemas.microsoft.com/office/drawing/2014/main" id="{B462929A-F78D-49FF-A0C7-AE5FD3AFBBD0}"/>
            </a:ext>
          </a:extLst>
        </xdr:cNvPr>
        <xdr:cNvSpPr txBox="1">
          <a:spLocks noChangeAspect="1"/>
        </xdr:cNvSpPr>
      </xdr:nvSpPr>
      <xdr:spPr>
        <a:xfrm>
          <a:off x="2354056" y="24967018"/>
          <a:ext cx="8365898" cy="19735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15</xdr:col>
      <xdr:colOff>332857</xdr:colOff>
      <xdr:row>138</xdr:row>
      <xdr:rowOff>79065</xdr:rowOff>
    </xdr:from>
    <xdr:to>
      <xdr:col>19</xdr:col>
      <xdr:colOff>467591</xdr:colOff>
      <xdr:row>144</xdr:row>
      <xdr:rowOff>23668</xdr:rowOff>
    </xdr:to>
    <xdr:sp macro="" textlink="">
      <xdr:nvSpPr>
        <xdr:cNvPr id="258" name="Cuadro de texto 124">
          <a:extLst>
            <a:ext uri="{FF2B5EF4-FFF2-40B4-BE49-F238E27FC236}">
              <a16:creationId xmlns:a16="http://schemas.microsoft.com/office/drawing/2014/main" id="{20D72BF3-6B75-4C6C-81D2-56B088F6BD6B}"/>
            </a:ext>
          </a:extLst>
        </xdr:cNvPr>
        <xdr:cNvSpPr txBox="1"/>
      </xdr:nvSpPr>
      <xdr:spPr>
        <a:xfrm>
          <a:off x="12282402" y="25640701"/>
          <a:ext cx="3321280" cy="9836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[9]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2</xdr:col>
      <xdr:colOff>219262</xdr:colOff>
      <xdr:row>135</xdr:row>
      <xdr:rowOff>78204</xdr:rowOff>
    </xdr:from>
    <xdr:ext cx="644427" cy="1669394"/>
    <xdr:pic>
      <xdr:nvPicPr>
        <xdr:cNvPr id="259" name="Imagen 232">
          <a:extLst>
            <a:ext uri="{FF2B5EF4-FFF2-40B4-BE49-F238E27FC236}">
              <a16:creationId xmlns:a16="http://schemas.microsoft.com/office/drawing/2014/main" id="{5619FA3B-3A97-4BF9-B2A5-0CF70628AD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812535" y="25120295"/>
          <a:ext cx="644427" cy="1669394"/>
        </a:xfrm>
        <a:prstGeom prst="rect">
          <a:avLst/>
        </a:prstGeom>
      </xdr:spPr>
    </xdr:pic>
    <xdr:clientData/>
  </xdr:oneCellAnchor>
  <xdr:twoCellAnchor editAs="oneCell">
    <xdr:from>
      <xdr:col>24</xdr:col>
      <xdr:colOff>727364</xdr:colOff>
      <xdr:row>69</xdr:row>
      <xdr:rowOff>38967</xdr:rowOff>
    </xdr:from>
    <xdr:to>
      <xdr:col>25</xdr:col>
      <xdr:colOff>882939</xdr:colOff>
      <xdr:row>73</xdr:row>
      <xdr:rowOff>182996</xdr:rowOff>
    </xdr:to>
    <xdr:pic>
      <xdr:nvPicPr>
        <xdr:cNvPr id="14" name="Gráfico 13" descr="Centro de llamadas">
          <a:extLst>
            <a:ext uri="{FF2B5EF4-FFF2-40B4-BE49-F238E27FC236}">
              <a16:creationId xmlns:a16="http://schemas.microsoft.com/office/drawing/2014/main" id="{1F9527E0-738D-4434-86F3-5BA46835A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9932939" y="67704567"/>
          <a:ext cx="952500" cy="906029"/>
        </a:xfrm>
        <a:prstGeom prst="rect">
          <a:avLst/>
        </a:prstGeom>
      </xdr:spPr>
    </xdr:pic>
    <xdr:clientData/>
  </xdr:twoCellAnchor>
  <xdr:twoCellAnchor editAs="oneCell">
    <xdr:from>
      <xdr:col>24</xdr:col>
      <xdr:colOff>760464</xdr:colOff>
      <xdr:row>59</xdr:row>
      <xdr:rowOff>132682</xdr:rowOff>
    </xdr:from>
    <xdr:to>
      <xdr:col>25</xdr:col>
      <xdr:colOff>912864</xdr:colOff>
      <xdr:row>64</xdr:row>
      <xdr:rowOff>94582</xdr:rowOff>
    </xdr:to>
    <xdr:pic>
      <xdr:nvPicPr>
        <xdr:cNvPr id="15" name="Gráfico 14" descr="Correo electrónico">
          <a:extLst>
            <a:ext uri="{FF2B5EF4-FFF2-40B4-BE49-F238E27FC236}">
              <a16:creationId xmlns:a16="http://schemas.microsoft.com/office/drawing/2014/main" id="{5A17E3C1-DD7C-4E0F-BD7F-F301BF7A5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9962864" y="65893282"/>
          <a:ext cx="952500" cy="914400"/>
        </a:xfrm>
        <a:prstGeom prst="rect">
          <a:avLst/>
        </a:prstGeom>
      </xdr:spPr>
    </xdr:pic>
    <xdr:clientData/>
  </xdr:twoCellAnchor>
  <xdr:twoCellAnchor editAs="oneCell">
    <xdr:from>
      <xdr:col>25</xdr:col>
      <xdr:colOff>94347</xdr:colOff>
      <xdr:row>74</xdr:row>
      <xdr:rowOff>108491</xdr:rowOff>
    </xdr:from>
    <xdr:to>
      <xdr:col>25</xdr:col>
      <xdr:colOff>963721</xdr:colOff>
      <xdr:row>79</xdr:row>
      <xdr:rowOff>30163</xdr:rowOff>
    </xdr:to>
    <xdr:pic>
      <xdr:nvPicPr>
        <xdr:cNvPr id="16" name="Gráfico 15" descr="Receptor">
          <a:extLst>
            <a:ext uri="{FF2B5EF4-FFF2-40B4-BE49-F238E27FC236}">
              <a16:creationId xmlns:a16="http://schemas.microsoft.com/office/drawing/2014/main" id="{95FB7C8F-37E2-447A-8DDB-1C854236E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0010256" y="40390582"/>
          <a:ext cx="863024" cy="874172"/>
        </a:xfrm>
        <a:prstGeom prst="rect">
          <a:avLst/>
        </a:prstGeom>
      </xdr:spPr>
    </xdr:pic>
    <xdr:clientData/>
  </xdr:twoCellAnchor>
  <xdr:twoCellAnchor editAs="oneCell">
    <xdr:from>
      <xdr:col>24</xdr:col>
      <xdr:colOff>761333</xdr:colOff>
      <xdr:row>64</xdr:row>
      <xdr:rowOff>118394</xdr:rowOff>
    </xdr:from>
    <xdr:to>
      <xdr:col>25</xdr:col>
      <xdr:colOff>913733</xdr:colOff>
      <xdr:row>69</xdr:row>
      <xdr:rowOff>83469</xdr:rowOff>
    </xdr:to>
    <xdr:pic>
      <xdr:nvPicPr>
        <xdr:cNvPr id="17" name="Gráfico 16" descr="Correo electrónico">
          <a:extLst>
            <a:ext uri="{FF2B5EF4-FFF2-40B4-BE49-F238E27FC236}">
              <a16:creationId xmlns:a16="http://schemas.microsoft.com/office/drawing/2014/main" id="{3EB452BF-247F-4D5C-8BD4-93C75704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9963733" y="66834669"/>
          <a:ext cx="952500" cy="914400"/>
        </a:xfrm>
        <a:prstGeom prst="rect">
          <a:avLst/>
        </a:prstGeom>
      </xdr:spPr>
    </xdr:pic>
    <xdr:clientData/>
  </xdr:twoCellAnchor>
  <xdr:twoCellAnchor>
    <xdr:from>
      <xdr:col>14</xdr:col>
      <xdr:colOff>683410</xdr:colOff>
      <xdr:row>91</xdr:row>
      <xdr:rowOff>82261</xdr:rowOff>
    </xdr:from>
    <xdr:to>
      <xdr:col>27</xdr:col>
      <xdr:colOff>158749</xdr:colOff>
      <xdr:row>129</xdr:row>
      <xdr:rowOff>150091</xdr:rowOff>
    </xdr:to>
    <xdr:sp macro="" textlink="">
      <xdr:nvSpPr>
        <xdr:cNvPr id="44" name="Rectángulo: esquinas redondeadas 43">
          <a:extLst>
            <a:ext uri="{FF2B5EF4-FFF2-40B4-BE49-F238E27FC236}">
              <a16:creationId xmlns:a16="http://schemas.microsoft.com/office/drawing/2014/main" id="{AD57B219-8064-4430-B05B-32E8445F5AEB}"/>
            </a:ext>
          </a:extLst>
        </xdr:cNvPr>
        <xdr:cNvSpPr/>
      </xdr:nvSpPr>
      <xdr:spPr>
        <a:xfrm>
          <a:off x="11884810" y="71961086"/>
          <a:ext cx="10498939" cy="7208405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698415</xdr:colOff>
      <xdr:row>73</xdr:row>
      <xdr:rowOff>99217</xdr:rowOff>
    </xdr:from>
    <xdr:to>
      <xdr:col>13</xdr:col>
      <xdr:colOff>29689</xdr:colOff>
      <xdr:row>125</xdr:row>
      <xdr:rowOff>59530</xdr:rowOff>
    </xdr:to>
    <xdr:sp macro="" textlink="">
      <xdr:nvSpPr>
        <xdr:cNvPr id="45" name="Rectángulo: esquinas redondeadas 44">
          <a:extLst>
            <a:ext uri="{FF2B5EF4-FFF2-40B4-BE49-F238E27FC236}">
              <a16:creationId xmlns:a16="http://schemas.microsoft.com/office/drawing/2014/main" id="{BF01CB4F-4368-4E8B-BCC8-A07600A428EA}"/>
            </a:ext>
          </a:extLst>
        </xdr:cNvPr>
        <xdr:cNvSpPr/>
      </xdr:nvSpPr>
      <xdr:spPr>
        <a:xfrm>
          <a:off x="1452478" y="14108905"/>
          <a:ext cx="8380024" cy="10279063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1856</xdr:colOff>
      <xdr:row>3</xdr:row>
      <xdr:rowOff>5504</xdr:rowOff>
    </xdr:from>
    <xdr:to>
      <xdr:col>21</xdr:col>
      <xdr:colOff>658091</xdr:colOff>
      <xdr:row>12</xdr:row>
      <xdr:rowOff>155864</xdr:rowOff>
    </xdr:to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id="{01D1B763-4ABD-4E9C-9549-6880E4BA1645}"/>
            </a:ext>
          </a:extLst>
        </xdr:cNvPr>
        <xdr:cNvSpPr txBox="1"/>
      </xdr:nvSpPr>
      <xdr:spPr>
        <a:xfrm>
          <a:off x="5602556" y="55339404"/>
          <a:ext cx="11854460" cy="16934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ASEGURAMIENTO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PROPIEDAD HORIZONTAL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[3]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108856</xdr:rowOff>
    </xdr:from>
    <xdr:to>
      <xdr:col>21</xdr:col>
      <xdr:colOff>353786</xdr:colOff>
      <xdr:row>12</xdr:row>
      <xdr:rowOff>95250</xdr:rowOff>
    </xdr:to>
    <xdr:sp macro="" textlink="">
      <xdr:nvSpPr>
        <xdr:cNvPr id="94" name="Hexágono 13">
          <a:extLst>
            <a:ext uri="{FF2B5EF4-FFF2-40B4-BE49-F238E27FC236}">
              <a16:creationId xmlns:a16="http://schemas.microsoft.com/office/drawing/2014/main" id="{AB4E4E3F-5C7F-4421-9912-91C709CF1589}"/>
            </a:ext>
          </a:extLst>
        </xdr:cNvPr>
        <xdr:cNvSpPr/>
      </xdr:nvSpPr>
      <xdr:spPr>
        <a:xfrm>
          <a:off x="0" y="55264956"/>
          <a:ext cx="17152711" cy="1704069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2</xdr:row>
      <xdr:rowOff>140124</xdr:rowOff>
    </xdr:from>
    <xdr:to>
      <xdr:col>6</xdr:col>
      <xdr:colOff>623456</xdr:colOff>
      <xdr:row>12</xdr:row>
      <xdr:rowOff>54429</xdr:rowOff>
    </xdr:to>
    <xdr:sp macro="" textlink="">
      <xdr:nvSpPr>
        <xdr:cNvPr id="95" name="Hexágono 14">
          <a:extLst>
            <a:ext uri="{FF2B5EF4-FFF2-40B4-BE49-F238E27FC236}">
              <a16:creationId xmlns:a16="http://schemas.microsoft.com/office/drawing/2014/main" id="{EA57F0AD-E1A9-4B85-87D5-D36D81475B5E}"/>
            </a:ext>
          </a:extLst>
        </xdr:cNvPr>
        <xdr:cNvSpPr/>
      </xdr:nvSpPr>
      <xdr:spPr>
        <a:xfrm>
          <a:off x="571500" y="55302574"/>
          <a:ext cx="4849381" cy="1625630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32162</xdr:colOff>
      <xdr:row>4</xdr:row>
      <xdr:rowOff>184315</xdr:rowOff>
    </xdr:from>
    <xdr:ext cx="4072157" cy="945078"/>
    <xdr:pic>
      <xdr:nvPicPr>
        <xdr:cNvPr id="96" name="Imagen 95">
          <a:extLst>
            <a:ext uri="{FF2B5EF4-FFF2-40B4-BE49-F238E27FC236}">
              <a16:creationId xmlns:a16="http://schemas.microsoft.com/office/drawing/2014/main" id="{5E742955-C200-425C-96B1-EC9EFD9C95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29087" y="55673790"/>
          <a:ext cx="4072157" cy="945078"/>
        </a:xfrm>
        <a:prstGeom prst="rect">
          <a:avLst/>
        </a:prstGeom>
      </xdr:spPr>
    </xdr:pic>
    <xdr:clientData/>
  </xdr:oneCellAnchor>
  <xdr:twoCellAnchor>
    <xdr:from>
      <xdr:col>21</xdr:col>
      <xdr:colOff>136072</xdr:colOff>
      <xdr:row>2</xdr:row>
      <xdr:rowOff>0</xdr:rowOff>
    </xdr:from>
    <xdr:to>
      <xdr:col>26</xdr:col>
      <xdr:colOff>122465</xdr:colOff>
      <xdr:row>12</xdr:row>
      <xdr:rowOff>163285</xdr:rowOff>
    </xdr:to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id="{9A0D60E1-A21C-4AFF-B033-551FE2739093}"/>
            </a:ext>
          </a:extLst>
        </xdr:cNvPr>
        <xdr:cNvSpPr txBox="1"/>
      </xdr:nvSpPr>
      <xdr:spPr>
        <a:xfrm>
          <a:off x="16938172" y="55159275"/>
          <a:ext cx="4609193" cy="18746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[2]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15</xdr:col>
      <xdr:colOff>346365</xdr:colOff>
      <xdr:row>14</xdr:row>
      <xdr:rowOff>69273</xdr:rowOff>
    </xdr:from>
    <xdr:to>
      <xdr:col>24</xdr:col>
      <xdr:colOff>658091</xdr:colOff>
      <xdr:row>55</xdr:row>
      <xdr:rowOff>86590</xdr:rowOff>
    </xdr:to>
    <xdr:sp macro="" textlink="">
      <xdr:nvSpPr>
        <xdr:cNvPr id="110" name="Rectángulo 93">
          <a:extLst>
            <a:ext uri="{FF2B5EF4-FFF2-40B4-BE49-F238E27FC236}">
              <a16:creationId xmlns:a16="http://schemas.microsoft.com/office/drawing/2014/main" id="{2761766D-0E20-459F-896C-BD3C92DB660E}"/>
            </a:ext>
          </a:extLst>
        </xdr:cNvPr>
        <xdr:cNvSpPr/>
      </xdr:nvSpPr>
      <xdr:spPr>
        <a:xfrm>
          <a:off x="12351040" y="57568523"/>
          <a:ext cx="7506276" cy="7523017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348525</xdr:colOff>
      <xdr:row>34</xdr:row>
      <xdr:rowOff>51993</xdr:rowOff>
    </xdr:from>
    <xdr:to>
      <xdr:col>24</xdr:col>
      <xdr:colOff>640773</xdr:colOff>
      <xdr:row>42</xdr:row>
      <xdr:rowOff>90922</xdr:rowOff>
    </xdr:to>
    <xdr:sp macro="" textlink="">
      <xdr:nvSpPr>
        <xdr:cNvPr id="111" name="Rectángulo 93">
          <a:extLst>
            <a:ext uri="{FF2B5EF4-FFF2-40B4-BE49-F238E27FC236}">
              <a16:creationId xmlns:a16="http://schemas.microsoft.com/office/drawing/2014/main" id="{74994A3A-0C13-41FB-9445-1CA3C56CEAE5}"/>
            </a:ext>
          </a:extLst>
        </xdr:cNvPr>
        <xdr:cNvSpPr/>
      </xdr:nvSpPr>
      <xdr:spPr>
        <a:xfrm>
          <a:off x="12353200" y="61256468"/>
          <a:ext cx="7486798" cy="1372429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363682</xdr:colOff>
      <xdr:row>14</xdr:row>
      <xdr:rowOff>56286</xdr:rowOff>
    </xdr:from>
    <xdr:to>
      <xdr:col>24</xdr:col>
      <xdr:colOff>623455</xdr:colOff>
      <xdr:row>22</xdr:row>
      <xdr:rowOff>138545</xdr:rowOff>
    </xdr:to>
    <xdr:sp macro="" textlink="">
      <xdr:nvSpPr>
        <xdr:cNvPr id="112" name="Rectángulo 93">
          <a:extLst>
            <a:ext uri="{FF2B5EF4-FFF2-40B4-BE49-F238E27FC236}">
              <a16:creationId xmlns:a16="http://schemas.microsoft.com/office/drawing/2014/main" id="{5D6E9D19-EA33-4C28-9B01-ACC8EB6E5E6E}"/>
            </a:ext>
          </a:extLst>
        </xdr:cNvPr>
        <xdr:cNvSpPr/>
      </xdr:nvSpPr>
      <xdr:spPr>
        <a:xfrm>
          <a:off x="12365182" y="57558711"/>
          <a:ext cx="7457498" cy="1533234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147512</xdr:colOff>
      <xdr:row>18</xdr:row>
      <xdr:rowOff>52576</xdr:rowOff>
    </xdr:from>
    <xdr:to>
      <xdr:col>24</xdr:col>
      <xdr:colOff>398317</xdr:colOff>
      <xdr:row>22</xdr:row>
      <xdr:rowOff>69272</xdr:rowOff>
    </xdr:to>
    <xdr:sp macro="" textlink="">
      <xdr:nvSpPr>
        <xdr:cNvPr id="113" name="CuadroTexto 112">
          <a:extLst>
            <a:ext uri="{FF2B5EF4-FFF2-40B4-BE49-F238E27FC236}">
              <a16:creationId xmlns:a16="http://schemas.microsoft.com/office/drawing/2014/main" id="{005FF55F-CFA9-47B8-BDEA-30A84A5761A2}"/>
            </a:ext>
          </a:extLst>
        </xdr:cNvPr>
        <xdr:cNvSpPr txBox="1"/>
      </xdr:nvSpPr>
      <xdr:spPr>
        <a:xfrm>
          <a:off x="12945937" y="58275726"/>
          <a:ext cx="6654780" cy="74059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ASISTENCIA</a:t>
          </a:r>
        </a:p>
      </xdr:txBody>
    </xdr:sp>
    <xdr:clientData/>
  </xdr:twoCellAnchor>
  <xdr:twoCellAnchor>
    <xdr:from>
      <xdr:col>17</xdr:col>
      <xdr:colOff>391820</xdr:colOff>
      <xdr:row>22</xdr:row>
      <xdr:rowOff>117677</xdr:rowOff>
    </xdr:from>
    <xdr:to>
      <xdr:col>23</xdr:col>
      <xdr:colOff>218639</xdr:colOff>
      <xdr:row>30</xdr:row>
      <xdr:rowOff>177512</xdr:rowOff>
    </xdr:to>
    <xdr:sp macro="" textlink="">
      <xdr:nvSpPr>
        <xdr:cNvPr id="114" name="Cuadro de texto 124">
          <a:extLst>
            <a:ext uri="{FF2B5EF4-FFF2-40B4-BE49-F238E27FC236}">
              <a16:creationId xmlns:a16="http://schemas.microsoft.com/office/drawing/2014/main" id="{4E1D3696-F34A-436C-86FA-ADAE53540CFE}"/>
            </a:ext>
          </a:extLst>
        </xdr:cNvPr>
        <xdr:cNvSpPr txBox="1"/>
      </xdr:nvSpPr>
      <xdr:spPr>
        <a:xfrm>
          <a:off x="13990345" y="59071077"/>
          <a:ext cx="4633769" cy="15552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requerir un servicio de asistencia, marca a la linea gratuita de la aseguradora:</a:t>
          </a:r>
        </a:p>
      </xdr:txBody>
    </xdr:sp>
    <xdr:clientData/>
  </xdr:twoCellAnchor>
  <xdr:twoCellAnchor>
    <xdr:from>
      <xdr:col>18</xdr:col>
      <xdr:colOff>158750</xdr:colOff>
      <xdr:row>28</xdr:row>
      <xdr:rowOff>160195</xdr:rowOff>
    </xdr:from>
    <xdr:to>
      <xdr:col>22</xdr:col>
      <xdr:colOff>357188</xdr:colOff>
      <xdr:row>34</xdr:row>
      <xdr:rowOff>63706</xdr:rowOff>
    </xdr:to>
    <xdr:sp macro="" textlink="">
      <xdr:nvSpPr>
        <xdr:cNvPr id="115" name="CuadroTexto 114">
          <a:extLst>
            <a:ext uri="{FF2B5EF4-FFF2-40B4-BE49-F238E27FC236}">
              <a16:creationId xmlns:a16="http://schemas.microsoft.com/office/drawing/2014/main" id="{120B1564-7D4C-4198-9971-12D31FFA22FF}"/>
            </a:ext>
          </a:extLst>
        </xdr:cNvPr>
        <xdr:cNvSpPr txBox="1"/>
      </xdr:nvSpPr>
      <xdr:spPr>
        <a:xfrm>
          <a:off x="13731875" y="5438633"/>
          <a:ext cx="3214688" cy="109413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8800" b="1">
              <a:solidFill>
                <a:srgbClr val="00B0F0"/>
              </a:solidFill>
              <a:latin typeface="Century Gothic" panose="020B0502020202020204" pitchFamily="34" charset="0"/>
            </a:rPr>
            <a:t>[523]</a:t>
          </a:r>
        </a:p>
      </xdr:txBody>
    </xdr:sp>
    <xdr:clientData/>
  </xdr:twoCellAnchor>
  <xdr:twoCellAnchor editAs="oneCell">
    <xdr:from>
      <xdr:col>18</xdr:col>
      <xdr:colOff>261829</xdr:colOff>
      <xdr:row>14</xdr:row>
      <xdr:rowOff>147032</xdr:rowOff>
    </xdr:from>
    <xdr:to>
      <xdr:col>22</xdr:col>
      <xdr:colOff>124285</xdr:colOff>
      <xdr:row>17</xdr:row>
      <xdr:rowOff>126474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CCE28119-FC8F-4619-9057-CD15FC25AD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17610">
          <a:off x="14660454" y="57646282"/>
          <a:ext cx="3066031" cy="525543"/>
        </a:xfrm>
        <a:prstGeom prst="rect">
          <a:avLst/>
        </a:prstGeom>
      </xdr:spPr>
    </xdr:pic>
    <xdr:clientData/>
  </xdr:twoCellAnchor>
  <xdr:twoCellAnchor>
    <xdr:from>
      <xdr:col>16</xdr:col>
      <xdr:colOff>282595</xdr:colOff>
      <xdr:row>34</xdr:row>
      <xdr:rowOff>49113</xdr:rowOff>
    </xdr:from>
    <xdr:to>
      <xdr:col>23</xdr:col>
      <xdr:colOff>658090</xdr:colOff>
      <xdr:row>42</xdr:row>
      <xdr:rowOff>86519</xdr:rowOff>
    </xdr:to>
    <xdr:sp macro="" textlink="">
      <xdr:nvSpPr>
        <xdr:cNvPr id="117" name="CuadroTexto 116">
          <a:extLst>
            <a:ext uri="{FF2B5EF4-FFF2-40B4-BE49-F238E27FC236}">
              <a16:creationId xmlns:a16="http://schemas.microsoft.com/office/drawing/2014/main" id="{0318F90F-D257-4ADB-B749-06A6ED2D96E5}"/>
            </a:ext>
          </a:extLst>
        </xdr:cNvPr>
        <xdr:cNvSpPr txBox="1"/>
      </xdr:nvSpPr>
      <xdr:spPr>
        <a:xfrm>
          <a:off x="13084195" y="61253588"/>
          <a:ext cx="5973020" cy="137090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SINIESTRO</a:t>
          </a:r>
        </a:p>
      </xdr:txBody>
    </xdr:sp>
    <xdr:clientData/>
  </xdr:twoCellAnchor>
  <xdr:twoCellAnchor>
    <xdr:from>
      <xdr:col>16</xdr:col>
      <xdr:colOff>467591</xdr:colOff>
      <xdr:row>42</xdr:row>
      <xdr:rowOff>148850</xdr:rowOff>
    </xdr:from>
    <xdr:to>
      <xdr:col>23</xdr:col>
      <xdr:colOff>578856</xdr:colOff>
      <xdr:row>54</xdr:row>
      <xdr:rowOff>160195</xdr:rowOff>
    </xdr:to>
    <xdr:sp macro="" textlink="">
      <xdr:nvSpPr>
        <xdr:cNvPr id="118" name="Cuadro de texto 124">
          <a:extLst>
            <a:ext uri="{FF2B5EF4-FFF2-40B4-BE49-F238E27FC236}">
              <a16:creationId xmlns:a16="http://schemas.microsoft.com/office/drawing/2014/main" id="{A86EF14F-AA18-4B5F-98BC-AE9D22827446}"/>
            </a:ext>
          </a:extLst>
        </xdr:cNvPr>
        <xdr:cNvSpPr txBox="1"/>
      </xdr:nvSpPr>
      <xdr:spPr>
        <a:xfrm>
          <a:off x="13266016" y="62686825"/>
          <a:ext cx="5718315" cy="23036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un siniestro o reclamación comunícate con ALFA BROKER al</a:t>
          </a:r>
          <a: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</a:t>
          </a:r>
          <a:b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Fijo (601 5213344), </a:t>
          </a:r>
          <a:b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móvil (302 606 02 18) ó e-mail,   para orientarte o asistirte y llevar así una reclamación exitosa.</a:t>
          </a:r>
        </a:p>
      </xdr:txBody>
    </xdr:sp>
    <xdr:clientData/>
  </xdr:twoCellAnchor>
  <xdr:twoCellAnchor>
    <xdr:from>
      <xdr:col>22</xdr:col>
      <xdr:colOff>192445</xdr:colOff>
      <xdr:row>137</xdr:row>
      <xdr:rowOff>138853</xdr:rowOff>
    </xdr:from>
    <xdr:to>
      <xdr:col>23</xdr:col>
      <xdr:colOff>125485</xdr:colOff>
      <xdr:row>144</xdr:row>
      <xdr:rowOff>702</xdr:rowOff>
    </xdr:to>
    <xdr:sp macro="" textlink="">
      <xdr:nvSpPr>
        <xdr:cNvPr id="104" name="Cuadro de texto 124">
          <a:extLst>
            <a:ext uri="{FF2B5EF4-FFF2-40B4-BE49-F238E27FC236}">
              <a16:creationId xmlns:a16="http://schemas.microsoft.com/office/drawing/2014/main" id="{4FFE0190-BFB1-40BD-B883-0F8E959EFD91}"/>
            </a:ext>
          </a:extLst>
        </xdr:cNvPr>
        <xdr:cNvSpPr txBox="1"/>
      </xdr:nvSpPr>
      <xdr:spPr>
        <a:xfrm>
          <a:off x="17718445" y="25250217"/>
          <a:ext cx="729676" cy="10741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19050</xdr:colOff>
      <xdr:row>81</xdr:row>
      <xdr:rowOff>133350</xdr:rowOff>
    </xdr:from>
    <xdr:to>
      <xdr:col>7</xdr:col>
      <xdr:colOff>19050</xdr:colOff>
      <xdr:row>84</xdr:row>
      <xdr:rowOff>76200</xdr:rowOff>
    </xdr:to>
    <xdr:cxnSp macro="">
      <xdr:nvCxnSpPr>
        <xdr:cNvPr id="2" name="Conector recto 12">
          <a:extLst>
            <a:ext uri="{FF2B5EF4-FFF2-40B4-BE49-F238E27FC236}">
              <a16:creationId xmlns:a16="http://schemas.microsoft.com/office/drawing/2014/main" id="{7967DB0B-6B97-4E66-B6C7-C510B17DDE25}"/>
            </a:ext>
          </a:extLst>
        </xdr:cNvPr>
        <xdr:cNvCxnSpPr/>
      </xdr:nvCxnSpPr>
      <xdr:spPr>
        <a:xfrm>
          <a:off x="5353050" y="16845395"/>
          <a:ext cx="0" cy="514350"/>
        </a:xfrm>
        <a:prstGeom prst="line">
          <a:avLst/>
        </a:prstGeom>
        <a:ln w="28575"/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131</xdr:row>
      <xdr:rowOff>121227</xdr:rowOff>
    </xdr:from>
    <xdr:to>
      <xdr:col>24</xdr:col>
      <xdr:colOff>50312</xdr:colOff>
      <xdr:row>142</xdr:row>
      <xdr:rowOff>48480</xdr:rowOff>
    </xdr:to>
    <xdr:sp macro="" textlink="">
      <xdr:nvSpPr>
        <xdr:cNvPr id="201" name="Diagrama de flujo: proceso 53">
          <a:extLst>
            <a:ext uri="{FF2B5EF4-FFF2-40B4-BE49-F238E27FC236}">
              <a16:creationId xmlns:a16="http://schemas.microsoft.com/office/drawing/2014/main" id="{A4C7FB55-BB81-4F55-8CF2-6763407897C2}"/>
            </a:ext>
          </a:extLst>
        </xdr:cNvPr>
        <xdr:cNvSpPr/>
      </xdr:nvSpPr>
      <xdr:spPr>
        <a:xfrm>
          <a:off x="0" y="23760545"/>
          <a:ext cx="19169585" cy="2022753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135</xdr:row>
      <xdr:rowOff>19149</xdr:rowOff>
    </xdr:from>
    <xdr:to>
      <xdr:col>26</xdr:col>
      <xdr:colOff>36022</xdr:colOff>
      <xdr:row>146</xdr:row>
      <xdr:rowOff>153031</xdr:rowOff>
    </xdr:to>
    <xdr:sp macro="" textlink="">
      <xdr:nvSpPr>
        <xdr:cNvPr id="202" name="Diagrama de flujo: proceso 53">
          <a:extLst>
            <a:ext uri="{FF2B5EF4-FFF2-40B4-BE49-F238E27FC236}">
              <a16:creationId xmlns:a16="http://schemas.microsoft.com/office/drawing/2014/main" id="{A475EFD1-89F2-4414-AE98-7FD55C591E14}"/>
            </a:ext>
          </a:extLst>
        </xdr:cNvPr>
        <xdr:cNvSpPr>
          <a:spLocks noChangeAspect="1"/>
        </xdr:cNvSpPr>
      </xdr:nvSpPr>
      <xdr:spPr>
        <a:xfrm>
          <a:off x="0" y="24420467"/>
          <a:ext cx="21372022" cy="221206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13</xdr:col>
      <xdr:colOff>93042</xdr:colOff>
      <xdr:row>142</xdr:row>
      <xdr:rowOff>60467</xdr:rowOff>
    </xdr:from>
    <xdr:ext cx="593642" cy="556978"/>
    <xdr:pic>
      <xdr:nvPicPr>
        <xdr:cNvPr id="203" name="Imagen 198">
          <a:extLst>
            <a:ext uri="{FF2B5EF4-FFF2-40B4-BE49-F238E27FC236}">
              <a16:creationId xmlns:a16="http://schemas.microsoft.com/office/drawing/2014/main" id="{D34C4685-CC13-49FB-9E5D-E1B153D69A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449315" y="25795285"/>
          <a:ext cx="593642" cy="556978"/>
        </a:xfrm>
        <a:prstGeom prst="rect">
          <a:avLst/>
        </a:prstGeom>
      </xdr:spPr>
    </xdr:pic>
    <xdr:clientData/>
  </xdr:oneCellAnchor>
  <xdr:twoCellAnchor>
    <xdr:from>
      <xdr:col>2</xdr:col>
      <xdr:colOff>760783</xdr:colOff>
      <xdr:row>136</xdr:row>
      <xdr:rowOff>83965</xdr:rowOff>
    </xdr:from>
    <xdr:to>
      <xdr:col>13</xdr:col>
      <xdr:colOff>363681</xdr:colOff>
      <xdr:row>146</xdr:row>
      <xdr:rowOff>163512</xdr:rowOff>
    </xdr:to>
    <xdr:sp macro="" textlink="">
      <xdr:nvSpPr>
        <xdr:cNvPr id="204" name="Cuadro de texto 124">
          <a:extLst>
            <a:ext uri="{FF2B5EF4-FFF2-40B4-BE49-F238E27FC236}">
              <a16:creationId xmlns:a16="http://schemas.microsoft.com/office/drawing/2014/main" id="{8E4D431C-E29B-4452-89D9-0A0542126ACB}"/>
            </a:ext>
          </a:extLst>
        </xdr:cNvPr>
        <xdr:cNvSpPr txBox="1">
          <a:spLocks noChangeAspect="1"/>
        </xdr:cNvSpPr>
      </xdr:nvSpPr>
      <xdr:spPr>
        <a:xfrm>
          <a:off x="2354056" y="24675783"/>
          <a:ext cx="8365898" cy="1967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15</xdr:col>
      <xdr:colOff>332857</xdr:colOff>
      <xdr:row>139</xdr:row>
      <xdr:rowOff>189323</xdr:rowOff>
    </xdr:from>
    <xdr:to>
      <xdr:col>19</xdr:col>
      <xdr:colOff>467591</xdr:colOff>
      <xdr:row>145</xdr:row>
      <xdr:rowOff>20492</xdr:rowOff>
    </xdr:to>
    <xdr:sp macro="" textlink="">
      <xdr:nvSpPr>
        <xdr:cNvPr id="205" name="Cuadro de texto 124">
          <a:extLst>
            <a:ext uri="{FF2B5EF4-FFF2-40B4-BE49-F238E27FC236}">
              <a16:creationId xmlns:a16="http://schemas.microsoft.com/office/drawing/2014/main" id="{6AF7188F-D690-4E64-B6C4-75E170DB9DB8}"/>
            </a:ext>
          </a:extLst>
        </xdr:cNvPr>
        <xdr:cNvSpPr txBox="1"/>
      </xdr:nvSpPr>
      <xdr:spPr>
        <a:xfrm>
          <a:off x="12282402" y="25352641"/>
          <a:ext cx="3321280" cy="9741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[9]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2</xdr:col>
      <xdr:colOff>219262</xdr:colOff>
      <xdr:row>137</xdr:row>
      <xdr:rowOff>46742</xdr:rowOff>
    </xdr:from>
    <xdr:ext cx="644427" cy="1669394"/>
    <xdr:pic>
      <xdr:nvPicPr>
        <xdr:cNvPr id="206" name="Imagen 232">
          <a:extLst>
            <a:ext uri="{FF2B5EF4-FFF2-40B4-BE49-F238E27FC236}">
              <a16:creationId xmlns:a16="http://schemas.microsoft.com/office/drawing/2014/main" id="{D0EE0E2F-A547-4EC1-AD0C-0C0F62F618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812535" y="24829060"/>
          <a:ext cx="644427" cy="1669394"/>
        </a:xfrm>
        <a:prstGeom prst="rect">
          <a:avLst/>
        </a:prstGeom>
      </xdr:spPr>
    </xdr:pic>
    <xdr:clientData/>
  </xdr:oneCellAnchor>
  <xdr:twoCellAnchor>
    <xdr:from>
      <xdr:col>4</xdr:col>
      <xdr:colOff>666750</xdr:colOff>
      <xdr:row>42</xdr:row>
      <xdr:rowOff>166688</xdr:rowOff>
    </xdr:from>
    <xdr:to>
      <xdr:col>5</xdr:col>
      <xdr:colOff>428625</xdr:colOff>
      <xdr:row>44</xdr:row>
      <xdr:rowOff>23813</xdr:rowOff>
    </xdr:to>
    <xdr:sp macro="" textlink="">
      <xdr:nvSpPr>
        <xdr:cNvPr id="12" name="Triángulo isósceles 17">
          <a:extLst>
            <a:ext uri="{FF2B5EF4-FFF2-40B4-BE49-F238E27FC236}">
              <a16:creationId xmlns:a16="http://schemas.microsoft.com/office/drawing/2014/main" id="{58906441-E314-4241-9B3A-4F61432A8EA0}"/>
            </a:ext>
          </a:extLst>
        </xdr:cNvPr>
        <xdr:cNvSpPr/>
      </xdr:nvSpPr>
      <xdr:spPr>
        <a:xfrm>
          <a:off x="3867150" y="35358388"/>
          <a:ext cx="558800" cy="234950"/>
        </a:xfrm>
        <a:prstGeom prst="triangle">
          <a:avLst/>
        </a:prstGeom>
        <a:solidFill>
          <a:srgbClr val="6393F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357187</xdr:colOff>
      <xdr:row>74</xdr:row>
      <xdr:rowOff>154782</xdr:rowOff>
    </xdr:from>
    <xdr:to>
      <xdr:col>6</xdr:col>
      <xdr:colOff>119062</xdr:colOff>
      <xdr:row>76</xdr:row>
      <xdr:rowOff>11907</xdr:rowOff>
    </xdr:to>
    <xdr:sp macro="" textlink="">
      <xdr:nvSpPr>
        <xdr:cNvPr id="13" name="Triángulo isósceles 18">
          <a:extLst>
            <a:ext uri="{FF2B5EF4-FFF2-40B4-BE49-F238E27FC236}">
              <a16:creationId xmlns:a16="http://schemas.microsoft.com/office/drawing/2014/main" id="{79394C7E-5593-4BC3-8BF8-D17AA1B9E765}"/>
            </a:ext>
          </a:extLst>
        </xdr:cNvPr>
        <xdr:cNvSpPr/>
      </xdr:nvSpPr>
      <xdr:spPr>
        <a:xfrm>
          <a:off x="4354512" y="41274207"/>
          <a:ext cx="568325" cy="215900"/>
        </a:xfrm>
        <a:prstGeom prst="triangle">
          <a:avLst/>
        </a:prstGeom>
        <a:solidFill>
          <a:srgbClr val="6393F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0</xdr:colOff>
      <xdr:row>50</xdr:row>
      <xdr:rowOff>0</xdr:rowOff>
    </xdr:from>
    <xdr:to>
      <xdr:col>17</xdr:col>
      <xdr:colOff>523875</xdr:colOff>
      <xdr:row>51</xdr:row>
      <xdr:rowOff>47625</xdr:rowOff>
    </xdr:to>
    <xdr:sp macro="" textlink="">
      <xdr:nvSpPr>
        <xdr:cNvPr id="14" name="Triángulo isósceles 19">
          <a:extLst>
            <a:ext uri="{FF2B5EF4-FFF2-40B4-BE49-F238E27FC236}">
              <a16:creationId xmlns:a16="http://schemas.microsoft.com/office/drawing/2014/main" id="{F7C7387A-84D1-4F38-8062-7962B3844EE4}"/>
            </a:ext>
          </a:extLst>
        </xdr:cNvPr>
        <xdr:cNvSpPr/>
      </xdr:nvSpPr>
      <xdr:spPr>
        <a:xfrm>
          <a:off x="12954000" y="9310688"/>
          <a:ext cx="523875" cy="238125"/>
        </a:xfrm>
        <a:prstGeom prst="triangle">
          <a:avLst/>
        </a:prstGeom>
        <a:solidFill>
          <a:srgbClr val="6393F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0</xdr:colOff>
      <xdr:row>84</xdr:row>
      <xdr:rowOff>0</xdr:rowOff>
    </xdr:from>
    <xdr:to>
      <xdr:col>17</xdr:col>
      <xdr:colOff>523875</xdr:colOff>
      <xdr:row>85</xdr:row>
      <xdr:rowOff>47625</xdr:rowOff>
    </xdr:to>
    <xdr:sp macro="" textlink="">
      <xdr:nvSpPr>
        <xdr:cNvPr id="15" name="Triángulo isósceles 20">
          <a:extLst>
            <a:ext uri="{FF2B5EF4-FFF2-40B4-BE49-F238E27FC236}">
              <a16:creationId xmlns:a16="http://schemas.microsoft.com/office/drawing/2014/main" id="{6E192957-A06A-4C3E-8B23-945867030641}"/>
            </a:ext>
          </a:extLst>
        </xdr:cNvPr>
        <xdr:cNvSpPr/>
      </xdr:nvSpPr>
      <xdr:spPr>
        <a:xfrm>
          <a:off x="13601700" y="42929175"/>
          <a:ext cx="520700" cy="225425"/>
        </a:xfrm>
        <a:prstGeom prst="triangle">
          <a:avLst/>
        </a:prstGeom>
        <a:solidFill>
          <a:srgbClr val="6393F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0</xdr:colOff>
      <xdr:row>107</xdr:row>
      <xdr:rowOff>0</xdr:rowOff>
    </xdr:from>
    <xdr:to>
      <xdr:col>5</xdr:col>
      <xdr:colOff>523875</xdr:colOff>
      <xdr:row>108</xdr:row>
      <xdr:rowOff>47625</xdr:rowOff>
    </xdr:to>
    <xdr:sp macro="" textlink="">
      <xdr:nvSpPr>
        <xdr:cNvPr id="16" name="Triángulo isósceles 21">
          <a:extLst>
            <a:ext uri="{FF2B5EF4-FFF2-40B4-BE49-F238E27FC236}">
              <a16:creationId xmlns:a16="http://schemas.microsoft.com/office/drawing/2014/main" id="{9DE3A98B-2567-47DA-B7F7-7EE4F658CC33}"/>
            </a:ext>
          </a:extLst>
        </xdr:cNvPr>
        <xdr:cNvSpPr/>
      </xdr:nvSpPr>
      <xdr:spPr>
        <a:xfrm>
          <a:off x="4000500" y="47091600"/>
          <a:ext cx="520700" cy="225425"/>
        </a:xfrm>
        <a:prstGeom prst="triangle">
          <a:avLst/>
        </a:prstGeom>
        <a:solidFill>
          <a:srgbClr val="6393F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721591</xdr:colOff>
      <xdr:row>26</xdr:row>
      <xdr:rowOff>0</xdr:rowOff>
    </xdr:from>
    <xdr:to>
      <xdr:col>14</xdr:col>
      <xdr:colOff>86591</xdr:colOff>
      <xdr:row>54</xdr:row>
      <xdr:rowOff>60444</xdr:rowOff>
    </xdr:to>
    <xdr:sp macro="" textlink="">
      <xdr:nvSpPr>
        <xdr:cNvPr id="40" name="Rectángulo: esquinas redondeadas 45">
          <a:extLst>
            <a:ext uri="{FF2B5EF4-FFF2-40B4-BE49-F238E27FC236}">
              <a16:creationId xmlns:a16="http://schemas.microsoft.com/office/drawing/2014/main" id="{387C4BEB-3D7B-4F0C-8B04-2EF4D8935B3A}"/>
            </a:ext>
          </a:extLst>
        </xdr:cNvPr>
        <xdr:cNvSpPr/>
      </xdr:nvSpPr>
      <xdr:spPr>
        <a:xfrm>
          <a:off x="1604818" y="4762500"/>
          <a:ext cx="10846955" cy="5307853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761423</xdr:colOff>
      <xdr:row>58</xdr:row>
      <xdr:rowOff>19050</xdr:rowOff>
    </xdr:from>
    <xdr:to>
      <xdr:col>14</xdr:col>
      <xdr:colOff>126423</xdr:colOff>
      <xdr:row>86</xdr:row>
      <xdr:rowOff>79494</xdr:rowOff>
    </xdr:to>
    <xdr:sp macro="" textlink="">
      <xdr:nvSpPr>
        <xdr:cNvPr id="41" name="Rectángulo: esquinas redondeadas 46">
          <a:extLst>
            <a:ext uri="{FF2B5EF4-FFF2-40B4-BE49-F238E27FC236}">
              <a16:creationId xmlns:a16="http://schemas.microsoft.com/office/drawing/2014/main" id="{787A1251-FDD2-4FE4-835F-ED97B1F865AB}"/>
            </a:ext>
          </a:extLst>
        </xdr:cNvPr>
        <xdr:cNvSpPr/>
      </xdr:nvSpPr>
      <xdr:spPr>
        <a:xfrm>
          <a:off x="1561523" y="38223825"/>
          <a:ext cx="9763125" cy="5149969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754496</xdr:colOff>
      <xdr:row>90</xdr:row>
      <xdr:rowOff>0</xdr:rowOff>
    </xdr:from>
    <xdr:to>
      <xdr:col>14</xdr:col>
      <xdr:colOff>119496</xdr:colOff>
      <xdr:row>118</xdr:row>
      <xdr:rowOff>60444</xdr:rowOff>
    </xdr:to>
    <xdr:sp macro="" textlink="">
      <xdr:nvSpPr>
        <xdr:cNvPr id="42" name="Rectángulo: esquinas redondeadas 47">
          <a:extLst>
            <a:ext uri="{FF2B5EF4-FFF2-40B4-BE49-F238E27FC236}">
              <a16:creationId xmlns:a16="http://schemas.microsoft.com/office/drawing/2014/main" id="{9566FF86-D5D7-4F6A-BE79-D2FDDA1AAC7D}"/>
            </a:ext>
          </a:extLst>
        </xdr:cNvPr>
        <xdr:cNvSpPr/>
      </xdr:nvSpPr>
      <xdr:spPr>
        <a:xfrm>
          <a:off x="1637723" y="16348364"/>
          <a:ext cx="10846955" cy="5030762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57150</xdr:colOff>
      <xdr:row>32</xdr:row>
      <xdr:rowOff>177800</xdr:rowOff>
    </xdr:from>
    <xdr:to>
      <xdr:col>25</xdr:col>
      <xdr:colOff>25400</xdr:colOff>
      <xdr:row>61</xdr:row>
      <xdr:rowOff>38100</xdr:rowOff>
    </xdr:to>
    <xdr:sp macro="" textlink="">
      <xdr:nvSpPr>
        <xdr:cNvPr id="43" name="Rectángulo: esquinas redondeadas 48">
          <a:extLst>
            <a:ext uri="{FF2B5EF4-FFF2-40B4-BE49-F238E27FC236}">
              <a16:creationId xmlns:a16="http://schemas.microsoft.com/office/drawing/2014/main" id="{2931EB75-26BC-44F5-A67E-BD3FB6B0F021}"/>
            </a:ext>
          </a:extLst>
        </xdr:cNvPr>
        <xdr:cNvSpPr/>
      </xdr:nvSpPr>
      <xdr:spPr>
        <a:xfrm>
          <a:off x="12058650" y="33499425"/>
          <a:ext cx="7972425" cy="5286375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38100</xdr:colOff>
      <xdr:row>67</xdr:row>
      <xdr:rowOff>38100</xdr:rowOff>
    </xdr:from>
    <xdr:to>
      <xdr:col>25</xdr:col>
      <xdr:colOff>19050</xdr:colOff>
      <xdr:row>95</xdr:row>
      <xdr:rowOff>0</xdr:rowOff>
    </xdr:to>
    <xdr:sp macro="" textlink="">
      <xdr:nvSpPr>
        <xdr:cNvPr id="44" name="Rectángulo: esquinas redondeadas 49">
          <a:extLst>
            <a:ext uri="{FF2B5EF4-FFF2-40B4-BE49-F238E27FC236}">
              <a16:creationId xmlns:a16="http://schemas.microsoft.com/office/drawing/2014/main" id="{B57B771B-48F0-487F-A629-6EB8BDFA0743}"/>
            </a:ext>
          </a:extLst>
        </xdr:cNvPr>
        <xdr:cNvSpPr/>
      </xdr:nvSpPr>
      <xdr:spPr>
        <a:xfrm>
          <a:off x="12039600" y="39890700"/>
          <a:ext cx="7981950" cy="5029200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642938</xdr:colOff>
      <xdr:row>101</xdr:row>
      <xdr:rowOff>127000</xdr:rowOff>
    </xdr:from>
    <xdr:to>
      <xdr:col>29</xdr:col>
      <xdr:colOff>103188</xdr:colOff>
      <xdr:row>126</xdr:row>
      <xdr:rowOff>95250</xdr:rowOff>
    </xdr:to>
    <xdr:sp macro="" textlink="">
      <xdr:nvSpPr>
        <xdr:cNvPr id="45" name="Rectángulo: esquinas redondeadas 50">
          <a:extLst>
            <a:ext uri="{FF2B5EF4-FFF2-40B4-BE49-F238E27FC236}">
              <a16:creationId xmlns:a16="http://schemas.microsoft.com/office/drawing/2014/main" id="{057D7A27-D1D0-4B90-AA27-479A4BFEEC0C}"/>
            </a:ext>
          </a:extLst>
        </xdr:cNvPr>
        <xdr:cNvSpPr/>
      </xdr:nvSpPr>
      <xdr:spPr>
        <a:xfrm>
          <a:off x="12641263" y="46129575"/>
          <a:ext cx="11287125" cy="4619625"/>
        </a:xfrm>
        <a:prstGeom prst="roundRect">
          <a:avLst>
            <a:gd name="adj" fmla="val 5011"/>
          </a:avLst>
        </a:prstGeom>
        <a:noFill/>
        <a:ln w="317500">
          <a:solidFill>
            <a:srgbClr val="6393F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1856</xdr:colOff>
      <xdr:row>4</xdr:row>
      <xdr:rowOff>5504</xdr:rowOff>
    </xdr:from>
    <xdr:to>
      <xdr:col>21</xdr:col>
      <xdr:colOff>658091</xdr:colOff>
      <xdr:row>13</xdr:row>
      <xdr:rowOff>155864</xdr:rowOff>
    </xdr:to>
    <xdr:sp macro="" textlink="">
      <xdr:nvSpPr>
        <xdr:cNvPr id="61" name="CuadroTexto 104">
          <a:extLst>
            <a:ext uri="{FF2B5EF4-FFF2-40B4-BE49-F238E27FC236}">
              <a16:creationId xmlns:a16="http://schemas.microsoft.com/office/drawing/2014/main" id="{AC54845C-618B-4279-98F9-B3F592DC5622}"/>
            </a:ext>
          </a:extLst>
        </xdr:cNvPr>
        <xdr:cNvSpPr txBox="1"/>
      </xdr:nvSpPr>
      <xdr:spPr>
        <a:xfrm>
          <a:off x="5602556" y="27812154"/>
          <a:ext cx="11854460" cy="16934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ASEGURAMIENTO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PROPIEDAD HORIZONTAL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[3]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3</xdr:row>
      <xdr:rowOff>108856</xdr:rowOff>
    </xdr:from>
    <xdr:to>
      <xdr:col>21</xdr:col>
      <xdr:colOff>353786</xdr:colOff>
      <xdr:row>13</xdr:row>
      <xdr:rowOff>95250</xdr:rowOff>
    </xdr:to>
    <xdr:sp macro="" textlink="">
      <xdr:nvSpPr>
        <xdr:cNvPr id="62" name="Hexágono 13">
          <a:extLst>
            <a:ext uri="{FF2B5EF4-FFF2-40B4-BE49-F238E27FC236}">
              <a16:creationId xmlns:a16="http://schemas.microsoft.com/office/drawing/2014/main" id="{B2C1E156-2103-4F93-B1F2-D93A8BBF248C}"/>
            </a:ext>
          </a:extLst>
        </xdr:cNvPr>
        <xdr:cNvSpPr/>
      </xdr:nvSpPr>
      <xdr:spPr>
        <a:xfrm>
          <a:off x="0" y="27737706"/>
          <a:ext cx="17152711" cy="1704069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3</xdr:row>
      <xdr:rowOff>140124</xdr:rowOff>
    </xdr:from>
    <xdr:to>
      <xdr:col>6</xdr:col>
      <xdr:colOff>623456</xdr:colOff>
      <xdr:row>13</xdr:row>
      <xdr:rowOff>54429</xdr:rowOff>
    </xdr:to>
    <xdr:sp macro="" textlink="">
      <xdr:nvSpPr>
        <xdr:cNvPr id="63" name="Hexágono 14">
          <a:extLst>
            <a:ext uri="{FF2B5EF4-FFF2-40B4-BE49-F238E27FC236}">
              <a16:creationId xmlns:a16="http://schemas.microsoft.com/office/drawing/2014/main" id="{B10EE106-CF57-4065-9382-C78E528BA852}"/>
            </a:ext>
          </a:extLst>
        </xdr:cNvPr>
        <xdr:cNvSpPr/>
      </xdr:nvSpPr>
      <xdr:spPr>
        <a:xfrm>
          <a:off x="571500" y="27775324"/>
          <a:ext cx="4849381" cy="1625630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32162</xdr:colOff>
      <xdr:row>5</xdr:row>
      <xdr:rowOff>184315</xdr:rowOff>
    </xdr:from>
    <xdr:ext cx="4072157" cy="945078"/>
    <xdr:pic>
      <xdr:nvPicPr>
        <xdr:cNvPr id="64" name="Imagen 107">
          <a:extLst>
            <a:ext uri="{FF2B5EF4-FFF2-40B4-BE49-F238E27FC236}">
              <a16:creationId xmlns:a16="http://schemas.microsoft.com/office/drawing/2014/main" id="{7677C256-D13D-473A-9089-716DEBDB80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29087" y="28146540"/>
          <a:ext cx="4072157" cy="945078"/>
        </a:xfrm>
        <a:prstGeom prst="rect">
          <a:avLst/>
        </a:prstGeom>
      </xdr:spPr>
    </xdr:pic>
    <xdr:clientData/>
  </xdr:oneCellAnchor>
  <xdr:twoCellAnchor>
    <xdr:from>
      <xdr:col>21</xdr:col>
      <xdr:colOff>136072</xdr:colOff>
      <xdr:row>3</xdr:row>
      <xdr:rowOff>0</xdr:rowOff>
    </xdr:from>
    <xdr:to>
      <xdr:col>26</xdr:col>
      <xdr:colOff>122465</xdr:colOff>
      <xdr:row>13</xdr:row>
      <xdr:rowOff>163285</xdr:rowOff>
    </xdr:to>
    <xdr:sp macro="" textlink="">
      <xdr:nvSpPr>
        <xdr:cNvPr id="65" name="CuadroTexto 108">
          <a:extLst>
            <a:ext uri="{FF2B5EF4-FFF2-40B4-BE49-F238E27FC236}">
              <a16:creationId xmlns:a16="http://schemas.microsoft.com/office/drawing/2014/main" id="{44A7A9FE-719C-430A-8964-ABB856DD8F77}"/>
            </a:ext>
          </a:extLst>
        </xdr:cNvPr>
        <xdr:cNvSpPr txBox="1"/>
      </xdr:nvSpPr>
      <xdr:spPr>
        <a:xfrm>
          <a:off x="16938172" y="27632025"/>
          <a:ext cx="4609193" cy="18746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[2]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21</xdr:col>
      <xdr:colOff>590763</xdr:colOff>
      <xdr:row>138</xdr:row>
      <xdr:rowOff>159347</xdr:rowOff>
    </xdr:from>
    <xdr:to>
      <xdr:col>22</xdr:col>
      <xdr:colOff>526978</xdr:colOff>
      <xdr:row>144</xdr:row>
      <xdr:rowOff>188027</xdr:rowOff>
    </xdr:to>
    <xdr:sp macro="" textlink="">
      <xdr:nvSpPr>
        <xdr:cNvPr id="81" name="Cuadro de texto 124">
          <a:extLst>
            <a:ext uri="{FF2B5EF4-FFF2-40B4-BE49-F238E27FC236}">
              <a16:creationId xmlns:a16="http://schemas.microsoft.com/office/drawing/2014/main" id="{4188ABFF-19B5-45F9-8054-B5EED26DE3F9}"/>
            </a:ext>
          </a:extLst>
        </xdr:cNvPr>
        <xdr:cNvSpPr txBox="1"/>
      </xdr:nvSpPr>
      <xdr:spPr>
        <a:xfrm>
          <a:off x="17392863" y="53512047"/>
          <a:ext cx="733140" cy="1168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4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141</xdr:row>
      <xdr:rowOff>119062</xdr:rowOff>
    </xdr:from>
    <xdr:to>
      <xdr:col>23</xdr:col>
      <xdr:colOff>541860</xdr:colOff>
      <xdr:row>153</xdr:row>
      <xdr:rowOff>120927</xdr:rowOff>
    </xdr:to>
    <xdr:sp macro="" textlink="">
      <xdr:nvSpPr>
        <xdr:cNvPr id="173" name="Diagrama de flujo: proceso 53">
          <a:extLst>
            <a:ext uri="{FF2B5EF4-FFF2-40B4-BE49-F238E27FC236}">
              <a16:creationId xmlns:a16="http://schemas.microsoft.com/office/drawing/2014/main" id="{FE62C4DB-EE08-4CA9-A104-6D9DA069E6CA}"/>
            </a:ext>
          </a:extLst>
        </xdr:cNvPr>
        <xdr:cNvSpPr/>
      </xdr:nvSpPr>
      <xdr:spPr>
        <a:xfrm>
          <a:off x="0" y="23931562"/>
          <a:ext cx="19163235" cy="2025928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145</xdr:row>
      <xdr:rowOff>88421</xdr:rowOff>
    </xdr:from>
    <xdr:to>
      <xdr:col>25</xdr:col>
      <xdr:colOff>1134572</xdr:colOff>
      <xdr:row>158</xdr:row>
      <xdr:rowOff>133548</xdr:rowOff>
    </xdr:to>
    <xdr:sp macro="" textlink="">
      <xdr:nvSpPr>
        <xdr:cNvPr id="174" name="Diagrama de flujo: proceso 53">
          <a:extLst>
            <a:ext uri="{FF2B5EF4-FFF2-40B4-BE49-F238E27FC236}">
              <a16:creationId xmlns:a16="http://schemas.microsoft.com/office/drawing/2014/main" id="{DDAF6E6E-9CB7-446F-82F6-E21381F43159}"/>
            </a:ext>
          </a:extLst>
        </xdr:cNvPr>
        <xdr:cNvSpPr>
          <a:spLocks noChangeAspect="1"/>
        </xdr:cNvSpPr>
      </xdr:nvSpPr>
      <xdr:spPr>
        <a:xfrm>
          <a:off x="0" y="24591484"/>
          <a:ext cx="21375197" cy="221206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12</xdr:col>
      <xdr:colOff>730640</xdr:colOff>
      <xdr:row>153</xdr:row>
      <xdr:rowOff>123389</xdr:rowOff>
    </xdr:from>
    <xdr:ext cx="593642" cy="556978"/>
    <xdr:pic>
      <xdr:nvPicPr>
        <xdr:cNvPr id="175" name="Imagen 198">
          <a:extLst>
            <a:ext uri="{FF2B5EF4-FFF2-40B4-BE49-F238E27FC236}">
              <a16:creationId xmlns:a16="http://schemas.microsoft.com/office/drawing/2014/main" id="{5FFEB477-8EE5-410B-856A-30FC2FAFD3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446140" y="25959952"/>
          <a:ext cx="593642" cy="556978"/>
        </a:xfrm>
        <a:prstGeom prst="rect">
          <a:avLst/>
        </a:prstGeom>
      </xdr:spPr>
    </xdr:pic>
    <xdr:clientData/>
  </xdr:oneCellAnchor>
  <xdr:twoCellAnchor>
    <xdr:from>
      <xdr:col>2</xdr:col>
      <xdr:colOff>731631</xdr:colOff>
      <xdr:row>147</xdr:row>
      <xdr:rowOff>13537</xdr:rowOff>
    </xdr:from>
    <xdr:to>
      <xdr:col>13</xdr:col>
      <xdr:colOff>198004</xdr:colOff>
      <xdr:row>158</xdr:row>
      <xdr:rowOff>144029</xdr:rowOff>
    </xdr:to>
    <xdr:sp macro="" textlink="">
      <xdr:nvSpPr>
        <xdr:cNvPr id="176" name="Cuadro de texto 124">
          <a:extLst>
            <a:ext uri="{FF2B5EF4-FFF2-40B4-BE49-F238E27FC236}">
              <a16:creationId xmlns:a16="http://schemas.microsoft.com/office/drawing/2014/main" id="{FED85D25-F13B-48EB-8FA5-E0F3B3236C1A}"/>
            </a:ext>
          </a:extLst>
        </xdr:cNvPr>
        <xdr:cNvSpPr txBox="1">
          <a:spLocks noChangeAspect="1"/>
        </xdr:cNvSpPr>
      </xdr:nvSpPr>
      <xdr:spPr>
        <a:xfrm>
          <a:off x="2350881" y="24849975"/>
          <a:ext cx="8372248" cy="1964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15</xdr:col>
      <xdr:colOff>144377</xdr:colOff>
      <xdr:row>151</xdr:row>
      <xdr:rowOff>14120</xdr:rowOff>
    </xdr:from>
    <xdr:to>
      <xdr:col>19</xdr:col>
      <xdr:colOff>220807</xdr:colOff>
      <xdr:row>156</xdr:row>
      <xdr:rowOff>164377</xdr:rowOff>
    </xdr:to>
    <xdr:sp macro="" textlink="">
      <xdr:nvSpPr>
        <xdr:cNvPr id="177" name="Cuadro de texto 124">
          <a:extLst>
            <a:ext uri="{FF2B5EF4-FFF2-40B4-BE49-F238E27FC236}">
              <a16:creationId xmlns:a16="http://schemas.microsoft.com/office/drawing/2014/main" id="{4B2B492F-5C96-4B41-AF18-A52AFD60C248}"/>
            </a:ext>
          </a:extLst>
        </xdr:cNvPr>
        <xdr:cNvSpPr txBox="1"/>
      </xdr:nvSpPr>
      <xdr:spPr>
        <a:xfrm>
          <a:off x="12288752" y="25517308"/>
          <a:ext cx="3314930" cy="9836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[9]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2</xdr:col>
      <xdr:colOff>190110</xdr:colOff>
      <xdr:row>147</xdr:row>
      <xdr:rowOff>160464</xdr:rowOff>
    </xdr:from>
    <xdr:ext cx="644427" cy="1669394"/>
    <xdr:pic>
      <xdr:nvPicPr>
        <xdr:cNvPr id="178" name="Imagen 232">
          <a:extLst>
            <a:ext uri="{FF2B5EF4-FFF2-40B4-BE49-F238E27FC236}">
              <a16:creationId xmlns:a16="http://schemas.microsoft.com/office/drawing/2014/main" id="{EEDC1EE3-FA27-49FA-A84E-CB2133AF66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809360" y="24996902"/>
          <a:ext cx="644427" cy="1669394"/>
        </a:xfrm>
        <a:prstGeom prst="rect">
          <a:avLst/>
        </a:prstGeom>
      </xdr:spPr>
    </xdr:pic>
    <xdr:clientData/>
  </xdr:oneCellAnchor>
  <xdr:twoCellAnchor>
    <xdr:from>
      <xdr:col>5</xdr:col>
      <xdr:colOff>0</xdr:colOff>
      <xdr:row>40</xdr:row>
      <xdr:rowOff>0</xdr:rowOff>
    </xdr:from>
    <xdr:to>
      <xdr:col>5</xdr:col>
      <xdr:colOff>523875</xdr:colOff>
      <xdr:row>41</xdr:row>
      <xdr:rowOff>47625</xdr:rowOff>
    </xdr:to>
    <xdr:sp macro="" textlink="">
      <xdr:nvSpPr>
        <xdr:cNvPr id="10" name="Triángulo isósceles 22">
          <a:extLst>
            <a:ext uri="{FF2B5EF4-FFF2-40B4-BE49-F238E27FC236}">
              <a16:creationId xmlns:a16="http://schemas.microsoft.com/office/drawing/2014/main" id="{1C1BD4C1-734C-4775-A95E-89F2EF63915D}"/>
            </a:ext>
          </a:extLst>
        </xdr:cNvPr>
        <xdr:cNvSpPr/>
      </xdr:nvSpPr>
      <xdr:spPr>
        <a:xfrm>
          <a:off x="4000500" y="34089975"/>
          <a:ext cx="520700" cy="215900"/>
        </a:xfrm>
        <a:prstGeom prst="triangl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0</xdr:colOff>
      <xdr:row>50</xdr:row>
      <xdr:rowOff>0</xdr:rowOff>
    </xdr:from>
    <xdr:to>
      <xdr:col>18</xdr:col>
      <xdr:colOff>523875</xdr:colOff>
      <xdr:row>51</xdr:row>
      <xdr:rowOff>47625</xdr:rowOff>
    </xdr:to>
    <xdr:sp macro="" textlink="">
      <xdr:nvSpPr>
        <xdr:cNvPr id="11" name="Triángulo isósceles 23">
          <a:extLst>
            <a:ext uri="{FF2B5EF4-FFF2-40B4-BE49-F238E27FC236}">
              <a16:creationId xmlns:a16="http://schemas.microsoft.com/office/drawing/2014/main" id="{D9CF8339-E950-41D8-A66B-8A2A7C3F23B1}"/>
            </a:ext>
          </a:extLst>
        </xdr:cNvPr>
        <xdr:cNvSpPr/>
      </xdr:nvSpPr>
      <xdr:spPr>
        <a:xfrm>
          <a:off x="14401800" y="35804475"/>
          <a:ext cx="520700" cy="215900"/>
        </a:xfrm>
        <a:prstGeom prst="triangl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0</xdr:colOff>
      <xdr:row>73</xdr:row>
      <xdr:rowOff>0</xdr:rowOff>
    </xdr:from>
    <xdr:to>
      <xdr:col>5</xdr:col>
      <xdr:colOff>523875</xdr:colOff>
      <xdr:row>74</xdr:row>
      <xdr:rowOff>47625</xdr:rowOff>
    </xdr:to>
    <xdr:sp macro="" textlink="">
      <xdr:nvSpPr>
        <xdr:cNvPr id="12" name="Triángulo isósceles 24">
          <a:extLst>
            <a:ext uri="{FF2B5EF4-FFF2-40B4-BE49-F238E27FC236}">
              <a16:creationId xmlns:a16="http://schemas.microsoft.com/office/drawing/2014/main" id="{65BA0E32-B3D3-4676-8348-4EC64F34C43A}"/>
            </a:ext>
          </a:extLst>
        </xdr:cNvPr>
        <xdr:cNvSpPr/>
      </xdr:nvSpPr>
      <xdr:spPr>
        <a:xfrm>
          <a:off x="4000500" y="39747825"/>
          <a:ext cx="520700" cy="215900"/>
        </a:xfrm>
        <a:prstGeom prst="triangl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0</xdr:colOff>
      <xdr:row>106</xdr:row>
      <xdr:rowOff>0</xdr:rowOff>
    </xdr:from>
    <xdr:to>
      <xdr:col>5</xdr:col>
      <xdr:colOff>523875</xdr:colOff>
      <xdr:row>107</xdr:row>
      <xdr:rowOff>47625</xdr:rowOff>
    </xdr:to>
    <xdr:sp macro="" textlink="">
      <xdr:nvSpPr>
        <xdr:cNvPr id="13" name="Triángulo isósceles 25">
          <a:extLst>
            <a:ext uri="{FF2B5EF4-FFF2-40B4-BE49-F238E27FC236}">
              <a16:creationId xmlns:a16="http://schemas.microsoft.com/office/drawing/2014/main" id="{7FF639B9-C035-4894-B30A-03740888FA0B}"/>
            </a:ext>
          </a:extLst>
        </xdr:cNvPr>
        <xdr:cNvSpPr/>
      </xdr:nvSpPr>
      <xdr:spPr>
        <a:xfrm>
          <a:off x="4000500" y="45405675"/>
          <a:ext cx="520700" cy="215900"/>
        </a:xfrm>
        <a:prstGeom prst="triangl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695615</xdr:colOff>
      <xdr:row>27</xdr:row>
      <xdr:rowOff>66386</xdr:rowOff>
    </xdr:from>
    <xdr:to>
      <xdr:col>25</xdr:col>
      <xdr:colOff>28865</xdr:colOff>
      <xdr:row>60</xdr:row>
      <xdr:rowOff>66386</xdr:rowOff>
    </xdr:to>
    <xdr:sp macro="" textlink="">
      <xdr:nvSpPr>
        <xdr:cNvPr id="37" name="Rectángulo: esquinas redondeadas 51">
          <a:extLst>
            <a:ext uri="{FF2B5EF4-FFF2-40B4-BE49-F238E27FC236}">
              <a16:creationId xmlns:a16="http://schemas.microsoft.com/office/drawing/2014/main" id="{E5693174-D21A-438A-8320-4845E21E590C}"/>
            </a:ext>
          </a:extLst>
        </xdr:cNvPr>
        <xdr:cNvSpPr/>
      </xdr:nvSpPr>
      <xdr:spPr>
        <a:xfrm>
          <a:off x="11893840" y="31930686"/>
          <a:ext cx="8134350" cy="5657850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0</xdr:colOff>
      <xdr:row>24</xdr:row>
      <xdr:rowOff>31750</xdr:rowOff>
    </xdr:from>
    <xdr:to>
      <xdr:col>13</xdr:col>
      <xdr:colOff>730250</xdr:colOff>
      <xdr:row>51</xdr:row>
      <xdr:rowOff>127000</xdr:rowOff>
    </xdr:to>
    <xdr:sp macro="" textlink="">
      <xdr:nvSpPr>
        <xdr:cNvPr id="38" name="Rectángulo: esquinas redondeadas 52">
          <a:extLst>
            <a:ext uri="{FF2B5EF4-FFF2-40B4-BE49-F238E27FC236}">
              <a16:creationId xmlns:a16="http://schemas.microsoft.com/office/drawing/2014/main" id="{5A438A34-B1C7-4054-8115-126BDABC5846}"/>
            </a:ext>
          </a:extLst>
        </xdr:cNvPr>
        <xdr:cNvSpPr/>
      </xdr:nvSpPr>
      <xdr:spPr>
        <a:xfrm>
          <a:off x="1600200" y="31375350"/>
          <a:ext cx="9534525" cy="4724400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57150</xdr:colOff>
      <xdr:row>56</xdr:row>
      <xdr:rowOff>120650</xdr:rowOff>
    </xdr:from>
    <xdr:to>
      <xdr:col>14</xdr:col>
      <xdr:colOff>25400</xdr:colOff>
      <xdr:row>84</xdr:row>
      <xdr:rowOff>25400</xdr:rowOff>
    </xdr:to>
    <xdr:sp macro="" textlink="">
      <xdr:nvSpPr>
        <xdr:cNvPr id="39" name="Rectángulo: esquinas redondeadas 53">
          <a:extLst>
            <a:ext uri="{FF2B5EF4-FFF2-40B4-BE49-F238E27FC236}">
              <a16:creationId xmlns:a16="http://schemas.microsoft.com/office/drawing/2014/main" id="{631326DE-838F-42A6-BD34-EF650FE0BF77}"/>
            </a:ext>
          </a:extLst>
        </xdr:cNvPr>
        <xdr:cNvSpPr/>
      </xdr:nvSpPr>
      <xdr:spPr>
        <a:xfrm>
          <a:off x="1657350" y="36957000"/>
          <a:ext cx="9572625" cy="4705350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50800</xdr:colOff>
      <xdr:row>89</xdr:row>
      <xdr:rowOff>177800</xdr:rowOff>
    </xdr:from>
    <xdr:to>
      <xdr:col>14</xdr:col>
      <xdr:colOff>19050</xdr:colOff>
      <xdr:row>117</xdr:row>
      <xdr:rowOff>82550</xdr:rowOff>
    </xdr:to>
    <xdr:sp macro="" textlink="">
      <xdr:nvSpPr>
        <xdr:cNvPr id="40" name="Rectángulo: esquinas redondeadas 54">
          <a:extLst>
            <a:ext uri="{FF2B5EF4-FFF2-40B4-BE49-F238E27FC236}">
              <a16:creationId xmlns:a16="http://schemas.microsoft.com/office/drawing/2014/main" id="{59A1B518-EE20-4BB9-8E6E-399279066ED3}"/>
            </a:ext>
          </a:extLst>
        </xdr:cNvPr>
        <xdr:cNvSpPr/>
      </xdr:nvSpPr>
      <xdr:spPr>
        <a:xfrm>
          <a:off x="1647825" y="42662475"/>
          <a:ext cx="9572625" cy="4714875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744681</xdr:colOff>
      <xdr:row>117</xdr:row>
      <xdr:rowOff>101022</xdr:rowOff>
    </xdr:from>
    <xdr:to>
      <xdr:col>28</xdr:col>
      <xdr:colOff>204931</xdr:colOff>
      <xdr:row>139</xdr:row>
      <xdr:rowOff>69272</xdr:rowOff>
    </xdr:to>
    <xdr:sp macro="" textlink="">
      <xdr:nvSpPr>
        <xdr:cNvPr id="41" name="Rectángulo: esquinas redondeadas 55">
          <a:extLst>
            <a:ext uri="{FF2B5EF4-FFF2-40B4-BE49-F238E27FC236}">
              <a16:creationId xmlns:a16="http://schemas.microsoft.com/office/drawing/2014/main" id="{5D242940-6E74-4492-B280-E48E93AC8088}"/>
            </a:ext>
          </a:extLst>
        </xdr:cNvPr>
        <xdr:cNvSpPr/>
      </xdr:nvSpPr>
      <xdr:spPr>
        <a:xfrm>
          <a:off x="11946081" y="47395822"/>
          <a:ext cx="11277600" cy="3733800"/>
        </a:xfrm>
        <a:prstGeom prst="roundRect">
          <a:avLst>
            <a:gd name="adj" fmla="val 5011"/>
          </a:avLst>
        </a:prstGeom>
        <a:noFill/>
        <a:ln w="317500">
          <a:solidFill>
            <a:srgbClr val="6393F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23812</xdr:colOff>
      <xdr:row>0</xdr:row>
      <xdr:rowOff>0</xdr:rowOff>
    </xdr:from>
    <xdr:to>
      <xdr:col>26</xdr:col>
      <xdr:colOff>59834</xdr:colOff>
      <xdr:row>0</xdr:row>
      <xdr:rowOff>344</xdr:rowOff>
    </xdr:to>
    <xdr:sp macro="" textlink="">
      <xdr:nvSpPr>
        <xdr:cNvPr id="53" name="Diagrama de flujo: proceso 53">
          <a:extLst>
            <a:ext uri="{FF2B5EF4-FFF2-40B4-BE49-F238E27FC236}">
              <a16:creationId xmlns:a16="http://schemas.microsoft.com/office/drawing/2014/main" id="{FB7FEF84-9667-4D01-A1B8-4A1874D418C7}"/>
            </a:ext>
          </a:extLst>
        </xdr:cNvPr>
        <xdr:cNvSpPr>
          <a:spLocks noChangeAspect="1"/>
        </xdr:cNvSpPr>
      </xdr:nvSpPr>
      <xdr:spPr>
        <a:xfrm>
          <a:off x="26987" y="25029924"/>
          <a:ext cx="21454572" cy="219287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7</xdr:col>
      <xdr:colOff>1856</xdr:colOff>
      <xdr:row>3</xdr:row>
      <xdr:rowOff>5504</xdr:rowOff>
    </xdr:from>
    <xdr:to>
      <xdr:col>21</xdr:col>
      <xdr:colOff>658091</xdr:colOff>
      <xdr:row>12</xdr:row>
      <xdr:rowOff>155864</xdr:rowOff>
    </xdr:to>
    <xdr:sp macro="" textlink="">
      <xdr:nvSpPr>
        <xdr:cNvPr id="59" name="CuadroTexto 125">
          <a:extLst>
            <a:ext uri="{FF2B5EF4-FFF2-40B4-BE49-F238E27FC236}">
              <a16:creationId xmlns:a16="http://schemas.microsoft.com/office/drawing/2014/main" id="{21C01C88-6141-4502-9720-CF0B32F40744}"/>
            </a:ext>
          </a:extLst>
        </xdr:cNvPr>
        <xdr:cNvSpPr txBox="1"/>
      </xdr:nvSpPr>
      <xdr:spPr>
        <a:xfrm>
          <a:off x="5602556" y="27745479"/>
          <a:ext cx="11854460" cy="16934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ASEGURAMIENTO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PROPIEDAD HORIZONTAL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[3]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108856</xdr:rowOff>
    </xdr:from>
    <xdr:to>
      <xdr:col>21</xdr:col>
      <xdr:colOff>353786</xdr:colOff>
      <xdr:row>12</xdr:row>
      <xdr:rowOff>95250</xdr:rowOff>
    </xdr:to>
    <xdr:sp macro="" textlink="">
      <xdr:nvSpPr>
        <xdr:cNvPr id="60" name="Hexágono 13">
          <a:extLst>
            <a:ext uri="{FF2B5EF4-FFF2-40B4-BE49-F238E27FC236}">
              <a16:creationId xmlns:a16="http://schemas.microsoft.com/office/drawing/2014/main" id="{E9A0B06E-B886-4DB8-B397-148865CD130D}"/>
            </a:ext>
          </a:extLst>
        </xdr:cNvPr>
        <xdr:cNvSpPr/>
      </xdr:nvSpPr>
      <xdr:spPr>
        <a:xfrm>
          <a:off x="0" y="27671031"/>
          <a:ext cx="17152711" cy="1704069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2</xdr:row>
      <xdr:rowOff>140124</xdr:rowOff>
    </xdr:from>
    <xdr:to>
      <xdr:col>6</xdr:col>
      <xdr:colOff>623456</xdr:colOff>
      <xdr:row>12</xdr:row>
      <xdr:rowOff>54429</xdr:rowOff>
    </xdr:to>
    <xdr:sp macro="" textlink="">
      <xdr:nvSpPr>
        <xdr:cNvPr id="61" name="Hexágono 14">
          <a:extLst>
            <a:ext uri="{FF2B5EF4-FFF2-40B4-BE49-F238E27FC236}">
              <a16:creationId xmlns:a16="http://schemas.microsoft.com/office/drawing/2014/main" id="{C637D5BD-A036-4F33-8F27-9AD4AC6034FB}"/>
            </a:ext>
          </a:extLst>
        </xdr:cNvPr>
        <xdr:cNvSpPr/>
      </xdr:nvSpPr>
      <xdr:spPr>
        <a:xfrm>
          <a:off x="571500" y="27708649"/>
          <a:ext cx="4849381" cy="1625630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32162</xdr:colOff>
      <xdr:row>4</xdr:row>
      <xdr:rowOff>184315</xdr:rowOff>
    </xdr:from>
    <xdr:ext cx="4072157" cy="945078"/>
    <xdr:pic>
      <xdr:nvPicPr>
        <xdr:cNvPr id="62" name="Imagen 128">
          <a:extLst>
            <a:ext uri="{FF2B5EF4-FFF2-40B4-BE49-F238E27FC236}">
              <a16:creationId xmlns:a16="http://schemas.microsoft.com/office/drawing/2014/main" id="{5F6F73F6-8EAE-4F3B-8B58-2CCE549EA9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29087" y="28079865"/>
          <a:ext cx="4072157" cy="945078"/>
        </a:xfrm>
        <a:prstGeom prst="rect">
          <a:avLst/>
        </a:prstGeom>
      </xdr:spPr>
    </xdr:pic>
    <xdr:clientData/>
  </xdr:oneCellAnchor>
  <xdr:twoCellAnchor>
    <xdr:from>
      <xdr:col>21</xdr:col>
      <xdr:colOff>136072</xdr:colOff>
      <xdr:row>2</xdr:row>
      <xdr:rowOff>0</xdr:rowOff>
    </xdr:from>
    <xdr:to>
      <xdr:col>26</xdr:col>
      <xdr:colOff>122465</xdr:colOff>
      <xdr:row>12</xdr:row>
      <xdr:rowOff>163285</xdr:rowOff>
    </xdr:to>
    <xdr:sp macro="" textlink="">
      <xdr:nvSpPr>
        <xdr:cNvPr id="63" name="CuadroTexto 129">
          <a:extLst>
            <a:ext uri="{FF2B5EF4-FFF2-40B4-BE49-F238E27FC236}">
              <a16:creationId xmlns:a16="http://schemas.microsoft.com/office/drawing/2014/main" id="{C712C8A1-FC9E-44B6-AA69-05F0CC641854}"/>
            </a:ext>
          </a:extLst>
        </xdr:cNvPr>
        <xdr:cNvSpPr txBox="1"/>
      </xdr:nvSpPr>
      <xdr:spPr>
        <a:xfrm>
          <a:off x="16938172" y="27565350"/>
          <a:ext cx="4609193" cy="18746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[2]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15</xdr:col>
      <xdr:colOff>588818</xdr:colOff>
      <xdr:row>64</xdr:row>
      <xdr:rowOff>116895</xdr:rowOff>
    </xdr:from>
    <xdr:to>
      <xdr:col>25</xdr:col>
      <xdr:colOff>138544</xdr:colOff>
      <xdr:row>108</xdr:row>
      <xdr:rowOff>134212</xdr:rowOff>
    </xdr:to>
    <xdr:sp macro="" textlink="">
      <xdr:nvSpPr>
        <xdr:cNvPr id="64" name="Rectángulo 93">
          <a:extLst>
            <a:ext uri="{FF2B5EF4-FFF2-40B4-BE49-F238E27FC236}">
              <a16:creationId xmlns:a16="http://schemas.microsoft.com/office/drawing/2014/main" id="{4398A5EB-8D0E-427E-83B8-CACF33778931}"/>
            </a:ext>
          </a:extLst>
        </xdr:cNvPr>
        <xdr:cNvSpPr/>
      </xdr:nvSpPr>
      <xdr:spPr>
        <a:xfrm>
          <a:off x="12590318" y="38321670"/>
          <a:ext cx="7553901" cy="7561117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590978</xdr:colOff>
      <xdr:row>86</xdr:row>
      <xdr:rowOff>99615</xdr:rowOff>
    </xdr:from>
    <xdr:to>
      <xdr:col>25</xdr:col>
      <xdr:colOff>121226</xdr:colOff>
      <xdr:row>94</xdr:row>
      <xdr:rowOff>86590</xdr:rowOff>
    </xdr:to>
    <xdr:sp macro="" textlink="">
      <xdr:nvSpPr>
        <xdr:cNvPr id="65" name="Rectángulo 93">
          <a:extLst>
            <a:ext uri="{FF2B5EF4-FFF2-40B4-BE49-F238E27FC236}">
              <a16:creationId xmlns:a16="http://schemas.microsoft.com/office/drawing/2014/main" id="{B58BF85D-4B86-4535-A4B9-7EAFC3F2714F}"/>
            </a:ext>
          </a:extLst>
        </xdr:cNvPr>
        <xdr:cNvSpPr/>
      </xdr:nvSpPr>
      <xdr:spPr>
        <a:xfrm>
          <a:off x="12592478" y="42079465"/>
          <a:ext cx="7534423" cy="1352225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606135</xdr:colOff>
      <xdr:row>64</xdr:row>
      <xdr:rowOff>103908</xdr:rowOff>
    </xdr:from>
    <xdr:to>
      <xdr:col>25</xdr:col>
      <xdr:colOff>103908</xdr:colOff>
      <xdr:row>73</xdr:row>
      <xdr:rowOff>151531</xdr:rowOff>
    </xdr:to>
    <xdr:sp macro="" textlink="">
      <xdr:nvSpPr>
        <xdr:cNvPr id="66" name="Rectángulo 93">
          <a:extLst>
            <a:ext uri="{FF2B5EF4-FFF2-40B4-BE49-F238E27FC236}">
              <a16:creationId xmlns:a16="http://schemas.microsoft.com/office/drawing/2014/main" id="{E44C37BC-D655-453E-816B-099F305ADBF6}"/>
            </a:ext>
          </a:extLst>
        </xdr:cNvPr>
        <xdr:cNvSpPr/>
      </xdr:nvSpPr>
      <xdr:spPr>
        <a:xfrm>
          <a:off x="12604460" y="38311858"/>
          <a:ext cx="7505123" cy="1587498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389965</xdr:colOff>
      <xdr:row>68</xdr:row>
      <xdr:rowOff>169471</xdr:rowOff>
    </xdr:from>
    <xdr:to>
      <xdr:col>24</xdr:col>
      <xdr:colOff>640770</xdr:colOff>
      <xdr:row>73</xdr:row>
      <xdr:rowOff>82257</xdr:rowOff>
    </xdr:to>
    <xdr:sp macro="" textlink="">
      <xdr:nvSpPr>
        <xdr:cNvPr id="67" name="CuadroTexto 133">
          <a:extLst>
            <a:ext uri="{FF2B5EF4-FFF2-40B4-BE49-F238E27FC236}">
              <a16:creationId xmlns:a16="http://schemas.microsoft.com/office/drawing/2014/main" id="{B0755BFA-5187-4DB8-9EAE-E042B3CE8023}"/>
            </a:ext>
          </a:extLst>
        </xdr:cNvPr>
        <xdr:cNvSpPr txBox="1"/>
      </xdr:nvSpPr>
      <xdr:spPr>
        <a:xfrm>
          <a:off x="13194740" y="39060046"/>
          <a:ext cx="6645255" cy="77321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ASISTENCIA</a:t>
          </a:r>
        </a:p>
      </xdr:txBody>
    </xdr:sp>
    <xdr:clientData/>
  </xdr:twoCellAnchor>
  <xdr:twoCellAnchor>
    <xdr:from>
      <xdr:col>17</xdr:col>
      <xdr:colOff>634273</xdr:colOff>
      <xdr:row>73</xdr:row>
      <xdr:rowOff>130662</xdr:rowOff>
    </xdr:from>
    <xdr:to>
      <xdr:col>23</xdr:col>
      <xdr:colOff>461092</xdr:colOff>
      <xdr:row>82</xdr:row>
      <xdr:rowOff>155862</xdr:rowOff>
    </xdr:to>
    <xdr:sp macro="" textlink="">
      <xdr:nvSpPr>
        <xdr:cNvPr id="68" name="Cuadro de texto 124">
          <a:extLst>
            <a:ext uri="{FF2B5EF4-FFF2-40B4-BE49-F238E27FC236}">
              <a16:creationId xmlns:a16="http://schemas.microsoft.com/office/drawing/2014/main" id="{BE7DA4EF-782C-466F-8282-F88E6C9C4149}"/>
            </a:ext>
          </a:extLst>
        </xdr:cNvPr>
        <xdr:cNvSpPr txBox="1"/>
      </xdr:nvSpPr>
      <xdr:spPr>
        <a:xfrm>
          <a:off x="14239148" y="39878487"/>
          <a:ext cx="4627419" cy="1571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requerir un servicio de asistencia, marca a la linea gratuita de la aseguradora:</a:t>
          </a:r>
        </a:p>
      </xdr:txBody>
    </xdr:sp>
    <xdr:clientData/>
  </xdr:twoCellAnchor>
  <xdr:twoCellAnchor>
    <xdr:from>
      <xdr:col>18</xdr:col>
      <xdr:colOff>409139</xdr:colOff>
      <xdr:row>80</xdr:row>
      <xdr:rowOff>51954</xdr:rowOff>
    </xdr:from>
    <xdr:to>
      <xdr:col>22</xdr:col>
      <xdr:colOff>428625</xdr:colOff>
      <xdr:row>86</xdr:row>
      <xdr:rowOff>59374</xdr:rowOff>
    </xdr:to>
    <xdr:sp macro="" textlink="">
      <xdr:nvSpPr>
        <xdr:cNvPr id="69" name="CuadroTexto 135">
          <a:extLst>
            <a:ext uri="{FF2B5EF4-FFF2-40B4-BE49-F238E27FC236}">
              <a16:creationId xmlns:a16="http://schemas.microsoft.com/office/drawing/2014/main" id="{641FC5E5-0E34-4F79-90FF-ADE8F28F76D8}"/>
            </a:ext>
          </a:extLst>
        </xdr:cNvPr>
        <xdr:cNvSpPr txBox="1"/>
      </xdr:nvSpPr>
      <xdr:spPr>
        <a:xfrm>
          <a:off x="14125139" y="13696517"/>
          <a:ext cx="3067486" cy="100754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8000" b="1">
              <a:solidFill>
                <a:srgbClr val="00B0F0"/>
              </a:solidFill>
              <a:latin typeface="Century Gothic" panose="020B0502020202020204" pitchFamily="34" charset="0"/>
            </a:rPr>
            <a:t>[523]</a:t>
          </a:r>
          <a:endParaRPr lang="es-CO" sz="88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 editAs="oneCell">
    <xdr:from>
      <xdr:col>18</xdr:col>
      <xdr:colOff>504282</xdr:colOff>
      <xdr:row>65</xdr:row>
      <xdr:rowOff>21473</xdr:rowOff>
    </xdr:from>
    <xdr:to>
      <xdr:col>22</xdr:col>
      <xdr:colOff>373088</xdr:colOff>
      <xdr:row>68</xdr:row>
      <xdr:rowOff>46520</xdr:rowOff>
    </xdr:to>
    <xdr:pic>
      <xdr:nvPicPr>
        <xdr:cNvPr id="70" name="Imagen 136">
          <a:extLst>
            <a:ext uri="{FF2B5EF4-FFF2-40B4-BE49-F238E27FC236}">
              <a16:creationId xmlns:a16="http://schemas.microsoft.com/office/drawing/2014/main" id="{15B4A80E-92CA-4A41-A932-FB64CDC823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17610">
          <a:off x="14909257" y="38397698"/>
          <a:ext cx="3066031" cy="539399"/>
        </a:xfrm>
        <a:prstGeom prst="rect">
          <a:avLst/>
        </a:prstGeom>
      </xdr:spPr>
    </xdr:pic>
    <xdr:clientData/>
  </xdr:twoCellAnchor>
  <xdr:twoCellAnchor>
    <xdr:from>
      <xdr:col>16</xdr:col>
      <xdr:colOff>525048</xdr:colOff>
      <xdr:row>86</xdr:row>
      <xdr:rowOff>96735</xdr:rowOff>
    </xdr:from>
    <xdr:to>
      <xdr:col>24</xdr:col>
      <xdr:colOff>138543</xdr:colOff>
      <xdr:row>94</xdr:row>
      <xdr:rowOff>82187</xdr:rowOff>
    </xdr:to>
    <xdr:sp macro="" textlink="">
      <xdr:nvSpPr>
        <xdr:cNvPr id="71" name="CuadroTexto 137">
          <a:extLst>
            <a:ext uri="{FF2B5EF4-FFF2-40B4-BE49-F238E27FC236}">
              <a16:creationId xmlns:a16="http://schemas.microsoft.com/office/drawing/2014/main" id="{C9A3AA9B-EC15-46CA-AA50-4468347863F5}"/>
            </a:ext>
          </a:extLst>
        </xdr:cNvPr>
        <xdr:cNvSpPr txBox="1"/>
      </xdr:nvSpPr>
      <xdr:spPr>
        <a:xfrm>
          <a:off x="13323473" y="42073410"/>
          <a:ext cx="6020645" cy="136022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SINIESTRO</a:t>
          </a:r>
        </a:p>
      </xdr:txBody>
    </xdr:sp>
    <xdr:clientData/>
  </xdr:twoCellAnchor>
  <xdr:twoCellAnchor>
    <xdr:from>
      <xdr:col>16</xdr:col>
      <xdr:colOff>710044</xdr:colOff>
      <xdr:row>94</xdr:row>
      <xdr:rowOff>144517</xdr:rowOff>
    </xdr:from>
    <xdr:to>
      <xdr:col>24</xdr:col>
      <xdr:colOff>59309</xdr:colOff>
      <xdr:row>108</xdr:row>
      <xdr:rowOff>17317</xdr:rowOff>
    </xdr:to>
    <xdr:sp macro="" textlink="">
      <xdr:nvSpPr>
        <xdr:cNvPr id="72" name="Cuadro de texto 124">
          <a:extLst>
            <a:ext uri="{FF2B5EF4-FFF2-40B4-BE49-F238E27FC236}">
              <a16:creationId xmlns:a16="http://schemas.microsoft.com/office/drawing/2014/main" id="{AD1A772A-E7DF-45B2-A5CA-C4868C6FD5C8}"/>
            </a:ext>
          </a:extLst>
        </xdr:cNvPr>
        <xdr:cNvSpPr txBox="1"/>
      </xdr:nvSpPr>
      <xdr:spPr>
        <a:xfrm>
          <a:off x="13514819" y="43489617"/>
          <a:ext cx="5746890" cy="2276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un siniestro o reclamación comunícate con ALFA BROKER al</a:t>
          </a:r>
          <a: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</a:t>
          </a:r>
          <a:b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Fijo (601 5213344), </a:t>
          </a:r>
          <a:b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móvil (302</a:t>
          </a:r>
          <a: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606 0 218</a:t>
          </a: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) ó e-mail,   para orientarte o asistirte y llevar así una reclamación exitosa.</a:t>
          </a:r>
        </a:p>
      </xdr:txBody>
    </xdr:sp>
    <xdr:clientData/>
  </xdr:twoCellAnchor>
  <xdr:twoCellAnchor>
    <xdr:from>
      <xdr:col>21</xdr:col>
      <xdr:colOff>590763</xdr:colOff>
      <xdr:row>150</xdr:row>
      <xdr:rowOff>3483</xdr:rowOff>
    </xdr:from>
    <xdr:to>
      <xdr:col>22</xdr:col>
      <xdr:colOff>526978</xdr:colOff>
      <xdr:row>156</xdr:row>
      <xdr:rowOff>136072</xdr:rowOff>
    </xdr:to>
    <xdr:sp macro="" textlink="">
      <xdr:nvSpPr>
        <xdr:cNvPr id="79" name="Cuadro de texto 124">
          <a:extLst>
            <a:ext uri="{FF2B5EF4-FFF2-40B4-BE49-F238E27FC236}">
              <a16:creationId xmlns:a16="http://schemas.microsoft.com/office/drawing/2014/main" id="{BB97969F-F6A4-4814-88E0-82BDC5C6F388}"/>
            </a:ext>
          </a:extLst>
        </xdr:cNvPr>
        <xdr:cNvSpPr txBox="1"/>
      </xdr:nvSpPr>
      <xdr:spPr>
        <a:xfrm>
          <a:off x="17392863" y="52965658"/>
          <a:ext cx="733140" cy="1158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5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159</xdr:row>
      <xdr:rowOff>0</xdr:rowOff>
    </xdr:from>
    <xdr:to>
      <xdr:col>26</xdr:col>
      <xdr:colOff>36022</xdr:colOff>
      <xdr:row>159</xdr:row>
      <xdr:rowOff>3017</xdr:rowOff>
    </xdr:to>
    <xdr:sp macro="" textlink="">
      <xdr:nvSpPr>
        <xdr:cNvPr id="167" name="Diagrama de flujo: proceso 53">
          <a:extLst>
            <a:ext uri="{FF2B5EF4-FFF2-40B4-BE49-F238E27FC236}">
              <a16:creationId xmlns:a16="http://schemas.microsoft.com/office/drawing/2014/main" id="{C8732361-B8C9-4669-BCC7-4D57CAA09FF3}"/>
            </a:ext>
          </a:extLst>
        </xdr:cNvPr>
        <xdr:cNvSpPr>
          <a:spLocks noChangeAspect="1"/>
        </xdr:cNvSpPr>
      </xdr:nvSpPr>
      <xdr:spPr>
        <a:xfrm>
          <a:off x="0" y="161011456"/>
          <a:ext cx="21457747" cy="2059561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142</xdr:row>
      <xdr:rowOff>34635</xdr:rowOff>
    </xdr:from>
    <xdr:to>
      <xdr:col>24</xdr:col>
      <xdr:colOff>50312</xdr:colOff>
      <xdr:row>154</xdr:row>
      <xdr:rowOff>17018</xdr:rowOff>
    </xdr:to>
    <xdr:sp macro="" textlink="">
      <xdr:nvSpPr>
        <xdr:cNvPr id="151" name="Diagrama de flujo: proceso 53">
          <a:extLst>
            <a:ext uri="{FF2B5EF4-FFF2-40B4-BE49-F238E27FC236}">
              <a16:creationId xmlns:a16="http://schemas.microsoft.com/office/drawing/2014/main" id="{C6CAC33E-BDC4-441C-A547-2385C2A965AD}"/>
            </a:ext>
          </a:extLst>
        </xdr:cNvPr>
        <xdr:cNvSpPr/>
      </xdr:nvSpPr>
      <xdr:spPr>
        <a:xfrm>
          <a:off x="0" y="24955499"/>
          <a:ext cx="19169585" cy="2025928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146</xdr:row>
      <xdr:rowOff>36466</xdr:rowOff>
    </xdr:from>
    <xdr:to>
      <xdr:col>26</xdr:col>
      <xdr:colOff>36022</xdr:colOff>
      <xdr:row>159</xdr:row>
      <xdr:rowOff>342</xdr:rowOff>
    </xdr:to>
    <xdr:sp macro="" textlink="">
      <xdr:nvSpPr>
        <xdr:cNvPr id="152" name="Diagrama de flujo: proceso 53">
          <a:extLst>
            <a:ext uri="{FF2B5EF4-FFF2-40B4-BE49-F238E27FC236}">
              <a16:creationId xmlns:a16="http://schemas.microsoft.com/office/drawing/2014/main" id="{1D7787A5-EEEA-4769-878A-B203430D8F13}"/>
            </a:ext>
          </a:extLst>
        </xdr:cNvPr>
        <xdr:cNvSpPr>
          <a:spLocks noChangeAspect="1"/>
        </xdr:cNvSpPr>
      </xdr:nvSpPr>
      <xdr:spPr>
        <a:xfrm>
          <a:off x="0" y="25615421"/>
          <a:ext cx="21372022" cy="221523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13</xdr:col>
      <xdr:colOff>93042</xdr:colOff>
      <xdr:row>154</xdr:row>
      <xdr:rowOff>19480</xdr:rowOff>
    </xdr:from>
    <xdr:ext cx="593642" cy="556978"/>
    <xdr:pic>
      <xdr:nvPicPr>
        <xdr:cNvPr id="153" name="Imagen 198">
          <a:extLst>
            <a:ext uri="{FF2B5EF4-FFF2-40B4-BE49-F238E27FC236}">
              <a16:creationId xmlns:a16="http://schemas.microsoft.com/office/drawing/2014/main" id="{0319BC31-CE8C-45A3-B03E-1DB664AE7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449315" y="26983889"/>
          <a:ext cx="593642" cy="556978"/>
        </a:xfrm>
        <a:prstGeom prst="rect">
          <a:avLst/>
        </a:prstGeom>
      </xdr:spPr>
    </xdr:pic>
    <xdr:clientData/>
  </xdr:oneCellAnchor>
  <xdr:twoCellAnchor>
    <xdr:from>
      <xdr:col>2</xdr:col>
      <xdr:colOff>760783</xdr:colOff>
      <xdr:row>147</xdr:row>
      <xdr:rowOff>115426</xdr:rowOff>
    </xdr:from>
    <xdr:to>
      <xdr:col>13</xdr:col>
      <xdr:colOff>363681</xdr:colOff>
      <xdr:row>159</xdr:row>
      <xdr:rowOff>10823</xdr:rowOff>
    </xdr:to>
    <xdr:sp macro="" textlink="">
      <xdr:nvSpPr>
        <xdr:cNvPr id="154" name="Cuadro de texto 124">
          <a:extLst>
            <a:ext uri="{FF2B5EF4-FFF2-40B4-BE49-F238E27FC236}">
              <a16:creationId xmlns:a16="http://schemas.microsoft.com/office/drawing/2014/main" id="{0685EF5F-1D0B-4A29-855B-B57CE9766291}"/>
            </a:ext>
          </a:extLst>
        </xdr:cNvPr>
        <xdr:cNvSpPr txBox="1">
          <a:spLocks noChangeAspect="1"/>
        </xdr:cNvSpPr>
      </xdr:nvSpPr>
      <xdr:spPr>
        <a:xfrm>
          <a:off x="2354056" y="25867562"/>
          <a:ext cx="8365898" cy="19735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15</xdr:col>
      <xdr:colOff>332857</xdr:colOff>
      <xdr:row>151</xdr:row>
      <xdr:rowOff>96381</xdr:rowOff>
    </xdr:from>
    <xdr:to>
      <xdr:col>19</xdr:col>
      <xdr:colOff>467591</xdr:colOff>
      <xdr:row>157</xdr:row>
      <xdr:rowOff>40984</xdr:rowOff>
    </xdr:to>
    <xdr:sp macro="" textlink="">
      <xdr:nvSpPr>
        <xdr:cNvPr id="155" name="Cuadro de texto 124">
          <a:extLst>
            <a:ext uri="{FF2B5EF4-FFF2-40B4-BE49-F238E27FC236}">
              <a16:creationId xmlns:a16="http://schemas.microsoft.com/office/drawing/2014/main" id="{F5EDFDCE-5269-4686-81EF-648BDBBC6ADB}"/>
            </a:ext>
          </a:extLst>
        </xdr:cNvPr>
        <xdr:cNvSpPr txBox="1"/>
      </xdr:nvSpPr>
      <xdr:spPr>
        <a:xfrm>
          <a:off x="12282402" y="26541245"/>
          <a:ext cx="3321280" cy="9836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[9]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2</xdr:col>
      <xdr:colOff>219262</xdr:colOff>
      <xdr:row>148</xdr:row>
      <xdr:rowOff>95521</xdr:rowOff>
    </xdr:from>
    <xdr:ext cx="644427" cy="1669394"/>
    <xdr:pic>
      <xdr:nvPicPr>
        <xdr:cNvPr id="156" name="Imagen 232">
          <a:extLst>
            <a:ext uri="{FF2B5EF4-FFF2-40B4-BE49-F238E27FC236}">
              <a16:creationId xmlns:a16="http://schemas.microsoft.com/office/drawing/2014/main" id="{495B4F50-A20F-45C1-AA9C-AB00177F7B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812535" y="26020839"/>
          <a:ext cx="644427" cy="1669394"/>
        </a:xfrm>
        <a:prstGeom prst="rect">
          <a:avLst/>
        </a:prstGeom>
      </xdr:spPr>
    </xdr:pic>
    <xdr:clientData/>
  </xdr:oneCellAnchor>
  <xdr:twoCellAnchor>
    <xdr:from>
      <xdr:col>3</xdr:col>
      <xdr:colOff>76014</xdr:colOff>
      <xdr:row>83</xdr:row>
      <xdr:rowOff>152154</xdr:rowOff>
    </xdr:from>
    <xdr:to>
      <xdr:col>18</xdr:col>
      <xdr:colOff>13605</xdr:colOff>
      <xdr:row>105</xdr:row>
      <xdr:rowOff>136071</xdr:rowOff>
    </xdr:to>
    <xdr:sp macro="" textlink="">
      <xdr:nvSpPr>
        <xdr:cNvPr id="9" name="CuadroTexto 26">
          <a:extLst>
            <a:ext uri="{FF2B5EF4-FFF2-40B4-BE49-F238E27FC236}">
              <a16:creationId xmlns:a16="http://schemas.microsoft.com/office/drawing/2014/main" id="{F256B807-F1AE-4857-AD9E-867838C840AA}"/>
            </a:ext>
          </a:extLst>
        </xdr:cNvPr>
        <xdr:cNvSpPr txBox="1"/>
      </xdr:nvSpPr>
      <xdr:spPr>
        <a:xfrm>
          <a:off x="2476314" y="41938329"/>
          <a:ext cx="11935916" cy="3755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5000"/>
            </a:lnSpc>
            <a:spcBef>
              <a:spcPts val="2400"/>
            </a:spcBef>
            <a:spcAft>
              <a:spcPts val="0"/>
            </a:spcAft>
          </a:pPr>
          <a:r>
            <a:rPr lang="es-ES" sz="8800" kern="1400" cap="all">
              <a:solidFill>
                <a:srgbClr val="75CFBC"/>
              </a:solidFill>
              <a:effectLst/>
              <a:latin typeface="Arial Black" panose="020B0A04020102020204" pitchFamily="34" charset="0"/>
              <a:ea typeface="SimHei" panose="02010609060101010101" pitchFamily="49" charset="-122"/>
              <a:cs typeface="Times New Roman" panose="02020603050405020304" pitchFamily="18" charset="0"/>
            </a:rPr>
            <a:t>SECCION 2</a:t>
          </a:r>
          <a:endParaRPr lang="es-CO" sz="9600" kern="1400" cap="all">
            <a:solidFill>
              <a:srgbClr val="75CFBC"/>
            </a:solidFill>
            <a:effectLst/>
            <a:latin typeface="Arial Black" panose="020B0A04020102020204" pitchFamily="34" charset="0"/>
            <a:ea typeface="SimHei" panose="02010609060101010101" pitchFamily="49" charset="-122"/>
            <a:cs typeface="Times New Roman" panose="02020603050405020304" pitchFamily="18" charset="0"/>
          </a:endParaRPr>
        </a:p>
        <a:p>
          <a:pPr algn="l">
            <a:lnSpc>
              <a:spcPct val="85000"/>
            </a:lnSpc>
            <a:spcAft>
              <a:spcPts val="0"/>
            </a:spcAft>
          </a:pPr>
          <a:r>
            <a:rPr lang="es-CO" sz="8000" kern="1400" cap="all">
              <a:solidFill>
                <a:srgbClr val="333333"/>
              </a:solidFill>
              <a:effectLst/>
              <a:latin typeface="Arial Black" panose="020B0A04020102020204" pitchFamily="34" charset="0"/>
              <a:ea typeface="SimHei" panose="02010609060101010101" pitchFamily="49" charset="-122"/>
              <a:cs typeface="Times New Roman" panose="02020603050405020304" pitchFamily="18" charset="0"/>
            </a:rPr>
            <a:t>Avaluo de reconstrucción</a:t>
          </a:r>
          <a:endParaRPr lang="es-CO" sz="9600" kern="1400" cap="all">
            <a:solidFill>
              <a:srgbClr val="333333"/>
            </a:solidFill>
            <a:effectLst/>
            <a:latin typeface="Arial Black" panose="020B0A04020102020204" pitchFamily="34" charset="0"/>
            <a:ea typeface="SimHei" panose="02010609060101010101" pitchFamily="49" charset="-122"/>
            <a:cs typeface="Times New Roman" panose="02020603050405020304" pitchFamily="18" charset="0"/>
          </a:endParaRPr>
        </a:p>
        <a:p>
          <a:endParaRPr lang="es-CO" sz="8000"/>
        </a:p>
      </xdr:txBody>
    </xdr:sp>
    <xdr:clientData/>
  </xdr:twoCellAnchor>
  <xdr:twoCellAnchor>
    <xdr:from>
      <xdr:col>7</xdr:col>
      <xdr:colOff>1856</xdr:colOff>
      <xdr:row>3</xdr:row>
      <xdr:rowOff>5504</xdr:rowOff>
    </xdr:from>
    <xdr:to>
      <xdr:col>21</xdr:col>
      <xdr:colOff>658091</xdr:colOff>
      <xdr:row>12</xdr:row>
      <xdr:rowOff>155864</xdr:rowOff>
    </xdr:to>
    <xdr:sp macro="" textlink="">
      <xdr:nvSpPr>
        <xdr:cNvPr id="31" name="CuadroTexto 65">
          <a:extLst>
            <a:ext uri="{FF2B5EF4-FFF2-40B4-BE49-F238E27FC236}">
              <a16:creationId xmlns:a16="http://schemas.microsoft.com/office/drawing/2014/main" id="{360A5439-D892-4FB5-8D53-6CFB542A7456}"/>
            </a:ext>
          </a:extLst>
        </xdr:cNvPr>
        <xdr:cNvSpPr txBox="1"/>
      </xdr:nvSpPr>
      <xdr:spPr>
        <a:xfrm>
          <a:off x="5602556" y="28078854"/>
          <a:ext cx="11854460" cy="16934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ASEGURAMIENTO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PROPIEDAD HORIZONTAL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[3] 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108856</xdr:rowOff>
    </xdr:from>
    <xdr:to>
      <xdr:col>21</xdr:col>
      <xdr:colOff>353786</xdr:colOff>
      <xdr:row>12</xdr:row>
      <xdr:rowOff>95250</xdr:rowOff>
    </xdr:to>
    <xdr:sp macro="" textlink="">
      <xdr:nvSpPr>
        <xdr:cNvPr id="32" name="Hexágono 13">
          <a:extLst>
            <a:ext uri="{FF2B5EF4-FFF2-40B4-BE49-F238E27FC236}">
              <a16:creationId xmlns:a16="http://schemas.microsoft.com/office/drawing/2014/main" id="{5D97ADB1-AD5F-4EAB-B47D-D2C47DF78BE0}"/>
            </a:ext>
          </a:extLst>
        </xdr:cNvPr>
        <xdr:cNvSpPr/>
      </xdr:nvSpPr>
      <xdr:spPr>
        <a:xfrm>
          <a:off x="0" y="28004406"/>
          <a:ext cx="17152711" cy="1704069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2</xdr:row>
      <xdr:rowOff>140124</xdr:rowOff>
    </xdr:from>
    <xdr:to>
      <xdr:col>6</xdr:col>
      <xdr:colOff>623456</xdr:colOff>
      <xdr:row>12</xdr:row>
      <xdr:rowOff>54429</xdr:rowOff>
    </xdr:to>
    <xdr:sp macro="" textlink="">
      <xdr:nvSpPr>
        <xdr:cNvPr id="33" name="Hexágono 14">
          <a:extLst>
            <a:ext uri="{FF2B5EF4-FFF2-40B4-BE49-F238E27FC236}">
              <a16:creationId xmlns:a16="http://schemas.microsoft.com/office/drawing/2014/main" id="{E20A47D1-791E-4681-AB08-1125ED5A8C96}"/>
            </a:ext>
          </a:extLst>
        </xdr:cNvPr>
        <xdr:cNvSpPr/>
      </xdr:nvSpPr>
      <xdr:spPr>
        <a:xfrm>
          <a:off x="571500" y="28042024"/>
          <a:ext cx="4849381" cy="1625630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32162</xdr:colOff>
      <xdr:row>4</xdr:row>
      <xdr:rowOff>184315</xdr:rowOff>
    </xdr:from>
    <xdr:ext cx="4072157" cy="945078"/>
    <xdr:pic>
      <xdr:nvPicPr>
        <xdr:cNvPr id="34" name="Imagen 68">
          <a:extLst>
            <a:ext uri="{FF2B5EF4-FFF2-40B4-BE49-F238E27FC236}">
              <a16:creationId xmlns:a16="http://schemas.microsoft.com/office/drawing/2014/main" id="{F3AB2895-1240-4852-ABC5-ACB4067465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29087" y="28413240"/>
          <a:ext cx="4072157" cy="945078"/>
        </a:xfrm>
        <a:prstGeom prst="rect">
          <a:avLst/>
        </a:prstGeom>
      </xdr:spPr>
    </xdr:pic>
    <xdr:clientData/>
  </xdr:oneCellAnchor>
  <xdr:twoCellAnchor>
    <xdr:from>
      <xdr:col>21</xdr:col>
      <xdr:colOff>136072</xdr:colOff>
      <xdr:row>1</xdr:row>
      <xdr:rowOff>190499</xdr:rowOff>
    </xdr:from>
    <xdr:to>
      <xdr:col>26</xdr:col>
      <xdr:colOff>122465</xdr:colOff>
      <xdr:row>12</xdr:row>
      <xdr:rowOff>163285</xdr:rowOff>
    </xdr:to>
    <xdr:sp macro="" textlink="">
      <xdr:nvSpPr>
        <xdr:cNvPr id="35" name="CuadroTexto 69">
          <a:extLst>
            <a:ext uri="{FF2B5EF4-FFF2-40B4-BE49-F238E27FC236}">
              <a16:creationId xmlns:a16="http://schemas.microsoft.com/office/drawing/2014/main" id="{42AAA606-E513-4BD8-9275-5AC55B33B8E0}"/>
            </a:ext>
          </a:extLst>
        </xdr:cNvPr>
        <xdr:cNvSpPr txBox="1"/>
      </xdr:nvSpPr>
      <xdr:spPr>
        <a:xfrm>
          <a:off x="16938172" y="27898724"/>
          <a:ext cx="4609193" cy="187461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[2]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19</xdr:col>
      <xdr:colOff>647269</xdr:colOff>
      <xdr:row>54</xdr:row>
      <xdr:rowOff>47624</xdr:rowOff>
    </xdr:from>
    <xdr:to>
      <xdr:col>25</xdr:col>
      <xdr:colOff>796636</xdr:colOff>
      <xdr:row>99</xdr:row>
      <xdr:rowOff>138545</xdr:rowOff>
    </xdr:to>
    <xdr:sp macro="" textlink="">
      <xdr:nvSpPr>
        <xdr:cNvPr id="58" name="Rectángulo 93">
          <a:extLst>
            <a:ext uri="{FF2B5EF4-FFF2-40B4-BE49-F238E27FC236}">
              <a16:creationId xmlns:a16="http://schemas.microsoft.com/office/drawing/2014/main" id="{810A240D-5140-4F7D-9434-B69D612CD418}"/>
            </a:ext>
          </a:extLst>
        </xdr:cNvPr>
        <xdr:cNvSpPr/>
      </xdr:nvSpPr>
      <xdr:spPr>
        <a:xfrm>
          <a:off x="15849169" y="36864924"/>
          <a:ext cx="4946792" cy="7806171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684067</xdr:colOff>
      <xdr:row>77</xdr:row>
      <xdr:rowOff>186207</xdr:rowOff>
    </xdr:from>
    <xdr:to>
      <xdr:col>25</xdr:col>
      <xdr:colOff>768112</xdr:colOff>
      <xdr:row>85</xdr:row>
      <xdr:rowOff>34636</xdr:rowOff>
    </xdr:to>
    <xdr:sp macro="" textlink="">
      <xdr:nvSpPr>
        <xdr:cNvPr id="59" name="Rectángulo 93">
          <a:extLst>
            <a:ext uri="{FF2B5EF4-FFF2-40B4-BE49-F238E27FC236}">
              <a16:creationId xmlns:a16="http://schemas.microsoft.com/office/drawing/2014/main" id="{DF7F6D5A-E6F0-48D1-ADD1-25106E04E5E7}"/>
            </a:ext>
          </a:extLst>
        </xdr:cNvPr>
        <xdr:cNvSpPr/>
      </xdr:nvSpPr>
      <xdr:spPr>
        <a:xfrm>
          <a:off x="15885967" y="40930982"/>
          <a:ext cx="4887820" cy="1229554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658090</xdr:colOff>
      <xdr:row>54</xdr:row>
      <xdr:rowOff>51954</xdr:rowOff>
    </xdr:from>
    <xdr:to>
      <xdr:col>25</xdr:col>
      <xdr:colOff>761999</xdr:colOff>
      <xdr:row>65</xdr:row>
      <xdr:rowOff>69273</xdr:rowOff>
    </xdr:to>
    <xdr:sp macro="" textlink="">
      <xdr:nvSpPr>
        <xdr:cNvPr id="60" name="Rectángulo 93">
          <a:extLst>
            <a:ext uri="{FF2B5EF4-FFF2-40B4-BE49-F238E27FC236}">
              <a16:creationId xmlns:a16="http://schemas.microsoft.com/office/drawing/2014/main" id="{C3F92527-6377-4278-9DAC-B2F812071DCF}"/>
            </a:ext>
          </a:extLst>
        </xdr:cNvPr>
        <xdr:cNvSpPr/>
      </xdr:nvSpPr>
      <xdr:spPr>
        <a:xfrm>
          <a:off x="15856815" y="36862904"/>
          <a:ext cx="4907684" cy="1903269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755937</xdr:colOff>
      <xdr:row>115</xdr:row>
      <xdr:rowOff>138544</xdr:rowOff>
    </xdr:from>
    <xdr:to>
      <xdr:col>24</xdr:col>
      <xdr:colOff>723900</xdr:colOff>
      <xdr:row>139</xdr:row>
      <xdr:rowOff>114299</xdr:rowOff>
    </xdr:to>
    <xdr:sp macro="" textlink="">
      <xdr:nvSpPr>
        <xdr:cNvPr id="61" name="CuadroTexto 150">
          <a:extLst>
            <a:ext uri="{FF2B5EF4-FFF2-40B4-BE49-F238E27FC236}">
              <a16:creationId xmlns:a16="http://schemas.microsoft.com/office/drawing/2014/main" id="{8DFC5A61-B886-414A-8708-FAD6659B1860}"/>
            </a:ext>
          </a:extLst>
        </xdr:cNvPr>
        <xdr:cNvSpPr txBox="1"/>
      </xdr:nvSpPr>
      <xdr:spPr>
        <a:xfrm>
          <a:off x="2352962" y="47423819"/>
          <a:ext cx="17573338" cy="40873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130000"/>
            </a:lnSpc>
            <a:spcAft>
              <a:spcPts val="800"/>
            </a:spcAft>
          </a:pPr>
          <a:r>
            <a:rPr lang="es-ES" sz="3600">
              <a:solidFill>
                <a:srgbClr val="636A6B"/>
              </a:solidFill>
              <a:effectLst/>
              <a:latin typeface="Century Gothic" panose="020B0502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Actualmente cuentas con un avalúo a valor de reconstrucción de las áreas comunes, reposición maquinaria y equipo eléctrico y electrónico, para efectos de SEGURO, de acuerdo con la ley 675 de 2001 y al reglamento de Propiedad Horizontal. </a:t>
          </a:r>
          <a:br>
            <a:rPr lang="es-ES" sz="3600">
              <a:solidFill>
                <a:srgbClr val="636A6B"/>
              </a:solidFill>
              <a:effectLst/>
              <a:latin typeface="Century Gothic" panose="020B0502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</a:br>
          <a:endParaRPr lang="es-CO" sz="1100"/>
        </a:p>
      </xdr:txBody>
    </xdr:sp>
    <xdr:clientData/>
  </xdr:twoCellAnchor>
  <xdr:twoCellAnchor>
    <xdr:from>
      <xdr:col>1</xdr:col>
      <xdr:colOff>114300</xdr:colOff>
      <xdr:row>18</xdr:row>
      <xdr:rowOff>76200</xdr:rowOff>
    </xdr:from>
    <xdr:to>
      <xdr:col>17</xdr:col>
      <xdr:colOff>609600</xdr:colOff>
      <xdr:row>84</xdr:row>
      <xdr:rowOff>0</xdr:rowOff>
    </xdr:to>
    <xdr:sp macro="" textlink="">
      <xdr:nvSpPr>
        <xdr:cNvPr id="62" name="Diagrama de flujo: extraer 39">
          <a:extLst>
            <a:ext uri="{FF2B5EF4-FFF2-40B4-BE49-F238E27FC236}">
              <a16:creationId xmlns:a16="http://schemas.microsoft.com/office/drawing/2014/main" id="{EAB0A109-26C1-4C0B-B37D-D7A31AE1A3FB}"/>
            </a:ext>
          </a:extLst>
        </xdr:cNvPr>
        <xdr:cNvSpPr/>
      </xdr:nvSpPr>
      <xdr:spPr>
        <a:xfrm rot="5400000">
          <a:off x="1943100" y="29689425"/>
          <a:ext cx="11239500" cy="13296900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rgbClr val="5B9BD5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>
    <xdr:from>
      <xdr:col>1</xdr:col>
      <xdr:colOff>533400</xdr:colOff>
      <xdr:row>22</xdr:row>
      <xdr:rowOff>0</xdr:rowOff>
    </xdr:from>
    <xdr:to>
      <xdr:col>18</xdr:col>
      <xdr:colOff>266700</xdr:colOff>
      <xdr:row>87</xdr:row>
      <xdr:rowOff>114300</xdr:rowOff>
    </xdr:to>
    <xdr:sp macro="" textlink="">
      <xdr:nvSpPr>
        <xdr:cNvPr id="63" name="Diagrama de flujo: extraer 39">
          <a:extLst>
            <a:ext uri="{FF2B5EF4-FFF2-40B4-BE49-F238E27FC236}">
              <a16:creationId xmlns:a16="http://schemas.microsoft.com/office/drawing/2014/main" id="{24C65C7D-D9F9-4158-828E-BDDA659F381C}"/>
            </a:ext>
          </a:extLst>
        </xdr:cNvPr>
        <xdr:cNvSpPr/>
      </xdr:nvSpPr>
      <xdr:spPr>
        <a:xfrm rot="5400000">
          <a:off x="2371725" y="30289500"/>
          <a:ext cx="11258550" cy="13335000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blipFill dpi="0" rotWithShape="0">
          <a:blip xmlns:r="http://schemas.openxmlformats.org/officeDocument/2006/relationships" r:embed="rId4"/>
          <a:srcRect/>
          <a:stretch>
            <a:fillRect/>
          </a:stretch>
        </a:blip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>
    <xdr:from>
      <xdr:col>19</xdr:col>
      <xdr:colOff>309563</xdr:colOff>
      <xdr:row>25</xdr:row>
      <xdr:rowOff>119062</xdr:rowOff>
    </xdr:from>
    <xdr:to>
      <xdr:col>25</xdr:col>
      <xdr:colOff>271463</xdr:colOff>
      <xdr:row>39</xdr:row>
      <xdr:rowOff>42862</xdr:rowOff>
    </xdr:to>
    <xdr:sp macro="" textlink="">
      <xdr:nvSpPr>
        <xdr:cNvPr id="64" name="CuadroTexto 153">
          <a:extLst>
            <a:ext uri="{FF2B5EF4-FFF2-40B4-BE49-F238E27FC236}">
              <a16:creationId xmlns:a16="http://schemas.microsoft.com/office/drawing/2014/main" id="{E36A3BB0-9F8D-4EB1-8224-DF9D57C1EAD2}"/>
            </a:ext>
          </a:extLst>
        </xdr:cNvPr>
        <xdr:cNvSpPr txBox="1"/>
      </xdr:nvSpPr>
      <xdr:spPr>
        <a:xfrm>
          <a:off x="15514638" y="31964312"/>
          <a:ext cx="4762500" cy="23241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5CE1E6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LA ASEGURADORA CON QUIEN TOMASTE TU SEGURO ES:</a:t>
          </a:r>
        </a:p>
      </xdr:txBody>
    </xdr:sp>
    <xdr:clientData/>
  </xdr:twoCellAnchor>
  <xdr:oneCellAnchor>
    <xdr:from>
      <xdr:col>19</xdr:col>
      <xdr:colOff>0</xdr:colOff>
      <xdr:row>37</xdr:row>
      <xdr:rowOff>119063</xdr:rowOff>
    </xdr:from>
    <xdr:ext cx="5719763" cy="3011199"/>
    <xdr:pic>
      <xdr:nvPicPr>
        <xdr:cNvPr id="65" name="Imagen 154" descr="Quiénes Somos - AXA COLPATRIA">
          <a:extLst>
            <a:ext uri="{FF2B5EF4-FFF2-40B4-BE49-F238E27FC236}">
              <a16:creationId xmlns:a16="http://schemas.microsoft.com/office/drawing/2014/main" id="{70F140D2-02A7-4536-A722-BA484216D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01900" y="34021713"/>
          <a:ext cx="5719763" cy="3011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20</xdr:col>
      <xdr:colOff>240601</xdr:colOff>
      <xdr:row>58</xdr:row>
      <xdr:rowOff>117518</xdr:rowOff>
    </xdr:from>
    <xdr:to>
      <xdr:col>25</xdr:col>
      <xdr:colOff>478725</xdr:colOff>
      <xdr:row>65</xdr:row>
      <xdr:rowOff>154924</xdr:rowOff>
    </xdr:to>
    <xdr:sp macro="" textlink="">
      <xdr:nvSpPr>
        <xdr:cNvPr id="66" name="CuadroTexto 155">
          <a:extLst>
            <a:ext uri="{FF2B5EF4-FFF2-40B4-BE49-F238E27FC236}">
              <a16:creationId xmlns:a16="http://schemas.microsoft.com/office/drawing/2014/main" id="{65084893-0108-46A9-B5DD-388DCBF7839B}"/>
            </a:ext>
          </a:extLst>
        </xdr:cNvPr>
        <xdr:cNvSpPr txBox="1"/>
      </xdr:nvSpPr>
      <xdr:spPr>
        <a:xfrm>
          <a:off x="16239426" y="37620618"/>
          <a:ext cx="4241799" cy="123438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ASISTENCIA</a:t>
          </a:r>
        </a:p>
      </xdr:txBody>
    </xdr:sp>
    <xdr:clientData/>
  </xdr:twoCellAnchor>
  <xdr:twoCellAnchor>
    <xdr:from>
      <xdr:col>20</xdr:col>
      <xdr:colOff>69271</xdr:colOff>
      <xdr:row>64</xdr:row>
      <xdr:rowOff>96028</xdr:rowOff>
    </xdr:from>
    <xdr:to>
      <xdr:col>25</xdr:col>
      <xdr:colOff>658090</xdr:colOff>
      <xdr:row>72</xdr:row>
      <xdr:rowOff>155863</xdr:rowOff>
    </xdr:to>
    <xdr:sp macro="" textlink="">
      <xdr:nvSpPr>
        <xdr:cNvPr id="67" name="Cuadro de texto 124">
          <a:extLst>
            <a:ext uri="{FF2B5EF4-FFF2-40B4-BE49-F238E27FC236}">
              <a16:creationId xmlns:a16="http://schemas.microsoft.com/office/drawing/2014/main" id="{911DBC3A-3276-45B3-AF05-6272AFC10849}"/>
            </a:ext>
          </a:extLst>
        </xdr:cNvPr>
        <xdr:cNvSpPr txBox="1"/>
      </xdr:nvSpPr>
      <xdr:spPr>
        <a:xfrm>
          <a:off x="16068096" y="38624653"/>
          <a:ext cx="4589319" cy="1434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requerir un servicio de asistencia, marca a la linea gratuita de la aseguradora:</a:t>
          </a:r>
        </a:p>
      </xdr:txBody>
    </xdr:sp>
    <xdr:clientData/>
  </xdr:twoCellAnchor>
  <xdr:twoCellAnchor>
    <xdr:from>
      <xdr:col>20</xdr:col>
      <xdr:colOff>738188</xdr:colOff>
      <xdr:row>72</xdr:row>
      <xdr:rowOff>34637</xdr:rowOff>
    </xdr:from>
    <xdr:to>
      <xdr:col>24</xdr:col>
      <xdr:colOff>609848</xdr:colOff>
      <xdr:row>77</xdr:row>
      <xdr:rowOff>128648</xdr:rowOff>
    </xdr:to>
    <xdr:sp macro="" textlink="">
      <xdr:nvSpPr>
        <xdr:cNvPr id="68" name="CuadroTexto 157">
          <a:extLst>
            <a:ext uri="{FF2B5EF4-FFF2-40B4-BE49-F238E27FC236}">
              <a16:creationId xmlns:a16="http://schemas.microsoft.com/office/drawing/2014/main" id="{5754FC93-07EC-4706-BA0B-BADC3858581E}"/>
            </a:ext>
          </a:extLst>
        </xdr:cNvPr>
        <xdr:cNvSpPr txBox="1"/>
      </xdr:nvSpPr>
      <xdr:spPr>
        <a:xfrm>
          <a:off x="15978188" y="12036137"/>
          <a:ext cx="2919660" cy="92744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8000" b="1">
              <a:solidFill>
                <a:srgbClr val="00B0F0"/>
              </a:solidFill>
              <a:latin typeface="Century Gothic" panose="020B0502020202020204" pitchFamily="34" charset="0"/>
            </a:rPr>
            <a:t>[523]</a:t>
          </a:r>
          <a:endParaRPr lang="es-CO" sz="88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oneCellAnchor>
    <xdr:from>
      <xdr:col>21</xdr:col>
      <xdr:colOff>25871</xdr:colOff>
      <xdr:row>54</xdr:row>
      <xdr:rowOff>142701</xdr:rowOff>
    </xdr:from>
    <xdr:ext cx="2913631" cy="547768"/>
    <xdr:pic>
      <xdr:nvPicPr>
        <xdr:cNvPr id="69" name="Imagen 158">
          <a:extLst>
            <a:ext uri="{FF2B5EF4-FFF2-40B4-BE49-F238E27FC236}">
              <a16:creationId xmlns:a16="http://schemas.microsoft.com/office/drawing/2014/main" id="{DDFEF4CF-BF91-41DD-8124-31248F00BF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17610">
          <a:off x="16831146" y="36960001"/>
          <a:ext cx="2913631" cy="547768"/>
        </a:xfrm>
        <a:prstGeom prst="rect">
          <a:avLst/>
        </a:prstGeom>
      </xdr:spPr>
    </xdr:pic>
    <xdr:clientData/>
  </xdr:oneCellAnchor>
  <xdr:twoCellAnchor>
    <xdr:from>
      <xdr:col>20</xdr:col>
      <xdr:colOff>271774</xdr:colOff>
      <xdr:row>78</xdr:row>
      <xdr:rowOff>62100</xdr:rowOff>
    </xdr:from>
    <xdr:to>
      <xdr:col>25</xdr:col>
      <xdr:colOff>509898</xdr:colOff>
      <xdr:row>85</xdr:row>
      <xdr:rowOff>99506</xdr:rowOff>
    </xdr:to>
    <xdr:sp macro="" textlink="">
      <xdr:nvSpPr>
        <xdr:cNvPr id="70" name="CuadroTexto 159">
          <a:extLst>
            <a:ext uri="{FF2B5EF4-FFF2-40B4-BE49-F238E27FC236}">
              <a16:creationId xmlns:a16="http://schemas.microsoft.com/office/drawing/2014/main" id="{A8D55F0F-D6AA-4992-B567-8B543E6C900D}"/>
            </a:ext>
          </a:extLst>
        </xdr:cNvPr>
        <xdr:cNvSpPr txBox="1"/>
      </xdr:nvSpPr>
      <xdr:spPr>
        <a:xfrm>
          <a:off x="16276949" y="40994200"/>
          <a:ext cx="4232274" cy="123755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SINIESTRO</a:t>
          </a:r>
        </a:p>
      </xdr:txBody>
    </xdr:sp>
    <xdr:clientData/>
  </xdr:twoCellAnchor>
  <xdr:twoCellAnchor>
    <xdr:from>
      <xdr:col>20</xdr:col>
      <xdr:colOff>100443</xdr:colOff>
      <xdr:row>86</xdr:row>
      <xdr:rowOff>92565</xdr:rowOff>
    </xdr:from>
    <xdr:to>
      <xdr:col>25</xdr:col>
      <xdr:colOff>689262</xdr:colOff>
      <xdr:row>98</xdr:row>
      <xdr:rowOff>103910</xdr:rowOff>
    </xdr:to>
    <xdr:sp macro="" textlink="">
      <xdr:nvSpPr>
        <xdr:cNvPr id="71" name="Cuadro de texto 124">
          <a:extLst>
            <a:ext uri="{FF2B5EF4-FFF2-40B4-BE49-F238E27FC236}">
              <a16:creationId xmlns:a16="http://schemas.microsoft.com/office/drawing/2014/main" id="{D41DCC7E-1872-4EEA-A77B-BB9B346639A0}"/>
            </a:ext>
          </a:extLst>
        </xdr:cNvPr>
        <xdr:cNvSpPr txBox="1"/>
      </xdr:nvSpPr>
      <xdr:spPr>
        <a:xfrm>
          <a:off x="16105618" y="42393090"/>
          <a:ext cx="4589319" cy="2071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un siniestro o reclamación comunícate con ALFA BROKER al</a:t>
          </a:r>
          <a: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</a:t>
          </a:r>
          <a:b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Fijo (601 5213344), </a:t>
          </a:r>
          <a:b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móvil (302</a:t>
          </a:r>
          <a: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606 0218</a:t>
          </a: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) ó e-mail,   para orientarte o asistirte y llevar así una reclamación exitosa.</a:t>
          </a:r>
        </a:p>
      </xdr:txBody>
    </xdr:sp>
    <xdr:clientData/>
  </xdr:twoCellAnchor>
  <xdr:twoCellAnchor>
    <xdr:from>
      <xdr:col>1</xdr:col>
      <xdr:colOff>685801</xdr:colOff>
      <xdr:row>76</xdr:row>
      <xdr:rowOff>66675</xdr:rowOff>
    </xdr:from>
    <xdr:to>
      <xdr:col>4</xdr:col>
      <xdr:colOff>228601</xdr:colOff>
      <xdr:row>79</xdr:row>
      <xdr:rowOff>133350</xdr:rowOff>
    </xdr:to>
    <xdr:sp macro="" textlink="">
      <xdr:nvSpPr>
        <xdr:cNvPr id="72" name="Cuadro de texto 124">
          <a:extLst>
            <a:ext uri="{FF2B5EF4-FFF2-40B4-BE49-F238E27FC236}">
              <a16:creationId xmlns:a16="http://schemas.microsoft.com/office/drawing/2014/main" id="{A1839730-02A6-4436-A24B-5CBC378195DE}"/>
            </a:ext>
          </a:extLst>
        </xdr:cNvPr>
        <xdr:cNvSpPr txBox="1"/>
      </xdr:nvSpPr>
      <xdr:spPr>
        <a:xfrm>
          <a:off x="1485901" y="40649525"/>
          <a:ext cx="1943100" cy="584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**Imagen de referencia, no representa el estado actual del riesgo</a:t>
          </a:r>
        </a:p>
      </xdr:txBody>
    </xdr:sp>
    <xdr:clientData/>
  </xdr:twoCellAnchor>
  <xdr:twoCellAnchor>
    <xdr:from>
      <xdr:col>21</xdr:col>
      <xdr:colOff>590763</xdr:colOff>
      <xdr:row>150</xdr:row>
      <xdr:rowOff>3483</xdr:rowOff>
    </xdr:from>
    <xdr:to>
      <xdr:col>22</xdr:col>
      <xdr:colOff>526978</xdr:colOff>
      <xdr:row>156</xdr:row>
      <xdr:rowOff>136072</xdr:rowOff>
    </xdr:to>
    <xdr:sp macro="" textlink="">
      <xdr:nvSpPr>
        <xdr:cNvPr id="79" name="Cuadro de texto 124">
          <a:extLst>
            <a:ext uri="{FF2B5EF4-FFF2-40B4-BE49-F238E27FC236}">
              <a16:creationId xmlns:a16="http://schemas.microsoft.com/office/drawing/2014/main" id="{34545BBA-1F9B-4EC5-BDC3-71830FB3D14D}"/>
            </a:ext>
          </a:extLst>
        </xdr:cNvPr>
        <xdr:cNvSpPr txBox="1"/>
      </xdr:nvSpPr>
      <xdr:spPr>
        <a:xfrm>
          <a:off x="17392863" y="53270458"/>
          <a:ext cx="733140" cy="1158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142</xdr:row>
      <xdr:rowOff>83416</xdr:rowOff>
    </xdr:from>
    <xdr:to>
      <xdr:col>24</xdr:col>
      <xdr:colOff>47137</xdr:colOff>
      <xdr:row>154</xdr:row>
      <xdr:rowOff>34337</xdr:rowOff>
    </xdr:to>
    <xdr:sp macro="" textlink="">
      <xdr:nvSpPr>
        <xdr:cNvPr id="120" name="Diagrama de flujo: proceso 53">
          <a:extLst>
            <a:ext uri="{FF2B5EF4-FFF2-40B4-BE49-F238E27FC236}">
              <a16:creationId xmlns:a16="http://schemas.microsoft.com/office/drawing/2014/main" id="{51A40C74-1BBA-408E-9A7D-5829E1DE41AE}"/>
            </a:ext>
          </a:extLst>
        </xdr:cNvPr>
        <xdr:cNvSpPr/>
      </xdr:nvSpPr>
      <xdr:spPr>
        <a:xfrm>
          <a:off x="0" y="24952325"/>
          <a:ext cx="19166410" cy="2029103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146</xdr:row>
      <xdr:rowOff>53786</xdr:rowOff>
    </xdr:from>
    <xdr:to>
      <xdr:col>26</xdr:col>
      <xdr:colOff>36022</xdr:colOff>
      <xdr:row>159</xdr:row>
      <xdr:rowOff>20836</xdr:rowOff>
    </xdr:to>
    <xdr:sp macro="" textlink="">
      <xdr:nvSpPr>
        <xdr:cNvPr id="121" name="Diagrama de flujo: proceso 53">
          <a:extLst>
            <a:ext uri="{FF2B5EF4-FFF2-40B4-BE49-F238E27FC236}">
              <a16:creationId xmlns:a16="http://schemas.microsoft.com/office/drawing/2014/main" id="{69FFC599-3B26-49D1-966C-F9F5179C8D40}"/>
            </a:ext>
          </a:extLst>
        </xdr:cNvPr>
        <xdr:cNvSpPr>
          <a:spLocks noChangeAspect="1"/>
        </xdr:cNvSpPr>
      </xdr:nvSpPr>
      <xdr:spPr>
        <a:xfrm>
          <a:off x="0" y="25615422"/>
          <a:ext cx="21372022" cy="221841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13</xdr:col>
      <xdr:colOff>93042</xdr:colOff>
      <xdr:row>154</xdr:row>
      <xdr:rowOff>2163</xdr:rowOff>
    </xdr:from>
    <xdr:ext cx="593642" cy="556978"/>
    <xdr:pic>
      <xdr:nvPicPr>
        <xdr:cNvPr id="122" name="Imagen 198">
          <a:extLst>
            <a:ext uri="{FF2B5EF4-FFF2-40B4-BE49-F238E27FC236}">
              <a16:creationId xmlns:a16="http://schemas.microsoft.com/office/drawing/2014/main" id="{2604BA4E-1D41-4BD2-A0D7-1C17691C21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449315" y="26949254"/>
          <a:ext cx="593642" cy="556978"/>
        </a:xfrm>
        <a:prstGeom prst="rect">
          <a:avLst/>
        </a:prstGeom>
      </xdr:spPr>
    </xdr:pic>
    <xdr:clientData/>
  </xdr:oneCellAnchor>
  <xdr:twoCellAnchor>
    <xdr:from>
      <xdr:col>2</xdr:col>
      <xdr:colOff>760783</xdr:colOff>
      <xdr:row>147</xdr:row>
      <xdr:rowOff>132745</xdr:rowOff>
    </xdr:from>
    <xdr:to>
      <xdr:col>13</xdr:col>
      <xdr:colOff>363681</xdr:colOff>
      <xdr:row>159</xdr:row>
      <xdr:rowOff>24967</xdr:rowOff>
    </xdr:to>
    <xdr:sp macro="" textlink="">
      <xdr:nvSpPr>
        <xdr:cNvPr id="123" name="Cuadro de texto 124">
          <a:extLst>
            <a:ext uri="{FF2B5EF4-FFF2-40B4-BE49-F238E27FC236}">
              <a16:creationId xmlns:a16="http://schemas.microsoft.com/office/drawing/2014/main" id="{7B4CADFB-0048-4EBB-AB8F-92C976969255}"/>
            </a:ext>
          </a:extLst>
        </xdr:cNvPr>
        <xdr:cNvSpPr txBox="1">
          <a:spLocks noChangeAspect="1"/>
        </xdr:cNvSpPr>
      </xdr:nvSpPr>
      <xdr:spPr>
        <a:xfrm>
          <a:off x="2354056" y="25867563"/>
          <a:ext cx="8365898" cy="19704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15</xdr:col>
      <xdr:colOff>336032</xdr:colOff>
      <xdr:row>151</xdr:row>
      <xdr:rowOff>113701</xdr:rowOff>
    </xdr:from>
    <xdr:to>
      <xdr:col>19</xdr:col>
      <xdr:colOff>464416</xdr:colOff>
      <xdr:row>157</xdr:row>
      <xdr:rowOff>61479</xdr:rowOff>
    </xdr:to>
    <xdr:sp macro="" textlink="">
      <xdr:nvSpPr>
        <xdr:cNvPr id="124" name="Cuadro de texto 124">
          <a:extLst>
            <a:ext uri="{FF2B5EF4-FFF2-40B4-BE49-F238E27FC236}">
              <a16:creationId xmlns:a16="http://schemas.microsoft.com/office/drawing/2014/main" id="{1956F2DA-8644-41FD-9CB3-CE122E6D34D1}"/>
            </a:ext>
          </a:extLst>
        </xdr:cNvPr>
        <xdr:cNvSpPr txBox="1"/>
      </xdr:nvSpPr>
      <xdr:spPr>
        <a:xfrm>
          <a:off x="12285577" y="26541246"/>
          <a:ext cx="3314930" cy="986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[9]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2</xdr:col>
      <xdr:colOff>216087</xdr:colOff>
      <xdr:row>148</xdr:row>
      <xdr:rowOff>112840</xdr:rowOff>
    </xdr:from>
    <xdr:ext cx="644427" cy="1669394"/>
    <xdr:pic>
      <xdr:nvPicPr>
        <xdr:cNvPr id="125" name="Imagen 232">
          <a:extLst>
            <a:ext uri="{FF2B5EF4-FFF2-40B4-BE49-F238E27FC236}">
              <a16:creationId xmlns:a16="http://schemas.microsoft.com/office/drawing/2014/main" id="{9FC76498-BBCE-4178-AD43-5C919CCCD6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809360" y="26020840"/>
          <a:ext cx="644427" cy="1669394"/>
        </a:xfrm>
        <a:prstGeom prst="rect">
          <a:avLst/>
        </a:prstGeom>
      </xdr:spPr>
    </xdr:pic>
    <xdr:clientData/>
  </xdr:oneCellAnchor>
  <xdr:twoCellAnchor>
    <xdr:from>
      <xdr:col>2</xdr:col>
      <xdr:colOff>652463</xdr:colOff>
      <xdr:row>90</xdr:row>
      <xdr:rowOff>9524</xdr:rowOff>
    </xdr:from>
    <xdr:to>
      <xdr:col>17</xdr:col>
      <xdr:colOff>738186</xdr:colOff>
      <xdr:row>107</xdr:row>
      <xdr:rowOff>0</xdr:rowOff>
    </xdr:to>
    <xdr:sp macro="" textlink="">
      <xdr:nvSpPr>
        <xdr:cNvPr id="6" name="CuadroTexto 27">
          <a:extLst>
            <a:ext uri="{FF2B5EF4-FFF2-40B4-BE49-F238E27FC236}">
              <a16:creationId xmlns:a16="http://schemas.microsoft.com/office/drawing/2014/main" id="{5216791B-7811-4940-BE53-0C62CC0666A1}"/>
            </a:ext>
          </a:extLst>
        </xdr:cNvPr>
        <xdr:cNvSpPr txBox="1"/>
      </xdr:nvSpPr>
      <xdr:spPr>
        <a:xfrm>
          <a:off x="2255838" y="43018074"/>
          <a:ext cx="12080873" cy="29019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5000"/>
            </a:lnSpc>
            <a:spcBef>
              <a:spcPts val="2400"/>
            </a:spcBef>
            <a:spcAft>
              <a:spcPts val="0"/>
            </a:spcAft>
          </a:pPr>
          <a:r>
            <a:rPr lang="es-ES" sz="8800" kern="1400" cap="all">
              <a:solidFill>
                <a:srgbClr val="75CFBC"/>
              </a:solidFill>
              <a:effectLst/>
              <a:latin typeface="Arial Black" panose="020B0A04020102020204" pitchFamily="34" charset="0"/>
              <a:ea typeface="SimHei" panose="02010609060101010101" pitchFamily="49" charset="-122"/>
              <a:cs typeface="Times New Roman" panose="02020603050405020304" pitchFamily="18" charset="0"/>
            </a:rPr>
            <a:t>SECCION 3</a:t>
          </a:r>
          <a:endParaRPr lang="es-CO" sz="9600" kern="1400" cap="all">
            <a:solidFill>
              <a:srgbClr val="75CFBC"/>
            </a:solidFill>
            <a:effectLst/>
            <a:latin typeface="Arial Black" panose="020B0A04020102020204" pitchFamily="34" charset="0"/>
            <a:ea typeface="SimHei" panose="02010609060101010101" pitchFamily="49" charset="-122"/>
            <a:cs typeface="Times New Roman" panose="02020603050405020304" pitchFamily="18" charset="0"/>
          </a:endParaRPr>
        </a:p>
        <a:p>
          <a:pPr algn="l">
            <a:lnSpc>
              <a:spcPct val="85000"/>
            </a:lnSpc>
            <a:spcAft>
              <a:spcPts val="0"/>
            </a:spcAft>
          </a:pPr>
          <a:r>
            <a:rPr lang="es-CO" sz="8000" kern="1400" cap="all">
              <a:solidFill>
                <a:srgbClr val="333333"/>
              </a:solidFill>
              <a:effectLst/>
              <a:latin typeface="Arial Black" panose="020B0A04020102020204" pitchFamily="34" charset="0"/>
              <a:ea typeface="SimHei" panose="02010609060101010101" pitchFamily="49" charset="-122"/>
              <a:cs typeface="Times New Roman" panose="02020603050405020304" pitchFamily="18" charset="0"/>
            </a:rPr>
            <a:t>Medios de pago</a:t>
          </a:r>
          <a:endParaRPr lang="es-CO" sz="9600" kern="1400" cap="all">
            <a:solidFill>
              <a:srgbClr val="333333"/>
            </a:solidFill>
            <a:effectLst/>
            <a:latin typeface="Arial Black" panose="020B0A04020102020204" pitchFamily="34" charset="0"/>
            <a:ea typeface="SimHei" panose="02010609060101010101" pitchFamily="49" charset="-122"/>
            <a:cs typeface="Times New Roman" panose="02020603050405020304" pitchFamily="18" charset="0"/>
          </a:endParaRPr>
        </a:p>
        <a:p>
          <a:endParaRPr lang="es-CO" sz="80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26</xdr:col>
      <xdr:colOff>36022</xdr:colOff>
      <xdr:row>0</xdr:row>
      <xdr:rowOff>695</xdr:rowOff>
    </xdr:to>
    <xdr:sp macro="" textlink="">
      <xdr:nvSpPr>
        <xdr:cNvPr id="43" name="Diagrama de flujo: proceso 53">
          <a:extLst>
            <a:ext uri="{FF2B5EF4-FFF2-40B4-BE49-F238E27FC236}">
              <a16:creationId xmlns:a16="http://schemas.microsoft.com/office/drawing/2014/main" id="{3F6D9AE1-072A-44BD-829C-84423DE38BB2}"/>
            </a:ext>
          </a:extLst>
        </xdr:cNvPr>
        <xdr:cNvSpPr>
          <a:spLocks noChangeAspect="1"/>
        </xdr:cNvSpPr>
      </xdr:nvSpPr>
      <xdr:spPr>
        <a:xfrm>
          <a:off x="0" y="25382637"/>
          <a:ext cx="21457747" cy="2183408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7</xdr:col>
      <xdr:colOff>1856</xdr:colOff>
      <xdr:row>3</xdr:row>
      <xdr:rowOff>5504</xdr:rowOff>
    </xdr:from>
    <xdr:to>
      <xdr:col>21</xdr:col>
      <xdr:colOff>658091</xdr:colOff>
      <xdr:row>12</xdr:row>
      <xdr:rowOff>155864</xdr:rowOff>
    </xdr:to>
    <xdr:sp macro="" textlink="">
      <xdr:nvSpPr>
        <xdr:cNvPr id="49" name="CuadroTexto 169">
          <a:extLst>
            <a:ext uri="{FF2B5EF4-FFF2-40B4-BE49-F238E27FC236}">
              <a16:creationId xmlns:a16="http://schemas.microsoft.com/office/drawing/2014/main" id="{931EF5F0-8767-4C15-A568-74B3592D5BB3}"/>
            </a:ext>
          </a:extLst>
        </xdr:cNvPr>
        <xdr:cNvSpPr txBox="1"/>
      </xdr:nvSpPr>
      <xdr:spPr>
        <a:xfrm>
          <a:off x="5602556" y="28088379"/>
          <a:ext cx="11854460" cy="16934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ASEGURAMIENTO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PROPIEDAD HORIZONTAL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[3] 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108856</xdr:rowOff>
    </xdr:from>
    <xdr:to>
      <xdr:col>21</xdr:col>
      <xdr:colOff>353786</xdr:colOff>
      <xdr:row>12</xdr:row>
      <xdr:rowOff>95250</xdr:rowOff>
    </xdr:to>
    <xdr:sp macro="" textlink="">
      <xdr:nvSpPr>
        <xdr:cNvPr id="50" name="Hexágono 13">
          <a:extLst>
            <a:ext uri="{FF2B5EF4-FFF2-40B4-BE49-F238E27FC236}">
              <a16:creationId xmlns:a16="http://schemas.microsoft.com/office/drawing/2014/main" id="{7AA36997-7D8E-4E4D-A2EB-0AC480C1B827}"/>
            </a:ext>
          </a:extLst>
        </xdr:cNvPr>
        <xdr:cNvSpPr/>
      </xdr:nvSpPr>
      <xdr:spPr>
        <a:xfrm>
          <a:off x="0" y="28013931"/>
          <a:ext cx="17152711" cy="1704069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2</xdr:row>
      <xdr:rowOff>140124</xdr:rowOff>
    </xdr:from>
    <xdr:to>
      <xdr:col>6</xdr:col>
      <xdr:colOff>623456</xdr:colOff>
      <xdr:row>12</xdr:row>
      <xdr:rowOff>54429</xdr:rowOff>
    </xdr:to>
    <xdr:sp macro="" textlink="">
      <xdr:nvSpPr>
        <xdr:cNvPr id="51" name="Hexágono 14">
          <a:extLst>
            <a:ext uri="{FF2B5EF4-FFF2-40B4-BE49-F238E27FC236}">
              <a16:creationId xmlns:a16="http://schemas.microsoft.com/office/drawing/2014/main" id="{9A351F16-E83B-42A4-98FE-22C8B38730E7}"/>
            </a:ext>
          </a:extLst>
        </xdr:cNvPr>
        <xdr:cNvSpPr/>
      </xdr:nvSpPr>
      <xdr:spPr>
        <a:xfrm>
          <a:off x="571500" y="28051549"/>
          <a:ext cx="4849381" cy="1625630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32162</xdr:colOff>
      <xdr:row>4</xdr:row>
      <xdr:rowOff>184315</xdr:rowOff>
    </xdr:from>
    <xdr:ext cx="4072157" cy="945078"/>
    <xdr:pic>
      <xdr:nvPicPr>
        <xdr:cNvPr id="52" name="Imagen 172">
          <a:extLst>
            <a:ext uri="{FF2B5EF4-FFF2-40B4-BE49-F238E27FC236}">
              <a16:creationId xmlns:a16="http://schemas.microsoft.com/office/drawing/2014/main" id="{12B1EFC4-718B-4698-9ABC-A669ACFE50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29087" y="28422765"/>
          <a:ext cx="4072157" cy="945078"/>
        </a:xfrm>
        <a:prstGeom prst="rect">
          <a:avLst/>
        </a:prstGeom>
      </xdr:spPr>
    </xdr:pic>
    <xdr:clientData/>
  </xdr:oneCellAnchor>
  <xdr:twoCellAnchor>
    <xdr:from>
      <xdr:col>21</xdr:col>
      <xdr:colOff>136072</xdr:colOff>
      <xdr:row>1</xdr:row>
      <xdr:rowOff>190499</xdr:rowOff>
    </xdr:from>
    <xdr:to>
      <xdr:col>26</xdr:col>
      <xdr:colOff>122465</xdr:colOff>
      <xdr:row>12</xdr:row>
      <xdr:rowOff>163285</xdr:rowOff>
    </xdr:to>
    <xdr:sp macro="" textlink="">
      <xdr:nvSpPr>
        <xdr:cNvPr id="53" name="CuadroTexto 173">
          <a:extLst>
            <a:ext uri="{FF2B5EF4-FFF2-40B4-BE49-F238E27FC236}">
              <a16:creationId xmlns:a16="http://schemas.microsoft.com/office/drawing/2014/main" id="{85DE9FED-0C16-4AD8-9D43-307265BD3A37}"/>
            </a:ext>
          </a:extLst>
        </xdr:cNvPr>
        <xdr:cNvSpPr txBox="1"/>
      </xdr:nvSpPr>
      <xdr:spPr>
        <a:xfrm>
          <a:off x="16938172" y="27908249"/>
          <a:ext cx="4609193" cy="187461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[2]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19</xdr:col>
      <xdr:colOff>647269</xdr:colOff>
      <xdr:row>54</xdr:row>
      <xdr:rowOff>47624</xdr:rowOff>
    </xdr:from>
    <xdr:to>
      <xdr:col>25</xdr:col>
      <xdr:colOff>796636</xdr:colOff>
      <xdr:row>99</xdr:row>
      <xdr:rowOff>138545</xdr:rowOff>
    </xdr:to>
    <xdr:sp macro="" textlink="">
      <xdr:nvSpPr>
        <xdr:cNvPr id="54" name="Rectángulo 93">
          <a:extLst>
            <a:ext uri="{FF2B5EF4-FFF2-40B4-BE49-F238E27FC236}">
              <a16:creationId xmlns:a16="http://schemas.microsoft.com/office/drawing/2014/main" id="{E7C10828-7F7C-4FBE-9BC5-1422D69A4201}"/>
            </a:ext>
          </a:extLst>
        </xdr:cNvPr>
        <xdr:cNvSpPr/>
      </xdr:nvSpPr>
      <xdr:spPr>
        <a:xfrm>
          <a:off x="15849169" y="36874449"/>
          <a:ext cx="4946792" cy="7815696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684067</xdr:colOff>
      <xdr:row>77</xdr:row>
      <xdr:rowOff>186207</xdr:rowOff>
    </xdr:from>
    <xdr:to>
      <xdr:col>25</xdr:col>
      <xdr:colOff>768112</xdr:colOff>
      <xdr:row>85</xdr:row>
      <xdr:rowOff>34636</xdr:rowOff>
    </xdr:to>
    <xdr:sp macro="" textlink="">
      <xdr:nvSpPr>
        <xdr:cNvPr id="55" name="Rectángulo 93">
          <a:extLst>
            <a:ext uri="{FF2B5EF4-FFF2-40B4-BE49-F238E27FC236}">
              <a16:creationId xmlns:a16="http://schemas.microsoft.com/office/drawing/2014/main" id="{39615C89-C583-4C6D-A20B-3401632E517F}"/>
            </a:ext>
          </a:extLst>
        </xdr:cNvPr>
        <xdr:cNvSpPr/>
      </xdr:nvSpPr>
      <xdr:spPr>
        <a:xfrm>
          <a:off x="15885967" y="40940507"/>
          <a:ext cx="4887820" cy="1229554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658090</xdr:colOff>
      <xdr:row>54</xdr:row>
      <xdr:rowOff>51954</xdr:rowOff>
    </xdr:from>
    <xdr:to>
      <xdr:col>25</xdr:col>
      <xdr:colOff>761999</xdr:colOff>
      <xdr:row>65</xdr:row>
      <xdr:rowOff>69273</xdr:rowOff>
    </xdr:to>
    <xdr:sp macro="" textlink="">
      <xdr:nvSpPr>
        <xdr:cNvPr id="56" name="Rectángulo 93">
          <a:extLst>
            <a:ext uri="{FF2B5EF4-FFF2-40B4-BE49-F238E27FC236}">
              <a16:creationId xmlns:a16="http://schemas.microsoft.com/office/drawing/2014/main" id="{E9AE67D3-C195-4B37-9D1D-C2C2B1C921BC}"/>
            </a:ext>
          </a:extLst>
        </xdr:cNvPr>
        <xdr:cNvSpPr/>
      </xdr:nvSpPr>
      <xdr:spPr>
        <a:xfrm>
          <a:off x="15856815" y="36872429"/>
          <a:ext cx="4907684" cy="1903269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755937</xdr:colOff>
      <xdr:row>115</xdr:row>
      <xdr:rowOff>138544</xdr:rowOff>
    </xdr:from>
    <xdr:to>
      <xdr:col>24</xdr:col>
      <xdr:colOff>723900</xdr:colOff>
      <xdr:row>139</xdr:row>
      <xdr:rowOff>114299</xdr:rowOff>
    </xdr:to>
    <xdr:sp macro="" textlink="">
      <xdr:nvSpPr>
        <xdr:cNvPr id="57" name="CuadroTexto 177">
          <a:extLst>
            <a:ext uri="{FF2B5EF4-FFF2-40B4-BE49-F238E27FC236}">
              <a16:creationId xmlns:a16="http://schemas.microsoft.com/office/drawing/2014/main" id="{E5FCA1B7-1007-4316-9AB2-60B700ED1A87}"/>
            </a:ext>
          </a:extLst>
        </xdr:cNvPr>
        <xdr:cNvSpPr txBox="1"/>
      </xdr:nvSpPr>
      <xdr:spPr>
        <a:xfrm>
          <a:off x="2352962" y="47442869"/>
          <a:ext cx="17573338" cy="40873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130000"/>
            </a:lnSpc>
            <a:spcAft>
              <a:spcPts val="800"/>
            </a:spcAft>
          </a:pPr>
          <a:r>
            <a:rPr lang="es-ES" sz="3600">
              <a:solidFill>
                <a:srgbClr val="636A6B"/>
              </a:solidFill>
              <a:effectLst/>
              <a:latin typeface="Century Gothic" panose="020B0502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En este módulo encontrarás las diferentes opciones para realizar el pago de tu póliza, de acuerdo con tus necesidades. </a:t>
          </a:r>
        </a:p>
      </xdr:txBody>
    </xdr:sp>
    <xdr:clientData/>
  </xdr:twoCellAnchor>
  <xdr:twoCellAnchor>
    <xdr:from>
      <xdr:col>1</xdr:col>
      <xdr:colOff>114300</xdr:colOff>
      <xdr:row>18</xdr:row>
      <xdr:rowOff>76200</xdr:rowOff>
    </xdr:from>
    <xdr:to>
      <xdr:col>17</xdr:col>
      <xdr:colOff>609600</xdr:colOff>
      <xdr:row>84</xdr:row>
      <xdr:rowOff>0</xdr:rowOff>
    </xdr:to>
    <xdr:sp macro="" textlink="">
      <xdr:nvSpPr>
        <xdr:cNvPr id="58" name="Diagrama de flujo: extraer 39">
          <a:extLst>
            <a:ext uri="{FF2B5EF4-FFF2-40B4-BE49-F238E27FC236}">
              <a16:creationId xmlns:a16="http://schemas.microsoft.com/office/drawing/2014/main" id="{01CFC059-C694-4B7E-ABB1-17039484CDEA}"/>
            </a:ext>
          </a:extLst>
        </xdr:cNvPr>
        <xdr:cNvSpPr/>
      </xdr:nvSpPr>
      <xdr:spPr>
        <a:xfrm rot="5400000">
          <a:off x="1943100" y="29698950"/>
          <a:ext cx="11239500" cy="13296900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rgbClr val="5B9BD5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>
    <xdr:from>
      <xdr:col>1</xdr:col>
      <xdr:colOff>533400</xdr:colOff>
      <xdr:row>22</xdr:row>
      <xdr:rowOff>0</xdr:rowOff>
    </xdr:from>
    <xdr:to>
      <xdr:col>18</xdr:col>
      <xdr:colOff>266700</xdr:colOff>
      <xdr:row>87</xdr:row>
      <xdr:rowOff>114300</xdr:rowOff>
    </xdr:to>
    <xdr:sp macro="" textlink="">
      <xdr:nvSpPr>
        <xdr:cNvPr id="59" name="Diagrama de flujo: extraer 39">
          <a:extLst>
            <a:ext uri="{FF2B5EF4-FFF2-40B4-BE49-F238E27FC236}">
              <a16:creationId xmlns:a16="http://schemas.microsoft.com/office/drawing/2014/main" id="{1C34ECA6-956A-4585-8D57-6B64397FFAE9}"/>
            </a:ext>
          </a:extLst>
        </xdr:cNvPr>
        <xdr:cNvSpPr/>
      </xdr:nvSpPr>
      <xdr:spPr>
        <a:xfrm rot="5400000">
          <a:off x="2371725" y="30299025"/>
          <a:ext cx="11258550" cy="13335000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blipFill dpi="0" rotWithShape="0">
          <a:blip xmlns:r="http://schemas.openxmlformats.org/officeDocument/2006/relationships" r:embed="rId4"/>
          <a:srcRect/>
          <a:stretch>
            <a:fillRect/>
          </a:stretch>
        </a:blip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>
    <xdr:from>
      <xdr:col>19</xdr:col>
      <xdr:colOff>309563</xdr:colOff>
      <xdr:row>25</xdr:row>
      <xdr:rowOff>119062</xdr:rowOff>
    </xdr:from>
    <xdr:to>
      <xdr:col>25</xdr:col>
      <xdr:colOff>271463</xdr:colOff>
      <xdr:row>39</xdr:row>
      <xdr:rowOff>42862</xdr:rowOff>
    </xdr:to>
    <xdr:sp macro="" textlink="">
      <xdr:nvSpPr>
        <xdr:cNvPr id="60" name="CuadroTexto 180">
          <a:extLst>
            <a:ext uri="{FF2B5EF4-FFF2-40B4-BE49-F238E27FC236}">
              <a16:creationId xmlns:a16="http://schemas.microsoft.com/office/drawing/2014/main" id="{EAA4C668-F478-4395-8559-6666F943BAE2}"/>
            </a:ext>
          </a:extLst>
        </xdr:cNvPr>
        <xdr:cNvSpPr txBox="1"/>
      </xdr:nvSpPr>
      <xdr:spPr>
        <a:xfrm>
          <a:off x="15514638" y="31973837"/>
          <a:ext cx="4762500" cy="23241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5CE1E6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LA ASEGURADORA CON QUIEN TOMASTE TU SEGURO ES:</a:t>
          </a:r>
        </a:p>
      </xdr:txBody>
    </xdr:sp>
    <xdr:clientData/>
  </xdr:twoCellAnchor>
  <xdr:oneCellAnchor>
    <xdr:from>
      <xdr:col>19</xdr:col>
      <xdr:colOff>0</xdr:colOff>
      <xdr:row>37</xdr:row>
      <xdr:rowOff>119063</xdr:rowOff>
    </xdr:from>
    <xdr:ext cx="5719763" cy="3011199"/>
    <xdr:pic>
      <xdr:nvPicPr>
        <xdr:cNvPr id="61" name="Imagen 181" descr="Quiénes Somos - AXA COLPATRIA">
          <a:extLst>
            <a:ext uri="{FF2B5EF4-FFF2-40B4-BE49-F238E27FC236}">
              <a16:creationId xmlns:a16="http://schemas.microsoft.com/office/drawing/2014/main" id="{E492AA6E-89A3-48FE-912C-FF05950D4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01900" y="34031238"/>
          <a:ext cx="5719763" cy="3011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20</xdr:col>
      <xdr:colOff>240601</xdr:colOff>
      <xdr:row>58</xdr:row>
      <xdr:rowOff>117518</xdr:rowOff>
    </xdr:from>
    <xdr:to>
      <xdr:col>25</xdr:col>
      <xdr:colOff>478725</xdr:colOff>
      <xdr:row>65</xdr:row>
      <xdr:rowOff>154924</xdr:rowOff>
    </xdr:to>
    <xdr:sp macro="" textlink="">
      <xdr:nvSpPr>
        <xdr:cNvPr id="62" name="CuadroTexto 182">
          <a:extLst>
            <a:ext uri="{FF2B5EF4-FFF2-40B4-BE49-F238E27FC236}">
              <a16:creationId xmlns:a16="http://schemas.microsoft.com/office/drawing/2014/main" id="{E16DBC60-A17D-442F-B168-7F6C96A659DC}"/>
            </a:ext>
          </a:extLst>
        </xdr:cNvPr>
        <xdr:cNvSpPr txBox="1"/>
      </xdr:nvSpPr>
      <xdr:spPr>
        <a:xfrm>
          <a:off x="16239426" y="37630143"/>
          <a:ext cx="4241799" cy="123438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ASISTENCIA</a:t>
          </a:r>
        </a:p>
      </xdr:txBody>
    </xdr:sp>
    <xdr:clientData/>
  </xdr:twoCellAnchor>
  <xdr:twoCellAnchor>
    <xdr:from>
      <xdr:col>20</xdr:col>
      <xdr:colOff>69271</xdr:colOff>
      <xdr:row>64</xdr:row>
      <xdr:rowOff>96028</xdr:rowOff>
    </xdr:from>
    <xdr:to>
      <xdr:col>25</xdr:col>
      <xdr:colOff>658090</xdr:colOff>
      <xdr:row>72</xdr:row>
      <xdr:rowOff>155863</xdr:rowOff>
    </xdr:to>
    <xdr:sp macro="" textlink="">
      <xdr:nvSpPr>
        <xdr:cNvPr id="63" name="Cuadro de texto 124">
          <a:extLst>
            <a:ext uri="{FF2B5EF4-FFF2-40B4-BE49-F238E27FC236}">
              <a16:creationId xmlns:a16="http://schemas.microsoft.com/office/drawing/2014/main" id="{5F27211C-60F9-4D76-A3A1-EDE71F559D74}"/>
            </a:ext>
          </a:extLst>
        </xdr:cNvPr>
        <xdr:cNvSpPr txBox="1"/>
      </xdr:nvSpPr>
      <xdr:spPr>
        <a:xfrm>
          <a:off x="16068096" y="38634178"/>
          <a:ext cx="4589319" cy="1434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requerir un servicio de asistencia, marca a la linea gratuita de la aseguradora:</a:t>
          </a:r>
        </a:p>
      </xdr:txBody>
    </xdr:sp>
    <xdr:clientData/>
  </xdr:twoCellAnchor>
  <xdr:twoCellAnchor>
    <xdr:from>
      <xdr:col>20</xdr:col>
      <xdr:colOff>598833</xdr:colOff>
      <xdr:row>71</xdr:row>
      <xdr:rowOff>92615</xdr:rowOff>
    </xdr:from>
    <xdr:to>
      <xdr:col>25</xdr:col>
      <xdr:colOff>65433</xdr:colOff>
      <xdr:row>77</xdr:row>
      <xdr:rowOff>149088</xdr:rowOff>
    </xdr:to>
    <xdr:sp macro="" textlink="">
      <xdr:nvSpPr>
        <xdr:cNvPr id="64" name="CuadroTexto 184">
          <a:extLst>
            <a:ext uri="{FF2B5EF4-FFF2-40B4-BE49-F238E27FC236}">
              <a16:creationId xmlns:a16="http://schemas.microsoft.com/office/drawing/2014/main" id="{7CC2AC60-87ED-44ED-A890-6487D4C4113E}"/>
            </a:ext>
          </a:extLst>
        </xdr:cNvPr>
        <xdr:cNvSpPr txBox="1"/>
      </xdr:nvSpPr>
      <xdr:spPr>
        <a:xfrm>
          <a:off x="15838833" y="12441985"/>
          <a:ext cx="3276600" cy="110008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8800" b="1">
              <a:solidFill>
                <a:srgbClr val="00B0F0"/>
              </a:solidFill>
              <a:latin typeface="Century Gothic" panose="020B0502020202020204" pitchFamily="34" charset="0"/>
            </a:rPr>
            <a:t>[523]</a:t>
          </a:r>
        </a:p>
      </xdr:txBody>
    </xdr:sp>
    <xdr:clientData/>
  </xdr:twoCellAnchor>
  <xdr:oneCellAnchor>
    <xdr:from>
      <xdr:col>21</xdr:col>
      <xdr:colOff>25871</xdr:colOff>
      <xdr:row>54</xdr:row>
      <xdr:rowOff>142701</xdr:rowOff>
    </xdr:from>
    <xdr:ext cx="2913631" cy="547768"/>
    <xdr:pic>
      <xdr:nvPicPr>
        <xdr:cNvPr id="65" name="Imagen 185">
          <a:extLst>
            <a:ext uri="{FF2B5EF4-FFF2-40B4-BE49-F238E27FC236}">
              <a16:creationId xmlns:a16="http://schemas.microsoft.com/office/drawing/2014/main" id="{887CC8E4-520C-40AB-A95A-F2B64EFB15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17610">
          <a:off x="16831146" y="36969526"/>
          <a:ext cx="2913631" cy="547768"/>
        </a:xfrm>
        <a:prstGeom prst="rect">
          <a:avLst/>
        </a:prstGeom>
      </xdr:spPr>
    </xdr:pic>
    <xdr:clientData/>
  </xdr:oneCellAnchor>
  <xdr:twoCellAnchor>
    <xdr:from>
      <xdr:col>20</xdr:col>
      <xdr:colOff>271774</xdr:colOff>
      <xdr:row>78</xdr:row>
      <xdr:rowOff>62100</xdr:rowOff>
    </xdr:from>
    <xdr:to>
      <xdr:col>25</xdr:col>
      <xdr:colOff>509898</xdr:colOff>
      <xdr:row>85</xdr:row>
      <xdr:rowOff>99506</xdr:rowOff>
    </xdr:to>
    <xdr:sp macro="" textlink="">
      <xdr:nvSpPr>
        <xdr:cNvPr id="66" name="CuadroTexto 186">
          <a:extLst>
            <a:ext uri="{FF2B5EF4-FFF2-40B4-BE49-F238E27FC236}">
              <a16:creationId xmlns:a16="http://schemas.microsoft.com/office/drawing/2014/main" id="{C48F2B5A-2FFB-4115-929F-7BCFF891C5C3}"/>
            </a:ext>
          </a:extLst>
        </xdr:cNvPr>
        <xdr:cNvSpPr txBox="1"/>
      </xdr:nvSpPr>
      <xdr:spPr>
        <a:xfrm>
          <a:off x="16276949" y="41003725"/>
          <a:ext cx="4232274" cy="123755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SINIESTRO</a:t>
          </a:r>
        </a:p>
      </xdr:txBody>
    </xdr:sp>
    <xdr:clientData/>
  </xdr:twoCellAnchor>
  <xdr:twoCellAnchor>
    <xdr:from>
      <xdr:col>20</xdr:col>
      <xdr:colOff>111649</xdr:colOff>
      <xdr:row>84</xdr:row>
      <xdr:rowOff>145677</xdr:rowOff>
    </xdr:from>
    <xdr:to>
      <xdr:col>25</xdr:col>
      <xdr:colOff>700468</xdr:colOff>
      <xdr:row>99</xdr:row>
      <xdr:rowOff>70293</xdr:rowOff>
    </xdr:to>
    <xdr:sp macro="" textlink="">
      <xdr:nvSpPr>
        <xdr:cNvPr id="67" name="Cuadro de texto 124">
          <a:extLst>
            <a:ext uri="{FF2B5EF4-FFF2-40B4-BE49-F238E27FC236}">
              <a16:creationId xmlns:a16="http://schemas.microsoft.com/office/drawing/2014/main" id="{333CDE36-9D33-462D-BE1C-567B1C9675E3}"/>
            </a:ext>
          </a:extLst>
        </xdr:cNvPr>
        <xdr:cNvSpPr txBox="1"/>
      </xdr:nvSpPr>
      <xdr:spPr>
        <a:xfrm>
          <a:off x="15351649" y="14265089"/>
          <a:ext cx="4398819" cy="2457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un siniestro o reclamación comunícate con ALFA BROKER al </a:t>
          </a:r>
          <a:b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Fijo (601 5213344), </a:t>
          </a:r>
          <a:b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móvil (302 606 0218) ó e-mail,   para orientarte o asistirte y llevar así una reclamación exitosa.</a:t>
          </a:r>
        </a:p>
      </xdr:txBody>
    </xdr:sp>
    <xdr:clientData/>
  </xdr:twoCellAnchor>
  <xdr:twoCellAnchor>
    <xdr:from>
      <xdr:col>1</xdr:col>
      <xdr:colOff>685801</xdr:colOff>
      <xdr:row>76</xdr:row>
      <xdr:rowOff>66675</xdr:rowOff>
    </xdr:from>
    <xdr:to>
      <xdr:col>4</xdr:col>
      <xdr:colOff>228601</xdr:colOff>
      <xdr:row>79</xdr:row>
      <xdr:rowOff>133350</xdr:rowOff>
    </xdr:to>
    <xdr:sp macro="" textlink="">
      <xdr:nvSpPr>
        <xdr:cNvPr id="68" name="Cuadro de texto 124">
          <a:extLst>
            <a:ext uri="{FF2B5EF4-FFF2-40B4-BE49-F238E27FC236}">
              <a16:creationId xmlns:a16="http://schemas.microsoft.com/office/drawing/2014/main" id="{ED08D73E-B3F8-4F5F-9413-BFB0CA7EDA85}"/>
            </a:ext>
          </a:extLst>
        </xdr:cNvPr>
        <xdr:cNvSpPr txBox="1"/>
      </xdr:nvSpPr>
      <xdr:spPr>
        <a:xfrm>
          <a:off x="1485901" y="40659050"/>
          <a:ext cx="1943100" cy="584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**Imagen de referencia, no representa el estado actual del riesgo</a:t>
          </a:r>
        </a:p>
      </xdr:txBody>
    </xdr:sp>
    <xdr:clientData/>
  </xdr:twoCellAnchor>
  <xdr:twoCellAnchor>
    <xdr:from>
      <xdr:col>21</xdr:col>
      <xdr:colOff>590763</xdr:colOff>
      <xdr:row>150</xdr:row>
      <xdr:rowOff>41294</xdr:rowOff>
    </xdr:from>
    <xdr:to>
      <xdr:col>22</xdr:col>
      <xdr:colOff>523803</xdr:colOff>
      <xdr:row>156</xdr:row>
      <xdr:rowOff>170708</xdr:rowOff>
    </xdr:to>
    <xdr:sp macro="" textlink="">
      <xdr:nvSpPr>
        <xdr:cNvPr id="75" name="Cuadro de texto 124">
          <a:extLst>
            <a:ext uri="{FF2B5EF4-FFF2-40B4-BE49-F238E27FC236}">
              <a16:creationId xmlns:a16="http://schemas.microsoft.com/office/drawing/2014/main" id="{A773779C-954C-410A-A3A9-8A965A8FF5DF}"/>
            </a:ext>
          </a:extLst>
        </xdr:cNvPr>
        <xdr:cNvSpPr txBox="1"/>
      </xdr:nvSpPr>
      <xdr:spPr>
        <a:xfrm>
          <a:off x="17320127" y="26295658"/>
          <a:ext cx="729676" cy="1168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7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497462</xdr:colOff>
      <xdr:row>86</xdr:row>
      <xdr:rowOff>75332</xdr:rowOff>
    </xdr:from>
    <xdr:to>
      <xdr:col>24</xdr:col>
      <xdr:colOff>106073</xdr:colOff>
      <xdr:row>127</xdr:row>
      <xdr:rowOff>43724</xdr:rowOff>
    </xdr:to>
    <xdr:sp macro="" textlink="">
      <xdr:nvSpPr>
        <xdr:cNvPr id="2" name="Rectángulo 93">
          <a:extLst>
            <a:ext uri="{FF2B5EF4-FFF2-40B4-BE49-F238E27FC236}">
              <a16:creationId xmlns:a16="http://schemas.microsoft.com/office/drawing/2014/main" id="{7BA78222-D87D-4197-A5E4-255B1D1BCD53}"/>
            </a:ext>
          </a:extLst>
        </xdr:cNvPr>
        <xdr:cNvSpPr/>
      </xdr:nvSpPr>
      <xdr:spPr>
        <a:xfrm>
          <a:off x="13299062" y="14839082"/>
          <a:ext cx="6006236" cy="7001017"/>
        </a:xfrm>
        <a:prstGeom prst="rect">
          <a:avLst/>
        </a:prstGeom>
        <a:solidFill>
          <a:srgbClr val="5C5858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102609</xdr:colOff>
      <xdr:row>86</xdr:row>
      <xdr:rowOff>78796</xdr:rowOff>
    </xdr:from>
    <xdr:to>
      <xdr:col>16</xdr:col>
      <xdr:colOff>209983</xdr:colOff>
      <xdr:row>127</xdr:row>
      <xdr:rowOff>47188</xdr:rowOff>
    </xdr:to>
    <xdr:sp macro="" textlink="">
      <xdr:nvSpPr>
        <xdr:cNvPr id="3" name="Rectángulo 93">
          <a:extLst>
            <a:ext uri="{FF2B5EF4-FFF2-40B4-BE49-F238E27FC236}">
              <a16:creationId xmlns:a16="http://schemas.microsoft.com/office/drawing/2014/main" id="{3FA1F3FE-11EE-41DE-9A29-91F03EB61965}"/>
            </a:ext>
          </a:extLst>
        </xdr:cNvPr>
        <xdr:cNvSpPr/>
      </xdr:nvSpPr>
      <xdr:spPr>
        <a:xfrm>
          <a:off x="7306684" y="14842546"/>
          <a:ext cx="5704899" cy="7001017"/>
        </a:xfrm>
        <a:prstGeom prst="rect">
          <a:avLst/>
        </a:prstGeom>
        <a:solidFill>
          <a:srgbClr val="5C5858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54118</xdr:colOff>
      <xdr:row>86</xdr:row>
      <xdr:rowOff>82260</xdr:rowOff>
    </xdr:from>
    <xdr:to>
      <xdr:col>8</xdr:col>
      <xdr:colOff>19483</xdr:colOff>
      <xdr:row>127</xdr:row>
      <xdr:rowOff>50652</xdr:rowOff>
    </xdr:to>
    <xdr:sp macro="" textlink="">
      <xdr:nvSpPr>
        <xdr:cNvPr id="4" name="Rectángulo 93">
          <a:extLst>
            <a:ext uri="{FF2B5EF4-FFF2-40B4-BE49-F238E27FC236}">
              <a16:creationId xmlns:a16="http://schemas.microsoft.com/office/drawing/2014/main" id="{7088ABA6-4EC4-4AED-877F-191AD4BE3DD4}"/>
            </a:ext>
          </a:extLst>
        </xdr:cNvPr>
        <xdr:cNvSpPr/>
      </xdr:nvSpPr>
      <xdr:spPr>
        <a:xfrm>
          <a:off x="1654318" y="14849185"/>
          <a:ext cx="4765965" cy="6991492"/>
        </a:xfrm>
        <a:prstGeom prst="rect">
          <a:avLst/>
        </a:prstGeom>
        <a:solidFill>
          <a:srgbClr val="5C5858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11</xdr:col>
      <xdr:colOff>179446</xdr:colOff>
      <xdr:row>87</xdr:row>
      <xdr:rowOff>63440</xdr:rowOff>
    </xdr:from>
    <xdr:to>
      <xdr:col>14</xdr:col>
      <xdr:colOff>36802</xdr:colOff>
      <xdr:row>98</xdr:row>
      <xdr:rowOff>151061</xdr:rowOff>
    </xdr:to>
    <xdr:pic>
      <xdr:nvPicPr>
        <xdr:cNvPr id="5" name="Gráfico 522" descr="Apretón de manos">
          <a:extLst>
            <a:ext uri="{FF2B5EF4-FFF2-40B4-BE49-F238E27FC236}">
              <a16:creationId xmlns:a16="http://schemas.microsoft.com/office/drawing/2014/main" id="{5546FFE6-A457-4E90-B883-6AEA52E0F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83721" y="15001815"/>
          <a:ext cx="2254481" cy="1970396"/>
        </a:xfrm>
        <a:prstGeom prst="rect">
          <a:avLst/>
        </a:prstGeom>
      </xdr:spPr>
    </xdr:pic>
    <xdr:clientData/>
  </xdr:twoCellAnchor>
  <xdr:twoCellAnchor editAs="oneCell">
    <xdr:from>
      <xdr:col>3</xdr:col>
      <xdr:colOff>400483</xdr:colOff>
      <xdr:row>86</xdr:row>
      <xdr:rowOff>116897</xdr:rowOff>
    </xdr:from>
    <xdr:to>
      <xdr:col>6</xdr:col>
      <xdr:colOff>446375</xdr:colOff>
      <xdr:row>98</xdr:row>
      <xdr:rowOff>107945</xdr:rowOff>
    </xdr:to>
    <xdr:pic>
      <xdr:nvPicPr>
        <xdr:cNvPr id="6" name="Gráfico 524" descr="Dinero">
          <a:extLst>
            <a:ext uri="{FF2B5EF4-FFF2-40B4-BE49-F238E27FC236}">
              <a16:creationId xmlns:a16="http://schemas.microsoft.com/office/drawing/2014/main" id="{CDCA9F5D-2ACE-4A4D-90EB-B91EF639E65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800783" y="14880647"/>
          <a:ext cx="2446192" cy="2048448"/>
        </a:xfrm>
        <a:prstGeom prst="rect">
          <a:avLst/>
        </a:prstGeom>
      </xdr:spPr>
    </xdr:pic>
    <xdr:clientData/>
  </xdr:twoCellAnchor>
  <xdr:twoCellAnchor>
    <xdr:from>
      <xdr:col>17</xdr:col>
      <xdr:colOff>315335</xdr:colOff>
      <xdr:row>103</xdr:row>
      <xdr:rowOff>20924</xdr:rowOff>
    </xdr:from>
    <xdr:to>
      <xdr:col>23</xdr:col>
      <xdr:colOff>729529</xdr:colOff>
      <xdr:row>128</xdr:row>
      <xdr:rowOff>134215</xdr:rowOff>
    </xdr:to>
    <xdr:sp macro="" textlink="">
      <xdr:nvSpPr>
        <xdr:cNvPr id="7" name="CuadroTexto 30">
          <a:extLst>
            <a:ext uri="{FF2B5EF4-FFF2-40B4-BE49-F238E27FC236}">
              <a16:creationId xmlns:a16="http://schemas.microsoft.com/office/drawing/2014/main" id="{40E8B93B-9762-4839-B4AD-DA57589069DC}"/>
            </a:ext>
          </a:extLst>
        </xdr:cNvPr>
        <xdr:cNvSpPr txBox="1"/>
      </xdr:nvSpPr>
      <xdr:spPr>
        <a:xfrm>
          <a:off x="13913860" y="17699324"/>
          <a:ext cx="5221144" cy="43995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|SE DEBERA FIRMAR EL FORMULARIO CORRESPONDIENTE Y ANEXAR LA DOCUMENTACION REQUERIDA POR LAS ENTIDADES FINANCIERAS 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|APROBACION AUTOMATICA INMEDIATA 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|PLAZO DESDE 2 HASTA 11 CUOTAS DE ACUERDO A LO QUE REQUIERA LA COPROPIEDAD</a:t>
          </a:r>
        </a:p>
      </xdr:txBody>
    </xdr:sp>
    <xdr:clientData/>
  </xdr:twoCellAnchor>
  <xdr:twoCellAnchor editAs="oneCell">
    <xdr:from>
      <xdr:col>16</xdr:col>
      <xdr:colOff>618405</xdr:colOff>
      <xdr:row>104</xdr:row>
      <xdr:rowOff>52675</xdr:rowOff>
    </xdr:from>
    <xdr:to>
      <xdr:col>17</xdr:col>
      <xdr:colOff>552463</xdr:colOff>
      <xdr:row>107</xdr:row>
      <xdr:rowOff>142586</xdr:rowOff>
    </xdr:to>
    <xdr:pic>
      <xdr:nvPicPr>
        <xdr:cNvPr id="8" name="Gráfico 31" descr="Información">
          <a:extLst>
            <a:ext uri="{FF2B5EF4-FFF2-40B4-BE49-F238E27FC236}">
              <a16:creationId xmlns:a16="http://schemas.microsoft.com/office/drawing/2014/main" id="{13AA5829-BE68-48BE-9C8C-EEF7B01B5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423180" y="17899350"/>
          <a:ext cx="730983" cy="607436"/>
        </a:xfrm>
        <a:prstGeom prst="rect">
          <a:avLst/>
        </a:prstGeom>
      </xdr:spPr>
    </xdr:pic>
    <xdr:clientData/>
  </xdr:twoCellAnchor>
  <xdr:twoCellAnchor editAs="oneCell">
    <xdr:from>
      <xdr:col>17</xdr:col>
      <xdr:colOff>297441</xdr:colOff>
      <xdr:row>113</xdr:row>
      <xdr:rowOff>135080</xdr:rowOff>
    </xdr:from>
    <xdr:to>
      <xdr:col>18</xdr:col>
      <xdr:colOff>199016</xdr:colOff>
      <xdr:row>117</xdr:row>
      <xdr:rowOff>64651</xdr:rowOff>
    </xdr:to>
    <xdr:pic>
      <xdr:nvPicPr>
        <xdr:cNvPr id="9" name="Gráfico 32" descr="Información">
          <a:extLst>
            <a:ext uri="{FF2B5EF4-FFF2-40B4-BE49-F238E27FC236}">
              <a16:creationId xmlns:a16="http://schemas.microsoft.com/office/drawing/2014/main" id="{E10AF5BA-BDE9-425C-81A4-04A0BCA8D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895966" y="19527980"/>
          <a:ext cx="704850" cy="615371"/>
        </a:xfrm>
        <a:prstGeom prst="rect">
          <a:avLst/>
        </a:prstGeom>
      </xdr:spPr>
    </xdr:pic>
    <xdr:clientData/>
  </xdr:twoCellAnchor>
  <xdr:twoCellAnchor editAs="oneCell">
    <xdr:from>
      <xdr:col>16</xdr:col>
      <xdr:colOff>568181</xdr:colOff>
      <xdr:row>119</xdr:row>
      <xdr:rowOff>35646</xdr:rowOff>
    </xdr:from>
    <xdr:to>
      <xdr:col>17</xdr:col>
      <xdr:colOff>469756</xdr:colOff>
      <xdr:row>122</xdr:row>
      <xdr:rowOff>125556</xdr:rowOff>
    </xdr:to>
    <xdr:pic>
      <xdr:nvPicPr>
        <xdr:cNvPr id="10" name="Gráfico 33" descr="Información">
          <a:extLst>
            <a:ext uri="{FF2B5EF4-FFF2-40B4-BE49-F238E27FC236}">
              <a16:creationId xmlns:a16="http://schemas.microsoft.com/office/drawing/2014/main" id="{F83EB0EB-BB3C-4E6F-B5B1-8CD6F2B6C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366606" y="20457246"/>
          <a:ext cx="704850" cy="604260"/>
        </a:xfrm>
        <a:prstGeom prst="rect">
          <a:avLst/>
        </a:prstGeom>
      </xdr:spPr>
    </xdr:pic>
    <xdr:clientData/>
  </xdr:twoCellAnchor>
  <xdr:twoCellAnchor>
    <xdr:from>
      <xdr:col>9</xdr:col>
      <xdr:colOff>660257</xdr:colOff>
      <xdr:row>106</xdr:row>
      <xdr:rowOff>5052</xdr:rowOff>
    </xdr:from>
    <xdr:to>
      <xdr:col>16</xdr:col>
      <xdr:colOff>261939</xdr:colOff>
      <xdr:row>126</xdr:row>
      <xdr:rowOff>47625</xdr:rowOff>
    </xdr:to>
    <xdr:sp macro="" textlink="">
      <xdr:nvSpPr>
        <xdr:cNvPr id="11" name="CuadroTexto 34">
          <a:extLst>
            <a:ext uri="{FF2B5EF4-FFF2-40B4-BE49-F238E27FC236}">
              <a16:creationId xmlns:a16="http://schemas.microsoft.com/office/drawing/2014/main" id="{E72C8BE4-F48B-4963-967C-71E8D987767F}"/>
            </a:ext>
          </a:extLst>
        </xdr:cNvPr>
        <xdr:cNvSpPr txBox="1"/>
      </xdr:nvSpPr>
      <xdr:spPr>
        <a:xfrm>
          <a:off x="7857982" y="18200977"/>
          <a:ext cx="5202382" cy="34652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|DEBE SER AUTORIZADO POR LA ASEGURADORA.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|EL INCUMPLIMIENTO EN LAS FECHAS ESTIPULADAS PODRA GENERAR EL COBRO DE INTERESES O LA CANCELACION DE LA POLIZA.</a:t>
          </a:r>
        </a:p>
      </xdr:txBody>
    </xdr:sp>
    <xdr:clientData/>
  </xdr:twoCellAnchor>
  <xdr:twoCellAnchor editAs="oneCell">
    <xdr:from>
      <xdr:col>9</xdr:col>
      <xdr:colOff>466869</xdr:colOff>
      <xdr:row>108</xdr:row>
      <xdr:rowOff>3606</xdr:rowOff>
    </xdr:from>
    <xdr:to>
      <xdr:col>10</xdr:col>
      <xdr:colOff>368444</xdr:colOff>
      <xdr:row>111</xdr:row>
      <xdr:rowOff>96691</xdr:rowOff>
    </xdr:to>
    <xdr:pic>
      <xdr:nvPicPr>
        <xdr:cNvPr id="12" name="Gráfico 35" descr="Información">
          <a:extLst>
            <a:ext uri="{FF2B5EF4-FFF2-40B4-BE49-F238E27FC236}">
              <a16:creationId xmlns:a16="http://schemas.microsoft.com/office/drawing/2014/main" id="{8F98C7B0-3B14-4B4D-90C5-ED1E28F3B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664594" y="18542431"/>
          <a:ext cx="704850" cy="604260"/>
        </a:xfrm>
        <a:prstGeom prst="rect">
          <a:avLst/>
        </a:prstGeom>
      </xdr:spPr>
    </xdr:pic>
    <xdr:clientData/>
  </xdr:twoCellAnchor>
  <xdr:twoCellAnchor editAs="oneCell">
    <xdr:from>
      <xdr:col>9</xdr:col>
      <xdr:colOff>177656</xdr:colOff>
      <xdr:row>113</xdr:row>
      <xdr:rowOff>46324</xdr:rowOff>
    </xdr:from>
    <xdr:to>
      <xdr:col>10</xdr:col>
      <xdr:colOff>93951</xdr:colOff>
      <xdr:row>116</xdr:row>
      <xdr:rowOff>142583</xdr:rowOff>
    </xdr:to>
    <xdr:pic>
      <xdr:nvPicPr>
        <xdr:cNvPr id="13" name="Gráfico 36" descr="Información">
          <a:extLst>
            <a:ext uri="{FF2B5EF4-FFF2-40B4-BE49-F238E27FC236}">
              <a16:creationId xmlns:a16="http://schemas.microsoft.com/office/drawing/2014/main" id="{D2857A6E-BB4B-4307-A9AD-C59694AF7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381731" y="19442399"/>
          <a:ext cx="713220" cy="607434"/>
        </a:xfrm>
        <a:prstGeom prst="rect">
          <a:avLst/>
        </a:prstGeom>
      </xdr:spPr>
    </xdr:pic>
    <xdr:clientData/>
  </xdr:twoCellAnchor>
  <xdr:twoCellAnchor>
    <xdr:from>
      <xdr:col>2</xdr:col>
      <xdr:colOff>517381</xdr:colOff>
      <xdr:row>106</xdr:row>
      <xdr:rowOff>134215</xdr:rowOff>
    </xdr:from>
    <xdr:to>
      <xdr:col>7</xdr:col>
      <xdr:colOff>677574</xdr:colOff>
      <xdr:row>128</xdr:row>
      <xdr:rowOff>54118</xdr:rowOff>
    </xdr:to>
    <xdr:sp macro="" textlink="">
      <xdr:nvSpPr>
        <xdr:cNvPr id="14" name="CuadroTexto 37">
          <a:extLst>
            <a:ext uri="{FF2B5EF4-FFF2-40B4-BE49-F238E27FC236}">
              <a16:creationId xmlns:a16="http://schemas.microsoft.com/office/drawing/2014/main" id="{11357E1F-8315-4744-B3B1-BB2C845D4924}"/>
            </a:ext>
          </a:extLst>
        </xdr:cNvPr>
        <xdr:cNvSpPr txBox="1"/>
      </xdr:nvSpPr>
      <xdr:spPr>
        <a:xfrm>
          <a:off x="2117581" y="18326965"/>
          <a:ext cx="4157518" cy="36918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|PAGO</a:t>
          </a:r>
          <a:r>
            <a:rPr lang="es-ES" sz="2000" baseline="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 POR INTERNET</a:t>
          </a:r>
          <a:endParaRPr lang="es-ES" sz="2000">
            <a:solidFill>
              <a:srgbClr val="A02B93"/>
            </a:solidFill>
            <a:effectLst/>
            <a:latin typeface="Century Gothic" panose="020B0502020202020204" pitchFamily="34" charset="0"/>
            <a:cs typeface="Times New Roman" panose="02020603050405020304" pitchFamily="18" charset="0"/>
          </a:endParaRP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 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 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       |PAGO</a:t>
          </a:r>
          <a:r>
            <a:rPr lang="es-ES" sz="2000" baseline="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 EN BANCOS CON CODIGO DE BARRAS</a:t>
          </a:r>
          <a:endParaRPr lang="es-ES" sz="2000">
            <a:solidFill>
              <a:srgbClr val="A02B93"/>
            </a:solidFill>
            <a:effectLst/>
            <a:latin typeface="Century Gothic" panose="020B0502020202020204" pitchFamily="34" charset="0"/>
            <a:cs typeface="Times New Roman" panose="02020603050405020304" pitchFamily="18" charset="0"/>
          </a:endParaRP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|PAGO CON CHEQUE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endParaRPr lang="es-ES" sz="2000">
            <a:solidFill>
              <a:srgbClr val="A02B93"/>
            </a:solidFill>
            <a:effectLst/>
            <a:latin typeface="Century Gothic" panose="020B050202020202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567891</xdr:colOff>
      <xdr:row>110</xdr:row>
      <xdr:rowOff>70716</xdr:rowOff>
    </xdr:from>
    <xdr:to>
      <xdr:col>6</xdr:col>
      <xdr:colOff>483899</xdr:colOff>
      <xdr:row>115</xdr:row>
      <xdr:rowOff>102753</xdr:rowOff>
    </xdr:to>
    <xdr:pic>
      <xdr:nvPicPr>
        <xdr:cNvPr id="15" name="Imagen 38">
          <a:extLst>
            <a:ext uri="{FF2B5EF4-FFF2-40B4-BE49-F238E27FC236}">
              <a16:creationId xmlns:a16="http://schemas.microsoft.com/office/drawing/2014/main" id="{A25D8260-4594-497B-A660-DE06D816826A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65016" y="18946091"/>
          <a:ext cx="2319483" cy="892462"/>
        </a:xfrm>
        <a:prstGeom prst="rect">
          <a:avLst/>
        </a:prstGeom>
      </xdr:spPr>
    </xdr:pic>
    <xdr:clientData/>
  </xdr:twoCellAnchor>
  <xdr:twoCellAnchor editAs="oneCell">
    <xdr:from>
      <xdr:col>2</xdr:col>
      <xdr:colOff>463406</xdr:colOff>
      <xdr:row>107</xdr:row>
      <xdr:rowOff>18182</xdr:rowOff>
    </xdr:from>
    <xdr:to>
      <xdr:col>3</xdr:col>
      <xdr:colOff>371331</xdr:colOff>
      <xdr:row>110</xdr:row>
      <xdr:rowOff>111266</xdr:rowOff>
    </xdr:to>
    <xdr:pic>
      <xdr:nvPicPr>
        <xdr:cNvPr id="16" name="Gráfico 39" descr="Información">
          <a:extLst>
            <a:ext uri="{FF2B5EF4-FFF2-40B4-BE49-F238E27FC236}">
              <a16:creationId xmlns:a16="http://schemas.microsoft.com/office/drawing/2014/main" id="{43F1AF0E-0D1C-4BA2-AB1E-094C50A3E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066781" y="18382382"/>
          <a:ext cx="704850" cy="607434"/>
        </a:xfrm>
        <a:prstGeom prst="rect">
          <a:avLst/>
        </a:prstGeom>
      </xdr:spPr>
    </xdr:pic>
    <xdr:clientData/>
  </xdr:twoCellAnchor>
  <xdr:twoCellAnchor editAs="oneCell">
    <xdr:from>
      <xdr:col>2</xdr:col>
      <xdr:colOff>435408</xdr:colOff>
      <xdr:row>115</xdr:row>
      <xdr:rowOff>133779</xdr:rowOff>
    </xdr:from>
    <xdr:to>
      <xdr:col>3</xdr:col>
      <xdr:colOff>340158</xdr:colOff>
      <xdr:row>119</xdr:row>
      <xdr:rowOff>66073</xdr:rowOff>
    </xdr:to>
    <xdr:pic>
      <xdr:nvPicPr>
        <xdr:cNvPr id="17" name="Gráfico 40" descr="Información">
          <a:extLst>
            <a:ext uri="{FF2B5EF4-FFF2-40B4-BE49-F238E27FC236}">
              <a16:creationId xmlns:a16="http://schemas.microsoft.com/office/drawing/2014/main" id="{2932DF22-DAB9-40FC-BC8D-855DA5D25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035608" y="19869579"/>
          <a:ext cx="704850" cy="618094"/>
        </a:xfrm>
        <a:prstGeom prst="rect">
          <a:avLst/>
        </a:prstGeom>
      </xdr:spPr>
    </xdr:pic>
    <xdr:clientData/>
  </xdr:twoCellAnchor>
  <xdr:twoCellAnchor editAs="oneCell">
    <xdr:from>
      <xdr:col>2</xdr:col>
      <xdr:colOff>433677</xdr:colOff>
      <xdr:row>121</xdr:row>
      <xdr:rowOff>54116</xdr:rowOff>
    </xdr:from>
    <xdr:to>
      <xdr:col>3</xdr:col>
      <xdr:colOff>335252</xdr:colOff>
      <xdr:row>124</xdr:row>
      <xdr:rowOff>153697</xdr:rowOff>
    </xdr:to>
    <xdr:pic>
      <xdr:nvPicPr>
        <xdr:cNvPr id="18" name="Gráfico 41" descr="Información">
          <a:extLst>
            <a:ext uri="{FF2B5EF4-FFF2-40B4-BE49-F238E27FC236}">
              <a16:creationId xmlns:a16="http://schemas.microsoft.com/office/drawing/2014/main" id="{2FD25FA6-4051-41D3-8BFA-4B863638F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030702" y="20818616"/>
          <a:ext cx="704850" cy="61393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142</xdr:row>
      <xdr:rowOff>58449</xdr:rowOff>
    </xdr:from>
    <xdr:to>
      <xdr:col>24</xdr:col>
      <xdr:colOff>43962</xdr:colOff>
      <xdr:row>154</xdr:row>
      <xdr:rowOff>3020</xdr:rowOff>
    </xdr:to>
    <xdr:sp macro="" textlink="">
      <xdr:nvSpPr>
        <xdr:cNvPr id="20" name="Diagrama de flujo: proceso 53">
          <a:extLst>
            <a:ext uri="{FF2B5EF4-FFF2-40B4-BE49-F238E27FC236}">
              <a16:creationId xmlns:a16="http://schemas.microsoft.com/office/drawing/2014/main" id="{863DFA9B-9ABD-4B37-BC63-33C7550FE241}"/>
            </a:ext>
          </a:extLst>
        </xdr:cNvPr>
        <xdr:cNvSpPr/>
      </xdr:nvSpPr>
      <xdr:spPr>
        <a:xfrm>
          <a:off x="0" y="24423399"/>
          <a:ext cx="19249537" cy="2001971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146</xdr:row>
      <xdr:rowOff>25644</xdr:rowOff>
    </xdr:from>
    <xdr:to>
      <xdr:col>26</xdr:col>
      <xdr:colOff>36022</xdr:colOff>
      <xdr:row>158</xdr:row>
      <xdr:rowOff>162701</xdr:rowOff>
    </xdr:to>
    <xdr:sp macro="" textlink="">
      <xdr:nvSpPr>
        <xdr:cNvPr id="21" name="Diagrama de flujo: proceso 53">
          <a:extLst>
            <a:ext uri="{FF2B5EF4-FFF2-40B4-BE49-F238E27FC236}">
              <a16:creationId xmlns:a16="http://schemas.microsoft.com/office/drawing/2014/main" id="{C2D34B8E-0D8F-481B-A9C4-92182F6DE0FD}"/>
            </a:ext>
          </a:extLst>
        </xdr:cNvPr>
        <xdr:cNvSpPr>
          <a:spLocks noChangeAspect="1"/>
        </xdr:cNvSpPr>
      </xdr:nvSpPr>
      <xdr:spPr>
        <a:xfrm>
          <a:off x="0" y="25587280"/>
          <a:ext cx="21372022" cy="221523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13</xdr:col>
      <xdr:colOff>93042</xdr:colOff>
      <xdr:row>154</xdr:row>
      <xdr:rowOff>15007</xdr:rowOff>
    </xdr:from>
    <xdr:ext cx="593642" cy="556978"/>
    <xdr:pic>
      <xdr:nvPicPr>
        <xdr:cNvPr id="22" name="Imagen 198">
          <a:extLst>
            <a:ext uri="{FF2B5EF4-FFF2-40B4-BE49-F238E27FC236}">
              <a16:creationId xmlns:a16="http://schemas.microsoft.com/office/drawing/2014/main" id="{534F2E1C-E938-44C8-B4B4-AE34FEB5D3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449315" y="26962098"/>
          <a:ext cx="593642" cy="556978"/>
        </a:xfrm>
        <a:prstGeom prst="rect">
          <a:avLst/>
        </a:prstGeom>
      </xdr:spPr>
    </xdr:pic>
    <xdr:clientData/>
  </xdr:oneCellAnchor>
  <xdr:twoCellAnchor>
    <xdr:from>
      <xdr:col>2</xdr:col>
      <xdr:colOff>760783</xdr:colOff>
      <xdr:row>147</xdr:row>
      <xdr:rowOff>110953</xdr:rowOff>
    </xdr:from>
    <xdr:to>
      <xdr:col>13</xdr:col>
      <xdr:colOff>363681</xdr:colOff>
      <xdr:row>159</xdr:row>
      <xdr:rowOff>0</xdr:rowOff>
    </xdr:to>
    <xdr:sp macro="" textlink="">
      <xdr:nvSpPr>
        <xdr:cNvPr id="23" name="Cuadro de texto 124">
          <a:extLst>
            <a:ext uri="{FF2B5EF4-FFF2-40B4-BE49-F238E27FC236}">
              <a16:creationId xmlns:a16="http://schemas.microsoft.com/office/drawing/2014/main" id="{5F4E8591-D689-4481-95A7-1DC82E5C57ED}"/>
            </a:ext>
          </a:extLst>
        </xdr:cNvPr>
        <xdr:cNvSpPr txBox="1">
          <a:spLocks noChangeAspect="1"/>
        </xdr:cNvSpPr>
      </xdr:nvSpPr>
      <xdr:spPr>
        <a:xfrm>
          <a:off x="2360983" y="25329978"/>
          <a:ext cx="8403998" cy="19515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15</xdr:col>
      <xdr:colOff>332857</xdr:colOff>
      <xdr:row>151</xdr:row>
      <xdr:rowOff>91909</xdr:rowOff>
    </xdr:from>
    <xdr:to>
      <xdr:col>19</xdr:col>
      <xdr:colOff>467591</xdr:colOff>
      <xdr:row>157</xdr:row>
      <xdr:rowOff>23812</xdr:rowOff>
    </xdr:to>
    <xdr:sp macro="" textlink="">
      <xdr:nvSpPr>
        <xdr:cNvPr id="24" name="Cuadro de texto 124">
          <a:extLst>
            <a:ext uri="{FF2B5EF4-FFF2-40B4-BE49-F238E27FC236}">
              <a16:creationId xmlns:a16="http://schemas.microsoft.com/office/drawing/2014/main" id="{5BDC0615-2677-4CDB-A0FF-C22AE53700AD}"/>
            </a:ext>
          </a:extLst>
        </xdr:cNvPr>
        <xdr:cNvSpPr txBox="1"/>
      </xdr:nvSpPr>
      <xdr:spPr>
        <a:xfrm>
          <a:off x="12337532" y="25996734"/>
          <a:ext cx="3328784" cy="9669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[9]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21</xdr:col>
      <xdr:colOff>590763</xdr:colOff>
      <xdr:row>150</xdr:row>
      <xdr:rowOff>27296</xdr:rowOff>
    </xdr:from>
    <xdr:to>
      <xdr:col>22</xdr:col>
      <xdr:colOff>526978</xdr:colOff>
      <xdr:row>156</xdr:row>
      <xdr:rowOff>159885</xdr:rowOff>
    </xdr:to>
    <xdr:sp macro="" textlink="">
      <xdr:nvSpPr>
        <xdr:cNvPr id="25" name="Cuadro de texto 124">
          <a:extLst>
            <a:ext uri="{FF2B5EF4-FFF2-40B4-BE49-F238E27FC236}">
              <a16:creationId xmlns:a16="http://schemas.microsoft.com/office/drawing/2014/main" id="{08F1EF0E-246C-449A-AFD8-4767DC21A157}"/>
            </a:ext>
          </a:extLst>
        </xdr:cNvPr>
        <xdr:cNvSpPr txBox="1"/>
      </xdr:nvSpPr>
      <xdr:spPr>
        <a:xfrm>
          <a:off x="17392863" y="25767021"/>
          <a:ext cx="733140" cy="11612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8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192665</xdr:colOff>
      <xdr:row>98</xdr:row>
      <xdr:rowOff>116898</xdr:rowOff>
    </xdr:from>
    <xdr:to>
      <xdr:col>8</xdr:col>
      <xdr:colOff>84991</xdr:colOff>
      <xdr:row>107</xdr:row>
      <xdr:rowOff>95531</xdr:rowOff>
    </xdr:to>
    <xdr:sp macro="" textlink="">
      <xdr:nvSpPr>
        <xdr:cNvPr id="26" name="CuadroTexto 202">
          <a:extLst>
            <a:ext uri="{FF2B5EF4-FFF2-40B4-BE49-F238E27FC236}">
              <a16:creationId xmlns:a16="http://schemas.microsoft.com/office/drawing/2014/main" id="{8834EAC3-553F-45DD-9BEE-CAC17217F48B}"/>
            </a:ext>
          </a:extLst>
        </xdr:cNvPr>
        <xdr:cNvSpPr txBox="1"/>
      </xdr:nvSpPr>
      <xdr:spPr>
        <a:xfrm>
          <a:off x="1792865" y="16938048"/>
          <a:ext cx="4696101" cy="1521683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5CE1E6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PAGO DE CONTADO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9</xdr:col>
      <xdr:colOff>674110</xdr:colOff>
      <xdr:row>98</xdr:row>
      <xdr:rowOff>33338</xdr:rowOff>
    </xdr:from>
    <xdr:to>
      <xdr:col>15</xdr:col>
      <xdr:colOff>566436</xdr:colOff>
      <xdr:row>107</xdr:row>
      <xdr:rowOff>11972</xdr:rowOff>
    </xdr:to>
    <xdr:sp macro="" textlink="">
      <xdr:nvSpPr>
        <xdr:cNvPr id="27" name="CuadroTexto 203">
          <a:extLst>
            <a:ext uri="{FF2B5EF4-FFF2-40B4-BE49-F238E27FC236}">
              <a16:creationId xmlns:a16="http://schemas.microsoft.com/office/drawing/2014/main" id="{C5BEA55A-824B-435B-92AD-B360D484DE7C}"/>
            </a:ext>
          </a:extLst>
        </xdr:cNvPr>
        <xdr:cNvSpPr txBox="1"/>
      </xdr:nvSpPr>
      <xdr:spPr>
        <a:xfrm>
          <a:off x="7878185" y="16851313"/>
          <a:ext cx="4686576" cy="152168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5CE1E6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CONVENIO DE PAGO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17</xdr:col>
      <xdr:colOff>584056</xdr:colOff>
      <xdr:row>96</xdr:row>
      <xdr:rowOff>47193</xdr:rowOff>
    </xdr:from>
    <xdr:to>
      <xdr:col>23</xdr:col>
      <xdr:colOff>476382</xdr:colOff>
      <xdr:row>105</xdr:row>
      <xdr:rowOff>25826</xdr:rowOff>
    </xdr:to>
    <xdr:sp macro="" textlink="">
      <xdr:nvSpPr>
        <xdr:cNvPr id="28" name="CuadroTexto 204">
          <a:extLst>
            <a:ext uri="{FF2B5EF4-FFF2-40B4-BE49-F238E27FC236}">
              <a16:creationId xmlns:a16="http://schemas.microsoft.com/office/drawing/2014/main" id="{66302745-E82F-4FAF-8675-D21CD3D05DAD}"/>
            </a:ext>
          </a:extLst>
        </xdr:cNvPr>
        <xdr:cNvSpPr txBox="1"/>
      </xdr:nvSpPr>
      <xdr:spPr>
        <a:xfrm>
          <a:off x="14182581" y="16528618"/>
          <a:ext cx="4696101" cy="1521683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5CE1E6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PAGO MEDIANTE FINANCIACIÓN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 editAs="oneCell">
    <xdr:from>
      <xdr:col>19</xdr:col>
      <xdr:colOff>187872</xdr:colOff>
      <xdr:row>87</xdr:row>
      <xdr:rowOff>138541</xdr:rowOff>
    </xdr:from>
    <xdr:to>
      <xdr:col>21</xdr:col>
      <xdr:colOff>674398</xdr:colOff>
      <xdr:row>97</xdr:row>
      <xdr:rowOff>49508</xdr:rowOff>
    </xdr:to>
    <xdr:pic>
      <xdr:nvPicPr>
        <xdr:cNvPr id="29" name="Gráfico 523" descr="Tarjeta de crédito">
          <a:extLst>
            <a:ext uri="{FF2B5EF4-FFF2-40B4-BE49-F238E27FC236}">
              <a16:creationId xmlns:a16="http://schemas.microsoft.com/office/drawing/2014/main" id="{171CC948-52AD-4694-98BF-F6445A211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5389772" y="15076916"/>
          <a:ext cx="2086726" cy="1622292"/>
        </a:xfrm>
        <a:prstGeom prst="rect">
          <a:avLst/>
        </a:prstGeom>
      </xdr:spPr>
    </xdr:pic>
    <xdr:clientData/>
  </xdr:twoCellAnchor>
  <xdr:twoCellAnchor>
    <xdr:from>
      <xdr:col>7</xdr:col>
      <xdr:colOff>1856</xdr:colOff>
      <xdr:row>3</xdr:row>
      <xdr:rowOff>5504</xdr:rowOff>
    </xdr:from>
    <xdr:to>
      <xdr:col>21</xdr:col>
      <xdr:colOff>658091</xdr:colOff>
      <xdr:row>12</xdr:row>
      <xdr:rowOff>155864</xdr:rowOff>
    </xdr:to>
    <xdr:sp macro="" textlink="">
      <xdr:nvSpPr>
        <xdr:cNvPr id="30" name="CuadroTexto 206">
          <a:extLst>
            <a:ext uri="{FF2B5EF4-FFF2-40B4-BE49-F238E27FC236}">
              <a16:creationId xmlns:a16="http://schemas.microsoft.com/office/drawing/2014/main" id="{3132E982-33E3-41BB-AD3E-5A7667FA9674}"/>
            </a:ext>
          </a:extLst>
        </xdr:cNvPr>
        <xdr:cNvSpPr txBox="1"/>
      </xdr:nvSpPr>
      <xdr:spPr>
        <a:xfrm>
          <a:off x="5602556" y="523029"/>
          <a:ext cx="11854460" cy="16934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ASEGURAMIENTO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PROPIEDAD HORIZONTAL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[3]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108856</xdr:rowOff>
    </xdr:from>
    <xdr:to>
      <xdr:col>21</xdr:col>
      <xdr:colOff>353786</xdr:colOff>
      <xdr:row>12</xdr:row>
      <xdr:rowOff>95250</xdr:rowOff>
    </xdr:to>
    <xdr:sp macro="" textlink="">
      <xdr:nvSpPr>
        <xdr:cNvPr id="31" name="Hexágono 13">
          <a:extLst>
            <a:ext uri="{FF2B5EF4-FFF2-40B4-BE49-F238E27FC236}">
              <a16:creationId xmlns:a16="http://schemas.microsoft.com/office/drawing/2014/main" id="{39F1E7E4-5798-4FFB-8E46-736A6141ECE5}"/>
            </a:ext>
          </a:extLst>
        </xdr:cNvPr>
        <xdr:cNvSpPr/>
      </xdr:nvSpPr>
      <xdr:spPr>
        <a:xfrm>
          <a:off x="0" y="448581"/>
          <a:ext cx="17152711" cy="1704069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2</xdr:row>
      <xdr:rowOff>140124</xdr:rowOff>
    </xdr:from>
    <xdr:to>
      <xdr:col>6</xdr:col>
      <xdr:colOff>623456</xdr:colOff>
      <xdr:row>12</xdr:row>
      <xdr:rowOff>54429</xdr:rowOff>
    </xdr:to>
    <xdr:sp macro="" textlink="">
      <xdr:nvSpPr>
        <xdr:cNvPr id="32" name="Hexágono 14">
          <a:extLst>
            <a:ext uri="{FF2B5EF4-FFF2-40B4-BE49-F238E27FC236}">
              <a16:creationId xmlns:a16="http://schemas.microsoft.com/office/drawing/2014/main" id="{D221403A-0CDA-4607-BAD9-71DFD7F233A7}"/>
            </a:ext>
          </a:extLst>
        </xdr:cNvPr>
        <xdr:cNvSpPr/>
      </xdr:nvSpPr>
      <xdr:spPr>
        <a:xfrm>
          <a:off x="571500" y="486199"/>
          <a:ext cx="4849381" cy="1625630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32162</xdr:colOff>
      <xdr:row>4</xdr:row>
      <xdr:rowOff>184315</xdr:rowOff>
    </xdr:from>
    <xdr:ext cx="4072157" cy="945078"/>
    <xdr:pic>
      <xdr:nvPicPr>
        <xdr:cNvPr id="33" name="Imagen 209">
          <a:extLst>
            <a:ext uri="{FF2B5EF4-FFF2-40B4-BE49-F238E27FC236}">
              <a16:creationId xmlns:a16="http://schemas.microsoft.com/office/drawing/2014/main" id="{C2B9145A-7993-4F31-B0E9-696B9094C5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29087" y="857415"/>
          <a:ext cx="4072157" cy="945078"/>
        </a:xfrm>
        <a:prstGeom prst="rect">
          <a:avLst/>
        </a:prstGeom>
      </xdr:spPr>
    </xdr:pic>
    <xdr:clientData/>
  </xdr:oneCellAnchor>
  <xdr:twoCellAnchor>
    <xdr:from>
      <xdr:col>21</xdr:col>
      <xdr:colOff>136072</xdr:colOff>
      <xdr:row>1</xdr:row>
      <xdr:rowOff>190499</xdr:rowOff>
    </xdr:from>
    <xdr:to>
      <xdr:col>26</xdr:col>
      <xdr:colOff>122465</xdr:colOff>
      <xdr:row>12</xdr:row>
      <xdr:rowOff>163285</xdr:rowOff>
    </xdr:to>
    <xdr:sp macro="" textlink="">
      <xdr:nvSpPr>
        <xdr:cNvPr id="34" name="CuadroTexto 210">
          <a:extLst>
            <a:ext uri="{FF2B5EF4-FFF2-40B4-BE49-F238E27FC236}">
              <a16:creationId xmlns:a16="http://schemas.microsoft.com/office/drawing/2014/main" id="{8DC0C74B-875A-4E75-B218-28E87C67A2FB}"/>
            </a:ext>
          </a:extLst>
        </xdr:cNvPr>
        <xdr:cNvSpPr txBox="1"/>
      </xdr:nvSpPr>
      <xdr:spPr>
        <a:xfrm>
          <a:off x="16938172" y="342899"/>
          <a:ext cx="4609193" cy="187461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[2]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612322</xdr:colOff>
      <xdr:row>54</xdr:row>
      <xdr:rowOff>10822</xdr:rowOff>
    </xdr:from>
    <xdr:to>
      <xdr:col>25</xdr:col>
      <xdr:colOff>108858</xdr:colOff>
      <xdr:row>81</xdr:row>
      <xdr:rowOff>163285</xdr:rowOff>
    </xdr:to>
    <xdr:sp macro="" textlink="">
      <xdr:nvSpPr>
        <xdr:cNvPr id="35" name="Rectángulo: esquinas redondeadas 211">
          <a:extLst>
            <a:ext uri="{FF2B5EF4-FFF2-40B4-BE49-F238E27FC236}">
              <a16:creationId xmlns:a16="http://schemas.microsoft.com/office/drawing/2014/main" id="{67D32D71-93A8-448B-92FF-25D08C3E4721}"/>
            </a:ext>
          </a:extLst>
        </xdr:cNvPr>
        <xdr:cNvSpPr/>
      </xdr:nvSpPr>
      <xdr:spPr>
        <a:xfrm>
          <a:off x="3812722" y="9284997"/>
          <a:ext cx="16295461" cy="4781613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277090</xdr:colOff>
      <xdr:row>16</xdr:row>
      <xdr:rowOff>5</xdr:rowOff>
    </xdr:from>
    <xdr:to>
      <xdr:col>25</xdr:col>
      <xdr:colOff>450272</xdr:colOff>
      <xdr:row>49</xdr:row>
      <xdr:rowOff>12555</xdr:rowOff>
    </xdr:to>
    <xdr:sp macro="" textlink="">
      <xdr:nvSpPr>
        <xdr:cNvPr id="36" name="Diagrama de flujo: extraer 39">
          <a:extLst>
            <a:ext uri="{FF2B5EF4-FFF2-40B4-BE49-F238E27FC236}">
              <a16:creationId xmlns:a16="http://schemas.microsoft.com/office/drawing/2014/main" id="{ECF30788-BCAD-4264-8B98-A9739BC84844}"/>
            </a:ext>
          </a:extLst>
        </xdr:cNvPr>
        <xdr:cNvSpPr/>
      </xdr:nvSpPr>
      <xdr:spPr>
        <a:xfrm rot="5400000">
          <a:off x="7405906" y="-3595902"/>
          <a:ext cx="5727550" cy="18461182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rgbClr val="5B9BD5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5192</xdr:colOff>
      <xdr:row>23</xdr:row>
      <xdr:rowOff>117539</xdr:rowOff>
    </xdr:from>
    <xdr:to>
      <xdr:col>7</xdr:col>
      <xdr:colOff>520383</xdr:colOff>
      <xdr:row>29</xdr:row>
      <xdr:rowOff>45957</xdr:rowOff>
    </xdr:to>
    <xdr:sp macro="" textlink="">
      <xdr:nvSpPr>
        <xdr:cNvPr id="37" name="CuadroTexto 213">
          <a:extLst>
            <a:ext uri="{FF2B5EF4-FFF2-40B4-BE49-F238E27FC236}">
              <a16:creationId xmlns:a16="http://schemas.microsoft.com/office/drawing/2014/main" id="{E11D8EAC-D062-465A-8755-D41B6D1E49A6}"/>
            </a:ext>
          </a:extLst>
        </xdr:cNvPr>
        <xdr:cNvSpPr txBox="1"/>
      </xdr:nvSpPr>
      <xdr:spPr>
        <a:xfrm>
          <a:off x="2408667" y="4073589"/>
          <a:ext cx="3715591" cy="95711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VALOR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TOTAL A PAGAR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2</xdr:col>
      <xdr:colOff>172993</xdr:colOff>
      <xdr:row>30</xdr:row>
      <xdr:rowOff>29744</xdr:rowOff>
    </xdr:from>
    <xdr:to>
      <xdr:col>8</xdr:col>
      <xdr:colOff>242455</xdr:colOff>
      <xdr:row>35</xdr:row>
      <xdr:rowOff>51956</xdr:rowOff>
    </xdr:to>
    <xdr:sp macro="" textlink="">
      <xdr:nvSpPr>
        <xdr:cNvPr id="38" name="CuadroTexto 214">
          <a:extLst>
            <a:ext uri="{FF2B5EF4-FFF2-40B4-BE49-F238E27FC236}">
              <a16:creationId xmlns:a16="http://schemas.microsoft.com/office/drawing/2014/main" id="{F3FCD526-6A7C-4CF1-A8AA-92CD74DC58DB}"/>
            </a:ext>
          </a:extLst>
        </xdr:cNvPr>
        <xdr:cNvSpPr txBox="1"/>
      </xdr:nvSpPr>
      <xdr:spPr>
        <a:xfrm>
          <a:off x="1773193" y="5179594"/>
          <a:ext cx="4866887" cy="87946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5400" b="1">
              <a:solidFill>
                <a:schemeClr val="accent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$ </a:t>
          </a:r>
          <a:r>
            <a:rPr lang="es-CO" sz="54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[521]</a:t>
          </a:r>
        </a:p>
      </xdr:txBody>
    </xdr:sp>
    <xdr:clientData/>
  </xdr:twoCellAnchor>
  <xdr:twoCellAnchor editAs="oneCell">
    <xdr:from>
      <xdr:col>16</xdr:col>
      <xdr:colOff>101094</xdr:colOff>
      <xdr:row>23</xdr:row>
      <xdr:rowOff>128599</xdr:rowOff>
    </xdr:from>
    <xdr:to>
      <xdr:col>18</xdr:col>
      <xdr:colOff>292964</xdr:colOff>
      <xdr:row>34</xdr:row>
      <xdr:rowOff>105312</xdr:rowOff>
    </xdr:to>
    <xdr:pic>
      <xdr:nvPicPr>
        <xdr:cNvPr id="39" name="Imagen 215">
          <a:extLst>
            <a:ext uri="{FF2B5EF4-FFF2-40B4-BE49-F238E27FC236}">
              <a16:creationId xmlns:a16="http://schemas.microsoft.com/office/drawing/2014/main" id="{2E47E2FC-4783-4C75-B44C-AF4298EC7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5869" y="4078299"/>
          <a:ext cx="1788895" cy="186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28</xdr:row>
      <xdr:rowOff>132548</xdr:rowOff>
    </xdr:from>
    <xdr:to>
      <xdr:col>15</xdr:col>
      <xdr:colOff>34635</xdr:colOff>
      <xdr:row>32</xdr:row>
      <xdr:rowOff>121230</xdr:rowOff>
    </xdr:to>
    <xdr:sp macro="" textlink="">
      <xdr:nvSpPr>
        <xdr:cNvPr id="40" name="CuadroTexto 216">
          <a:extLst>
            <a:ext uri="{FF2B5EF4-FFF2-40B4-BE49-F238E27FC236}">
              <a16:creationId xmlns:a16="http://schemas.microsoft.com/office/drawing/2014/main" id="{FE9EDF42-8607-4C42-9160-23B18C98DB51}"/>
            </a:ext>
          </a:extLst>
        </xdr:cNvPr>
        <xdr:cNvSpPr txBox="1"/>
      </xdr:nvSpPr>
      <xdr:spPr>
        <a:xfrm>
          <a:off x="6096000" y="4981639"/>
          <a:ext cx="5368635" cy="68140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40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[519]</a:t>
          </a: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9</xdr:col>
      <xdr:colOff>349418</xdr:colOff>
      <xdr:row>23</xdr:row>
      <xdr:rowOff>102546</xdr:rowOff>
    </xdr:from>
    <xdr:to>
      <xdr:col>13</xdr:col>
      <xdr:colOff>495095</xdr:colOff>
      <xdr:row>29</xdr:row>
      <xdr:rowOff>76262</xdr:rowOff>
    </xdr:to>
    <xdr:sp macro="" textlink="">
      <xdr:nvSpPr>
        <xdr:cNvPr id="41" name="CuadroTexto 217">
          <a:extLst>
            <a:ext uri="{FF2B5EF4-FFF2-40B4-BE49-F238E27FC236}">
              <a16:creationId xmlns:a16="http://schemas.microsoft.com/office/drawing/2014/main" id="{F3BABF63-94E3-45EE-BE27-5E1E1D1F2787}"/>
            </a:ext>
          </a:extLst>
        </xdr:cNvPr>
        <xdr:cNvSpPr txBox="1"/>
      </xdr:nvSpPr>
      <xdr:spPr>
        <a:xfrm>
          <a:off x="7553493" y="4058596"/>
          <a:ext cx="3342902" cy="99924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INICIO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DE VIGENCIA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9</xdr:col>
      <xdr:colOff>623046</xdr:colOff>
      <xdr:row>34</xdr:row>
      <xdr:rowOff>47127</xdr:rowOff>
    </xdr:from>
    <xdr:to>
      <xdr:col>13</xdr:col>
      <xdr:colOff>415636</xdr:colOff>
      <xdr:row>40</xdr:row>
      <xdr:rowOff>51955</xdr:rowOff>
    </xdr:to>
    <xdr:sp macro="" textlink="">
      <xdr:nvSpPr>
        <xdr:cNvPr id="42" name="CuadroTexto 220">
          <a:extLst>
            <a:ext uri="{FF2B5EF4-FFF2-40B4-BE49-F238E27FC236}">
              <a16:creationId xmlns:a16="http://schemas.microsoft.com/office/drawing/2014/main" id="{CB76568D-84BA-406F-AF13-5EDFF40AAB5C}"/>
            </a:ext>
          </a:extLst>
        </xdr:cNvPr>
        <xdr:cNvSpPr txBox="1"/>
      </xdr:nvSpPr>
      <xdr:spPr>
        <a:xfrm>
          <a:off x="7820771" y="5889127"/>
          <a:ext cx="2992990" cy="102717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FIN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DE VIGENCIA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8</xdr:col>
      <xdr:colOff>138545</xdr:colOff>
      <xdr:row>38</xdr:row>
      <xdr:rowOff>163719</xdr:rowOff>
    </xdr:from>
    <xdr:to>
      <xdr:col>15</xdr:col>
      <xdr:colOff>121227</xdr:colOff>
      <xdr:row>42</xdr:row>
      <xdr:rowOff>152402</xdr:rowOff>
    </xdr:to>
    <xdr:sp macro="" textlink="">
      <xdr:nvSpPr>
        <xdr:cNvPr id="43" name="CuadroTexto 221">
          <a:extLst>
            <a:ext uri="{FF2B5EF4-FFF2-40B4-BE49-F238E27FC236}">
              <a16:creationId xmlns:a16="http://schemas.microsoft.com/office/drawing/2014/main" id="{F842FCC9-500B-42A0-91E4-83CB9D30AA76}"/>
            </a:ext>
          </a:extLst>
        </xdr:cNvPr>
        <xdr:cNvSpPr txBox="1"/>
      </xdr:nvSpPr>
      <xdr:spPr>
        <a:xfrm>
          <a:off x="6234545" y="6744628"/>
          <a:ext cx="5316682" cy="6814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40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[520]</a:t>
          </a: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15</xdr:col>
      <xdr:colOff>120818</xdr:colOff>
      <xdr:row>35</xdr:row>
      <xdr:rowOff>81763</xdr:rowOff>
    </xdr:from>
    <xdr:to>
      <xdr:col>19</xdr:col>
      <xdr:colOff>266495</xdr:colOff>
      <xdr:row>41</xdr:row>
      <xdr:rowOff>55479</xdr:rowOff>
    </xdr:to>
    <xdr:sp macro="" textlink="">
      <xdr:nvSpPr>
        <xdr:cNvPr id="44" name="CuadroTexto 222">
          <a:extLst>
            <a:ext uri="{FF2B5EF4-FFF2-40B4-BE49-F238E27FC236}">
              <a16:creationId xmlns:a16="http://schemas.microsoft.com/office/drawing/2014/main" id="{4D25BB0B-4503-4489-8136-3103F8C0479A}"/>
            </a:ext>
          </a:extLst>
        </xdr:cNvPr>
        <xdr:cNvSpPr txBox="1"/>
      </xdr:nvSpPr>
      <xdr:spPr>
        <a:xfrm>
          <a:off x="12125493" y="6095213"/>
          <a:ext cx="3342902" cy="99924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MEDIO DE PAGO</a:t>
          </a:r>
        </a:p>
      </xdr:txBody>
    </xdr:sp>
    <xdr:clientData/>
  </xdr:twoCellAnchor>
  <xdr:twoCellAnchor>
    <xdr:from>
      <xdr:col>14</xdr:col>
      <xdr:colOff>474162</xdr:colOff>
      <xdr:row>38</xdr:row>
      <xdr:rowOff>59811</xdr:rowOff>
    </xdr:from>
    <xdr:to>
      <xdr:col>19</xdr:col>
      <xdr:colOff>761999</xdr:colOff>
      <xdr:row>42</xdr:row>
      <xdr:rowOff>1</xdr:rowOff>
    </xdr:to>
    <xdr:sp macro="" textlink="">
      <xdr:nvSpPr>
        <xdr:cNvPr id="45" name="CuadroTexto 223">
          <a:extLst>
            <a:ext uri="{FF2B5EF4-FFF2-40B4-BE49-F238E27FC236}">
              <a16:creationId xmlns:a16="http://schemas.microsoft.com/office/drawing/2014/main" id="{02023B2F-CD36-4A78-9504-937819147B18}"/>
            </a:ext>
          </a:extLst>
        </xdr:cNvPr>
        <xdr:cNvSpPr txBox="1"/>
      </xdr:nvSpPr>
      <xdr:spPr>
        <a:xfrm>
          <a:off x="11675562" y="6584436"/>
          <a:ext cx="4288337" cy="62599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srgbClr val="A02B93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[522]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20</xdr:col>
      <xdr:colOff>550310</xdr:colOff>
      <xdr:row>35</xdr:row>
      <xdr:rowOff>130253</xdr:rowOff>
    </xdr:from>
    <xdr:to>
      <xdr:col>24</xdr:col>
      <xdr:colOff>695987</xdr:colOff>
      <xdr:row>41</xdr:row>
      <xdr:rowOff>103968</xdr:rowOff>
    </xdr:to>
    <xdr:sp macro="" textlink="">
      <xdr:nvSpPr>
        <xdr:cNvPr id="46" name="CuadroTexto 224">
          <a:extLst>
            <a:ext uri="{FF2B5EF4-FFF2-40B4-BE49-F238E27FC236}">
              <a16:creationId xmlns:a16="http://schemas.microsoft.com/office/drawing/2014/main" id="{A7048CA7-5054-4C5A-8382-DF6D22B0C072}"/>
            </a:ext>
          </a:extLst>
        </xdr:cNvPr>
        <xdr:cNvSpPr txBox="1"/>
      </xdr:nvSpPr>
      <xdr:spPr>
        <a:xfrm>
          <a:off x="15790310" y="6191617"/>
          <a:ext cx="3193677" cy="101280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NUMERO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DE CUOTAS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20</xdr:col>
      <xdr:colOff>623455</xdr:colOff>
      <xdr:row>40</xdr:row>
      <xdr:rowOff>121228</xdr:rowOff>
    </xdr:from>
    <xdr:to>
      <xdr:col>24</xdr:col>
      <xdr:colOff>692728</xdr:colOff>
      <xdr:row>48</xdr:row>
      <xdr:rowOff>51955</xdr:rowOff>
    </xdr:to>
    <xdr:sp macro="" textlink="">
      <xdr:nvSpPr>
        <xdr:cNvPr id="47" name="CuadroTexto 225">
          <a:extLst>
            <a:ext uri="{FF2B5EF4-FFF2-40B4-BE49-F238E27FC236}">
              <a16:creationId xmlns:a16="http://schemas.microsoft.com/office/drawing/2014/main" id="{86241243-924F-46F8-AAF0-76A348CA1F5F}"/>
            </a:ext>
          </a:extLst>
        </xdr:cNvPr>
        <xdr:cNvSpPr txBox="1"/>
      </xdr:nvSpPr>
      <xdr:spPr>
        <a:xfrm>
          <a:off x="15863455" y="7048501"/>
          <a:ext cx="3117273" cy="131618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6000" b="1" i="0" u="none" strike="noStrike" kern="0" cap="none" spc="0" normalizeH="0" baseline="0" noProof="0">
              <a:ln>
                <a:noFill/>
              </a:ln>
              <a:solidFill>
                <a:srgbClr val="B4F0F0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[524]</a:t>
          </a:r>
          <a:endParaRPr kumimoji="0" lang="es-CO" sz="6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</xdr:col>
      <xdr:colOff>200103</xdr:colOff>
      <xdr:row>48</xdr:row>
      <xdr:rowOff>333437</xdr:rowOff>
    </xdr:from>
    <xdr:to>
      <xdr:col>8</xdr:col>
      <xdr:colOff>41131</xdr:colOff>
      <xdr:row>53</xdr:row>
      <xdr:rowOff>106940</xdr:rowOff>
    </xdr:to>
    <xdr:sp macro="" textlink="">
      <xdr:nvSpPr>
        <xdr:cNvPr id="48" name="CuadroTexto 226">
          <a:extLst>
            <a:ext uri="{FF2B5EF4-FFF2-40B4-BE49-F238E27FC236}">
              <a16:creationId xmlns:a16="http://schemas.microsoft.com/office/drawing/2014/main" id="{6B638D56-F564-4CB3-9845-256055C569EC}"/>
            </a:ext>
          </a:extLst>
        </xdr:cNvPr>
        <xdr:cNvSpPr txBox="1"/>
      </xdr:nvSpPr>
      <xdr:spPr>
        <a:xfrm>
          <a:off x="997028" y="8416987"/>
          <a:ext cx="5444903" cy="79267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4000" b="1">
              <a:solidFill>
                <a:srgbClr val="A02B93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PAGOS</a:t>
          </a:r>
          <a:endParaRPr kumimoji="0" lang="es-CO" sz="4000" b="1" i="0" u="none" strike="noStrike" kern="0" cap="none" spc="0" normalizeH="0" baseline="0" noProof="0">
            <a:ln>
              <a:noFill/>
            </a:ln>
            <a:solidFill>
              <a:srgbClr val="A02B93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oneCellAnchor>
    <xdr:from>
      <xdr:col>2</xdr:col>
      <xdr:colOff>212912</xdr:colOff>
      <xdr:row>148</xdr:row>
      <xdr:rowOff>91048</xdr:rowOff>
    </xdr:from>
    <xdr:ext cx="644427" cy="1669394"/>
    <xdr:pic>
      <xdr:nvPicPr>
        <xdr:cNvPr id="54" name="Imagen 232">
          <a:extLst>
            <a:ext uri="{FF2B5EF4-FFF2-40B4-BE49-F238E27FC236}">
              <a16:creationId xmlns:a16="http://schemas.microsoft.com/office/drawing/2014/main" id="{91ECF77E-2E51-4425-8F59-AD7A197321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816287" y="25481523"/>
          <a:ext cx="644427" cy="1669394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159</xdr:row>
      <xdr:rowOff>0</xdr:rowOff>
    </xdr:from>
    <xdr:to>
      <xdr:col>26</xdr:col>
      <xdr:colOff>36022</xdr:colOff>
      <xdr:row>159</xdr:row>
      <xdr:rowOff>3017</xdr:rowOff>
    </xdr:to>
    <xdr:sp macro="" textlink="">
      <xdr:nvSpPr>
        <xdr:cNvPr id="56" name="Diagrama de flujo: proceso 53">
          <a:extLst>
            <a:ext uri="{FF2B5EF4-FFF2-40B4-BE49-F238E27FC236}">
              <a16:creationId xmlns:a16="http://schemas.microsoft.com/office/drawing/2014/main" id="{BA06DC18-B6F4-4931-B88B-3417BFEDFF2E}"/>
            </a:ext>
          </a:extLst>
        </xdr:cNvPr>
        <xdr:cNvSpPr>
          <a:spLocks noChangeAspect="1"/>
        </xdr:cNvSpPr>
      </xdr:nvSpPr>
      <xdr:spPr>
        <a:xfrm>
          <a:off x="0" y="51978781"/>
          <a:ext cx="21457747" cy="2059561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20</xdr:col>
      <xdr:colOff>546846</xdr:colOff>
      <xdr:row>24</xdr:row>
      <xdr:rowOff>109471</xdr:rowOff>
    </xdr:from>
    <xdr:to>
      <xdr:col>24</xdr:col>
      <xdr:colOff>692523</xdr:colOff>
      <xdr:row>28</xdr:row>
      <xdr:rowOff>17318</xdr:rowOff>
    </xdr:to>
    <xdr:sp macro="" textlink="">
      <xdr:nvSpPr>
        <xdr:cNvPr id="19" name="CuadroTexto 224">
          <a:extLst>
            <a:ext uri="{FF2B5EF4-FFF2-40B4-BE49-F238E27FC236}">
              <a16:creationId xmlns:a16="http://schemas.microsoft.com/office/drawing/2014/main" id="{14D1417E-AE61-4FA3-BA45-362187344387}"/>
            </a:ext>
          </a:extLst>
        </xdr:cNvPr>
        <xdr:cNvSpPr txBox="1"/>
      </xdr:nvSpPr>
      <xdr:spPr>
        <a:xfrm>
          <a:off x="15786846" y="4265835"/>
          <a:ext cx="3193677" cy="60057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FINANCIERA</a:t>
          </a:r>
        </a:p>
      </xdr:txBody>
    </xdr:sp>
    <xdr:clientData/>
  </xdr:twoCellAnchor>
  <xdr:twoCellAnchor>
    <xdr:from>
      <xdr:col>20</xdr:col>
      <xdr:colOff>585355</xdr:colOff>
      <xdr:row>27</xdr:row>
      <xdr:rowOff>13856</xdr:rowOff>
    </xdr:from>
    <xdr:to>
      <xdr:col>24</xdr:col>
      <xdr:colOff>654628</xdr:colOff>
      <xdr:row>34</xdr:row>
      <xdr:rowOff>117764</xdr:rowOff>
    </xdr:to>
    <xdr:sp macro="" textlink="">
      <xdr:nvSpPr>
        <xdr:cNvPr id="49" name="CuadroTexto 225">
          <a:extLst>
            <a:ext uri="{FF2B5EF4-FFF2-40B4-BE49-F238E27FC236}">
              <a16:creationId xmlns:a16="http://schemas.microsoft.com/office/drawing/2014/main" id="{2BED0B34-72F5-483C-AD6B-6E87150A8280}"/>
            </a:ext>
          </a:extLst>
        </xdr:cNvPr>
        <xdr:cNvSpPr txBox="1"/>
      </xdr:nvSpPr>
      <xdr:spPr>
        <a:xfrm>
          <a:off x="15825355" y="4689765"/>
          <a:ext cx="3117273" cy="131618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6000" b="1" i="0" u="none" strike="noStrike" kern="0" cap="none" spc="0" normalizeH="0" baseline="0" noProof="0">
              <a:ln>
                <a:noFill/>
              </a:ln>
              <a:solidFill>
                <a:srgbClr val="B4F0F0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[529]</a:t>
          </a:r>
          <a:endParaRPr kumimoji="0" lang="es-CO" sz="6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143</xdr:row>
      <xdr:rowOff>272143</xdr:rowOff>
    </xdr:from>
    <xdr:to>
      <xdr:col>23</xdr:col>
      <xdr:colOff>698342</xdr:colOff>
      <xdr:row>155</xdr:row>
      <xdr:rowOff>49718</xdr:rowOff>
    </xdr:to>
    <xdr:sp macro="" textlink="">
      <xdr:nvSpPr>
        <xdr:cNvPr id="93" name="Diagrama de flujo: proceso 53">
          <a:extLst>
            <a:ext uri="{FF2B5EF4-FFF2-40B4-BE49-F238E27FC236}">
              <a16:creationId xmlns:a16="http://schemas.microsoft.com/office/drawing/2014/main" id="{086313BA-D267-4C28-BEE8-447C4BE9EDE4}"/>
            </a:ext>
          </a:extLst>
        </xdr:cNvPr>
        <xdr:cNvSpPr/>
      </xdr:nvSpPr>
      <xdr:spPr>
        <a:xfrm>
          <a:off x="0" y="25567822"/>
          <a:ext cx="19163235" cy="2022753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147</xdr:row>
      <xdr:rowOff>105205</xdr:rowOff>
    </xdr:from>
    <xdr:to>
      <xdr:col>25</xdr:col>
      <xdr:colOff>1304661</xdr:colOff>
      <xdr:row>160</xdr:row>
      <xdr:rowOff>17662</xdr:rowOff>
    </xdr:to>
    <xdr:sp macro="" textlink="">
      <xdr:nvSpPr>
        <xdr:cNvPr id="94" name="Diagrama de flujo: proceso 53">
          <a:extLst>
            <a:ext uri="{FF2B5EF4-FFF2-40B4-BE49-F238E27FC236}">
              <a16:creationId xmlns:a16="http://schemas.microsoft.com/office/drawing/2014/main" id="{9D0F48B5-BA95-4E4A-AB47-E3768B243AD2}"/>
            </a:ext>
          </a:extLst>
        </xdr:cNvPr>
        <xdr:cNvSpPr>
          <a:spLocks noChangeAspect="1"/>
        </xdr:cNvSpPr>
      </xdr:nvSpPr>
      <xdr:spPr>
        <a:xfrm>
          <a:off x="0" y="26230919"/>
          <a:ext cx="21375197" cy="221206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13</xdr:col>
      <xdr:colOff>9461</xdr:colOff>
      <xdr:row>155</xdr:row>
      <xdr:rowOff>55355</xdr:rowOff>
    </xdr:from>
    <xdr:ext cx="593642" cy="556978"/>
    <xdr:pic>
      <xdr:nvPicPr>
        <xdr:cNvPr id="95" name="Imagen 198">
          <a:extLst>
            <a:ext uri="{FF2B5EF4-FFF2-40B4-BE49-F238E27FC236}">
              <a16:creationId xmlns:a16="http://schemas.microsoft.com/office/drawing/2014/main" id="{3FF3BDC8-2214-4D8E-8ED2-7A6FE1958B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446140" y="27596212"/>
          <a:ext cx="593642" cy="556978"/>
        </a:xfrm>
        <a:prstGeom prst="rect">
          <a:avLst/>
        </a:prstGeom>
      </xdr:spPr>
    </xdr:pic>
    <xdr:clientData/>
  </xdr:oneCellAnchor>
  <xdr:twoCellAnchor>
    <xdr:from>
      <xdr:col>2</xdr:col>
      <xdr:colOff>751588</xdr:colOff>
      <xdr:row>149</xdr:row>
      <xdr:rowOff>385</xdr:rowOff>
    </xdr:from>
    <xdr:to>
      <xdr:col>13</xdr:col>
      <xdr:colOff>283275</xdr:colOff>
      <xdr:row>160</xdr:row>
      <xdr:rowOff>28143</xdr:rowOff>
    </xdr:to>
    <xdr:sp macro="" textlink="">
      <xdr:nvSpPr>
        <xdr:cNvPr id="96" name="Cuadro de texto 124">
          <a:extLst>
            <a:ext uri="{FF2B5EF4-FFF2-40B4-BE49-F238E27FC236}">
              <a16:creationId xmlns:a16="http://schemas.microsoft.com/office/drawing/2014/main" id="{52A8AAF1-887D-464F-A946-AFBBAE9449D7}"/>
            </a:ext>
          </a:extLst>
        </xdr:cNvPr>
        <xdr:cNvSpPr txBox="1">
          <a:spLocks noChangeAspect="1"/>
        </xdr:cNvSpPr>
      </xdr:nvSpPr>
      <xdr:spPr>
        <a:xfrm>
          <a:off x="2357231" y="26479885"/>
          <a:ext cx="8362723" cy="19735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15</xdr:col>
      <xdr:colOff>240081</xdr:colOff>
      <xdr:row>152</xdr:row>
      <xdr:rowOff>146564</xdr:rowOff>
    </xdr:from>
    <xdr:to>
      <xdr:col>19</xdr:col>
      <xdr:colOff>350075</xdr:colOff>
      <xdr:row>158</xdr:row>
      <xdr:rowOff>59376</xdr:rowOff>
    </xdr:to>
    <xdr:sp macro="" textlink="">
      <xdr:nvSpPr>
        <xdr:cNvPr id="97" name="Cuadro de texto 124">
          <a:extLst>
            <a:ext uri="{FF2B5EF4-FFF2-40B4-BE49-F238E27FC236}">
              <a16:creationId xmlns:a16="http://schemas.microsoft.com/office/drawing/2014/main" id="{E41F2D15-A289-465A-AB7A-33BCFB486833}"/>
            </a:ext>
          </a:extLst>
        </xdr:cNvPr>
        <xdr:cNvSpPr txBox="1"/>
      </xdr:nvSpPr>
      <xdr:spPr>
        <a:xfrm>
          <a:off x="12282402" y="27156743"/>
          <a:ext cx="3321280" cy="9741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[9]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2</xdr:col>
      <xdr:colOff>200542</xdr:colOff>
      <xdr:row>149</xdr:row>
      <xdr:rowOff>160012</xdr:rowOff>
    </xdr:from>
    <xdr:ext cx="644427" cy="1669394"/>
    <xdr:pic>
      <xdr:nvPicPr>
        <xdr:cNvPr id="98" name="Imagen 232">
          <a:extLst>
            <a:ext uri="{FF2B5EF4-FFF2-40B4-BE49-F238E27FC236}">
              <a16:creationId xmlns:a16="http://schemas.microsoft.com/office/drawing/2014/main" id="{B77E3FD8-BEB2-4BAA-A135-77E674AD5A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806185" y="26639512"/>
          <a:ext cx="644427" cy="1669394"/>
        </a:xfrm>
        <a:prstGeom prst="rect">
          <a:avLst/>
        </a:prstGeom>
      </xdr:spPr>
    </xdr:pic>
    <xdr:clientData/>
  </xdr:oneCellAnchor>
  <xdr:twoCellAnchor>
    <xdr:from>
      <xdr:col>3</xdr:col>
      <xdr:colOff>142874</xdr:colOff>
      <xdr:row>16</xdr:row>
      <xdr:rowOff>55563</xdr:rowOff>
    </xdr:from>
    <xdr:to>
      <xdr:col>23</xdr:col>
      <xdr:colOff>71438</xdr:colOff>
      <xdr:row>46</xdr:row>
      <xdr:rowOff>71437</xdr:rowOff>
    </xdr:to>
    <xdr:sp macro="" textlink="">
      <xdr:nvSpPr>
        <xdr:cNvPr id="20" name="CuadroTexto 42">
          <a:extLst>
            <a:ext uri="{FF2B5EF4-FFF2-40B4-BE49-F238E27FC236}">
              <a16:creationId xmlns:a16="http://schemas.microsoft.com/office/drawing/2014/main" id="{001E54F6-A509-4947-B1A5-5616A3CBFF25}"/>
            </a:ext>
          </a:extLst>
        </xdr:cNvPr>
        <xdr:cNvSpPr txBox="1"/>
      </xdr:nvSpPr>
      <xdr:spPr>
        <a:xfrm>
          <a:off x="2546349" y="57634188"/>
          <a:ext cx="15924214" cy="51561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5000"/>
            </a:lnSpc>
            <a:spcBef>
              <a:spcPts val="2400"/>
            </a:spcBef>
            <a:spcAft>
              <a:spcPts val="0"/>
            </a:spcAft>
          </a:pPr>
          <a:r>
            <a:rPr lang="es-ES" sz="7800" kern="1400" cap="all">
              <a:solidFill>
                <a:srgbClr val="75CFBC"/>
              </a:solidFill>
              <a:effectLst/>
              <a:latin typeface="Arial Black" panose="020B0A04020102020204" pitchFamily="34" charset="0"/>
              <a:ea typeface="SimHei" panose="02010609060101010101" pitchFamily="49" charset="-122"/>
              <a:cs typeface="Times New Roman" panose="02020603050405020304" pitchFamily="18" charset="0"/>
            </a:rPr>
            <a:t>Anexo</a:t>
          </a:r>
          <a:r>
            <a:rPr lang="es-ES" sz="7800" kern="1400" cap="all" baseline="0">
              <a:solidFill>
                <a:srgbClr val="75CFBC"/>
              </a:solidFill>
              <a:effectLst/>
              <a:latin typeface="Arial Black" panose="020B0A04020102020204" pitchFamily="34" charset="0"/>
              <a:ea typeface="SimHei" panose="02010609060101010101" pitchFamily="49" charset="-122"/>
              <a:cs typeface="Times New Roman" panose="02020603050405020304" pitchFamily="18" charset="0"/>
            </a:rPr>
            <a:t> 1</a:t>
          </a:r>
          <a:endParaRPr lang="es-CO" sz="7800" kern="1400" cap="all">
            <a:solidFill>
              <a:srgbClr val="75CFBC"/>
            </a:solidFill>
            <a:effectLst/>
            <a:latin typeface="Arial Black" panose="020B0A04020102020204" pitchFamily="34" charset="0"/>
            <a:ea typeface="SimHei" panose="02010609060101010101" pitchFamily="49" charset="-122"/>
            <a:cs typeface="Times New Roman" panose="02020603050405020304" pitchFamily="18" charset="0"/>
          </a:endParaRPr>
        </a:p>
        <a:p>
          <a:pPr algn="l">
            <a:lnSpc>
              <a:spcPct val="85000"/>
            </a:lnSpc>
            <a:spcAft>
              <a:spcPts val="0"/>
            </a:spcAft>
          </a:pPr>
          <a:r>
            <a:rPr lang="es-CO" sz="7800" kern="1400" cap="all">
              <a:solidFill>
                <a:srgbClr val="333333"/>
              </a:solidFill>
              <a:effectLst/>
              <a:latin typeface="Arial Black" panose="020B0A04020102020204" pitchFamily="34" charset="0"/>
              <a:ea typeface="SimHei" panose="02010609060101010101" pitchFamily="49" charset="-122"/>
              <a:cs typeface="Times New Roman" panose="02020603050405020304" pitchFamily="18" charset="0"/>
            </a:rPr>
            <a:t>CLAUSULAS DE GARANTIA A FAVOR DE LA ASEGURADORA</a:t>
          </a:r>
        </a:p>
        <a:p>
          <a:endParaRPr lang="es-CO" sz="8000"/>
        </a:p>
      </xdr:txBody>
    </xdr:sp>
    <xdr:clientData/>
  </xdr:twoCellAnchor>
  <xdr:twoCellAnchor>
    <xdr:from>
      <xdr:col>7</xdr:col>
      <xdr:colOff>1856</xdr:colOff>
      <xdr:row>3</xdr:row>
      <xdr:rowOff>5504</xdr:rowOff>
    </xdr:from>
    <xdr:to>
      <xdr:col>21</xdr:col>
      <xdr:colOff>658091</xdr:colOff>
      <xdr:row>12</xdr:row>
      <xdr:rowOff>155864</xdr:rowOff>
    </xdr:to>
    <xdr:sp macro="" textlink="">
      <xdr:nvSpPr>
        <xdr:cNvPr id="80" name="CuadroTexto 227">
          <a:extLst>
            <a:ext uri="{FF2B5EF4-FFF2-40B4-BE49-F238E27FC236}">
              <a16:creationId xmlns:a16="http://schemas.microsoft.com/office/drawing/2014/main" id="{415AC62C-581A-48BC-ACEF-BEB405B3B4E5}"/>
            </a:ext>
          </a:extLst>
        </xdr:cNvPr>
        <xdr:cNvSpPr txBox="1"/>
      </xdr:nvSpPr>
      <xdr:spPr>
        <a:xfrm>
          <a:off x="5602556" y="55358454"/>
          <a:ext cx="11854460" cy="16934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ASEGURAMIENTO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PROPIEDAD HORIZONTAL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[3]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95248</xdr:rowOff>
    </xdr:from>
    <xdr:to>
      <xdr:col>21</xdr:col>
      <xdr:colOff>347436</xdr:colOff>
      <xdr:row>12</xdr:row>
      <xdr:rowOff>81642</xdr:rowOff>
    </xdr:to>
    <xdr:sp macro="" textlink="">
      <xdr:nvSpPr>
        <xdr:cNvPr id="81" name="Hexágono 13">
          <a:extLst>
            <a:ext uri="{FF2B5EF4-FFF2-40B4-BE49-F238E27FC236}">
              <a16:creationId xmlns:a16="http://schemas.microsoft.com/office/drawing/2014/main" id="{D6F66785-B1FA-4512-B953-1C52A33DFC4D}"/>
            </a:ext>
          </a:extLst>
        </xdr:cNvPr>
        <xdr:cNvSpPr/>
      </xdr:nvSpPr>
      <xdr:spPr>
        <a:xfrm>
          <a:off x="0" y="449034"/>
          <a:ext cx="17206686" cy="1755322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2</xdr:row>
      <xdr:rowOff>140124</xdr:rowOff>
    </xdr:from>
    <xdr:to>
      <xdr:col>6</xdr:col>
      <xdr:colOff>623456</xdr:colOff>
      <xdr:row>12</xdr:row>
      <xdr:rowOff>54429</xdr:rowOff>
    </xdr:to>
    <xdr:sp macro="" textlink="">
      <xdr:nvSpPr>
        <xdr:cNvPr id="82" name="Hexágono 14">
          <a:extLst>
            <a:ext uri="{FF2B5EF4-FFF2-40B4-BE49-F238E27FC236}">
              <a16:creationId xmlns:a16="http://schemas.microsoft.com/office/drawing/2014/main" id="{2EB7A594-1F4C-4218-B682-07135187B587}"/>
            </a:ext>
          </a:extLst>
        </xdr:cNvPr>
        <xdr:cNvSpPr/>
      </xdr:nvSpPr>
      <xdr:spPr>
        <a:xfrm>
          <a:off x="571500" y="55321624"/>
          <a:ext cx="4849381" cy="1625630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32162</xdr:colOff>
      <xdr:row>4</xdr:row>
      <xdr:rowOff>184315</xdr:rowOff>
    </xdr:from>
    <xdr:ext cx="4072157" cy="945078"/>
    <xdr:pic>
      <xdr:nvPicPr>
        <xdr:cNvPr id="83" name="Imagen 230">
          <a:extLst>
            <a:ext uri="{FF2B5EF4-FFF2-40B4-BE49-F238E27FC236}">
              <a16:creationId xmlns:a16="http://schemas.microsoft.com/office/drawing/2014/main" id="{29ACF8F4-9C44-4044-B7A9-61230A2487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29087" y="55692840"/>
          <a:ext cx="4072157" cy="945078"/>
        </a:xfrm>
        <a:prstGeom prst="rect">
          <a:avLst/>
        </a:prstGeom>
      </xdr:spPr>
    </xdr:pic>
    <xdr:clientData/>
  </xdr:oneCellAnchor>
  <xdr:twoCellAnchor>
    <xdr:from>
      <xdr:col>21</xdr:col>
      <xdr:colOff>136072</xdr:colOff>
      <xdr:row>1</xdr:row>
      <xdr:rowOff>190499</xdr:rowOff>
    </xdr:from>
    <xdr:to>
      <xdr:col>26</xdr:col>
      <xdr:colOff>122465</xdr:colOff>
      <xdr:row>12</xdr:row>
      <xdr:rowOff>163285</xdr:rowOff>
    </xdr:to>
    <xdr:sp macro="" textlink="">
      <xdr:nvSpPr>
        <xdr:cNvPr id="84" name="CuadroTexto 231">
          <a:extLst>
            <a:ext uri="{FF2B5EF4-FFF2-40B4-BE49-F238E27FC236}">
              <a16:creationId xmlns:a16="http://schemas.microsoft.com/office/drawing/2014/main" id="{CE49FD72-5B27-4C17-A891-99508DEFB4E6}"/>
            </a:ext>
          </a:extLst>
        </xdr:cNvPr>
        <xdr:cNvSpPr txBox="1"/>
      </xdr:nvSpPr>
      <xdr:spPr>
        <a:xfrm>
          <a:off x="16938172" y="55178324"/>
          <a:ext cx="4609193" cy="187461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[2]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21</xdr:col>
      <xdr:colOff>590763</xdr:colOff>
      <xdr:row>151</xdr:row>
      <xdr:rowOff>10732</xdr:rowOff>
    </xdr:from>
    <xdr:to>
      <xdr:col>22</xdr:col>
      <xdr:colOff>523803</xdr:colOff>
      <xdr:row>157</xdr:row>
      <xdr:rowOff>143320</xdr:rowOff>
    </xdr:to>
    <xdr:sp macro="" textlink="">
      <xdr:nvSpPr>
        <xdr:cNvPr id="91" name="Cuadro de texto 124">
          <a:extLst>
            <a:ext uri="{FF2B5EF4-FFF2-40B4-BE49-F238E27FC236}">
              <a16:creationId xmlns:a16="http://schemas.microsoft.com/office/drawing/2014/main" id="{4F1DF97E-5612-40FF-908E-2BCC1D4CCDAD}"/>
            </a:ext>
          </a:extLst>
        </xdr:cNvPr>
        <xdr:cNvSpPr txBox="1"/>
      </xdr:nvSpPr>
      <xdr:spPr>
        <a:xfrm>
          <a:off x="17450013" y="54969982"/>
          <a:ext cx="735861" cy="1193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9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finesa.com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C386-855C-4226-A984-9C93978AE830}">
  <sheetPr>
    <tabColor rgb="FF6393F4"/>
    <pageSetUpPr fitToPage="1"/>
  </sheetPr>
  <dimension ref="A145:A149"/>
  <sheetViews>
    <sheetView view="pageBreakPreview" topLeftCell="A76" zoomScale="46" zoomScaleNormal="60" zoomScaleSheetLayoutView="46" workbookViewId="0">
      <selection activeCell="AF97" sqref="AF97"/>
    </sheetView>
  </sheetViews>
  <sheetFormatPr defaultColWidth="11.42578125" defaultRowHeight="15" x14ac:dyDescent="0.25"/>
  <cols>
    <col min="26" max="26" width="20.28515625" customWidth="1"/>
  </cols>
  <sheetData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5" customHeight="1" x14ac:dyDescent="0.25"/>
  </sheetData>
  <pageMargins left="0" right="0" top="0" bottom="0" header="0.31496062992125984" footer="0"/>
  <pageSetup scale="35" orientation="portrait" horizontalDpi="4294967293" verticalDpi="300" r:id="rId1"/>
  <colBreaks count="1" manualBreakCount="1">
    <brk id="26" max="125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B27B-4A6D-49EE-9E3F-B882C92A9F98}">
  <sheetPr>
    <tabColor rgb="FF6393F4"/>
    <pageSetUpPr fitToPage="1"/>
  </sheetPr>
  <dimension ref="A1:Z147"/>
  <sheetViews>
    <sheetView view="pageBreakPreview" topLeftCell="A58" zoomScale="55" zoomScaleNormal="60" zoomScaleSheetLayoutView="55" workbookViewId="0">
      <selection activeCell="Y108" sqref="Y108"/>
    </sheetView>
  </sheetViews>
  <sheetFormatPr defaultColWidth="11.42578125" defaultRowHeight="15" x14ac:dyDescent="0.25"/>
  <cols>
    <col min="26" max="26" width="20.28515625" customWidth="1"/>
  </cols>
  <sheetData>
    <row r="1" spans="1:26" ht="13.5" customHeight="1" x14ac:dyDescent="0.25">
      <c r="Q1" s="1"/>
      <c r="R1" s="1"/>
      <c r="S1" s="1"/>
      <c r="T1" s="1"/>
      <c r="U1" s="1"/>
      <c r="V1" s="1"/>
      <c r="W1" s="1"/>
      <c r="X1" s="1"/>
    </row>
    <row r="2" spans="1:26" ht="13.5" customHeight="1" x14ac:dyDescent="0.25">
      <c r="Q2" s="1"/>
      <c r="R2" s="1"/>
      <c r="S2" s="1"/>
      <c r="T2" s="1"/>
      <c r="U2" s="1"/>
      <c r="V2" s="1"/>
      <c r="W2" s="1"/>
      <c r="X2" s="1"/>
    </row>
    <row r="3" spans="1:26" ht="13.5" customHeight="1" x14ac:dyDescent="0.25"/>
    <row r="4" spans="1:26" ht="13.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65">
      <c r="A10" s="2"/>
      <c r="B10" s="3"/>
      <c r="C10" s="69"/>
      <c r="D10" s="69"/>
      <c r="E10" s="69"/>
      <c r="F10" s="4"/>
      <c r="G10" s="4"/>
      <c r="H10" s="69"/>
      <c r="I10" s="69"/>
      <c r="J10" s="69"/>
      <c r="K10" s="70"/>
      <c r="L10" s="69"/>
      <c r="M10" s="6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65">
      <c r="A11" s="2"/>
      <c r="B11" s="3"/>
      <c r="C11" s="69"/>
      <c r="D11" s="69"/>
      <c r="E11" s="69"/>
      <c r="F11" s="4"/>
      <c r="G11" s="4"/>
      <c r="H11" s="69"/>
      <c r="I11" s="69"/>
      <c r="J11" s="69"/>
      <c r="K11" s="69"/>
      <c r="L11" s="69"/>
      <c r="M11" s="6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6">
      <c r="U13" s="5"/>
      <c r="V13" s="5"/>
      <c r="W13" s="5"/>
      <c r="X13" s="5"/>
    </row>
    <row r="14" spans="1:26" ht="13.5" customHeight="1" x14ac:dyDescent="0.6">
      <c r="U14" s="5"/>
      <c r="V14" s="5"/>
      <c r="W14" s="5"/>
      <c r="X14" s="5"/>
    </row>
    <row r="19" spans="21:24" ht="15" customHeight="1" x14ac:dyDescent="0.6">
      <c r="U19" s="6"/>
      <c r="V19" s="6"/>
      <c r="W19" s="6"/>
      <c r="X19" s="6"/>
    </row>
    <row r="20" spans="21:24" ht="15" customHeight="1" x14ac:dyDescent="0.6">
      <c r="U20" s="6"/>
      <c r="V20" s="6"/>
      <c r="W20" s="6"/>
      <c r="X20" s="6"/>
    </row>
    <row r="21" spans="21:24" ht="15" customHeight="1" x14ac:dyDescent="0.6">
      <c r="U21" s="6"/>
      <c r="V21" s="6"/>
      <c r="W21" s="6"/>
      <c r="X21" s="6"/>
    </row>
    <row r="22" spans="21:24" ht="15" customHeight="1" x14ac:dyDescent="0.6">
      <c r="U22" s="6"/>
      <c r="V22" s="6"/>
      <c r="W22" s="6"/>
      <c r="X22" s="6"/>
    </row>
    <row r="23" spans="21:24" ht="15" customHeight="1" x14ac:dyDescent="0.6">
      <c r="U23" s="6"/>
      <c r="V23" s="6"/>
      <c r="W23" s="6"/>
      <c r="X23" s="6"/>
    </row>
    <row r="24" spans="21:24" ht="15" customHeight="1" x14ac:dyDescent="0.6">
      <c r="U24" s="6"/>
      <c r="V24" s="6"/>
      <c r="W24" s="6"/>
      <c r="X24" s="6"/>
    </row>
    <row r="25" spans="21:24" ht="15" customHeight="1" x14ac:dyDescent="0.6">
      <c r="U25" s="6"/>
      <c r="V25" s="6"/>
      <c r="W25" s="6"/>
      <c r="X25" s="6"/>
    </row>
    <row r="26" spans="21:24" ht="15" customHeight="1" x14ac:dyDescent="0.6">
      <c r="U26" s="6"/>
      <c r="V26" s="6"/>
      <c r="W26" s="6"/>
      <c r="X26" s="6"/>
    </row>
    <row r="27" spans="21:24" ht="15" customHeight="1" x14ac:dyDescent="0.6">
      <c r="U27" s="6"/>
      <c r="V27" s="6"/>
      <c r="W27" s="6"/>
      <c r="X27" s="6"/>
    </row>
    <row r="28" spans="21:24" ht="15" customHeight="1" x14ac:dyDescent="0.6">
      <c r="U28" s="6"/>
      <c r="V28" s="6"/>
      <c r="W28" s="6"/>
      <c r="X28" s="6"/>
    </row>
    <row r="29" spans="21:24" ht="15" customHeight="1" x14ac:dyDescent="0.6">
      <c r="U29" s="6"/>
      <c r="V29" s="6"/>
      <c r="W29" s="6"/>
      <c r="X29" s="6"/>
    </row>
    <row r="30" spans="21:24" ht="15" customHeight="1" x14ac:dyDescent="0.6">
      <c r="U30" s="6"/>
      <c r="V30" s="6"/>
      <c r="W30" s="6"/>
      <c r="X30" s="6"/>
    </row>
    <row r="31" spans="21:24" ht="15" customHeight="1" x14ac:dyDescent="0.6">
      <c r="U31" s="6"/>
      <c r="V31" s="6"/>
      <c r="W31" s="6"/>
      <c r="X31" s="6"/>
    </row>
    <row r="32" spans="21:24" ht="15" customHeight="1" x14ac:dyDescent="0.6">
      <c r="U32" s="6"/>
      <c r="V32" s="6"/>
      <c r="W32" s="6"/>
      <c r="X32" s="6"/>
    </row>
    <row r="33" spans="21:24" ht="15" customHeight="1" x14ac:dyDescent="0.6">
      <c r="U33" s="6"/>
      <c r="V33" s="6"/>
      <c r="W33" s="6"/>
      <c r="X33" s="6"/>
    </row>
    <row r="34" spans="21:24" ht="15" customHeight="1" x14ac:dyDescent="0.6">
      <c r="U34" s="6"/>
      <c r="V34" s="6"/>
      <c r="W34" s="6"/>
      <c r="X34" s="6"/>
    </row>
    <row r="35" spans="21:24" ht="15" customHeight="1" x14ac:dyDescent="0.6">
      <c r="U35" s="6"/>
      <c r="V35" s="6"/>
      <c r="W35" s="6"/>
      <c r="X35" s="6"/>
    </row>
    <row r="36" spans="21:24" ht="15" customHeight="1" x14ac:dyDescent="0.6">
      <c r="U36" s="6"/>
      <c r="V36" s="6"/>
      <c r="W36" s="6"/>
      <c r="X36" s="6"/>
    </row>
    <row r="37" spans="21:24" ht="15" customHeight="1" x14ac:dyDescent="0.6">
      <c r="U37" s="6"/>
      <c r="V37" s="6"/>
      <c r="W37" s="6"/>
      <c r="X37" s="6"/>
    </row>
    <row r="38" spans="21:24" ht="15" customHeight="1" x14ac:dyDescent="0.6">
      <c r="U38" s="6"/>
      <c r="V38" s="6"/>
      <c r="W38" s="6"/>
      <c r="X38" s="6"/>
    </row>
    <row r="39" spans="21:24" ht="17.25" customHeight="1" x14ac:dyDescent="0.6">
      <c r="U39" s="7"/>
      <c r="V39" s="7"/>
      <c r="W39" s="7"/>
      <c r="X39" s="7"/>
    </row>
    <row r="40" spans="21:24" x14ac:dyDescent="0.25">
      <c r="U40" s="73"/>
      <c r="V40" s="73"/>
      <c r="W40" s="73"/>
      <c r="X40" s="73"/>
    </row>
    <row r="41" spans="21:24" x14ac:dyDescent="0.25">
      <c r="U41" s="73"/>
      <c r="V41" s="73"/>
      <c r="W41" s="73"/>
      <c r="X41" s="73"/>
    </row>
    <row r="42" spans="21:24" x14ac:dyDescent="0.25">
      <c r="U42" s="73"/>
      <c r="V42" s="73"/>
      <c r="W42" s="73"/>
      <c r="X42" s="73"/>
    </row>
    <row r="43" spans="21:24" x14ac:dyDescent="0.25">
      <c r="U43" s="73"/>
      <c r="V43" s="73"/>
      <c r="W43" s="73"/>
      <c r="X43" s="73"/>
    </row>
    <row r="44" spans="21:24" x14ac:dyDescent="0.25">
      <c r="U44" s="73"/>
      <c r="V44" s="73"/>
      <c r="W44" s="73"/>
      <c r="X44" s="73"/>
    </row>
    <row r="45" spans="21:24" x14ac:dyDescent="0.25">
      <c r="U45" s="73"/>
      <c r="V45" s="73"/>
      <c r="W45" s="73"/>
      <c r="X45" s="73"/>
    </row>
    <row r="46" spans="21:24" x14ac:dyDescent="0.25">
      <c r="U46" s="73"/>
      <c r="V46" s="73"/>
      <c r="W46" s="73"/>
      <c r="X46" s="73"/>
    </row>
    <row r="47" spans="21:24" x14ac:dyDescent="0.25">
      <c r="U47" s="73"/>
      <c r="V47" s="73"/>
      <c r="W47" s="73"/>
      <c r="X47" s="73"/>
    </row>
    <row r="48" spans="21:24" x14ac:dyDescent="0.25">
      <c r="U48" s="8"/>
      <c r="V48" s="8"/>
      <c r="W48" s="8"/>
      <c r="X48" s="8"/>
    </row>
    <row r="49" spans="21:24" x14ac:dyDescent="0.25">
      <c r="U49" s="8"/>
      <c r="V49" s="8"/>
      <c r="X49" s="8"/>
    </row>
    <row r="50" spans="21:24" x14ac:dyDescent="0.25">
      <c r="U50" s="8"/>
      <c r="V50" s="8"/>
      <c r="W50" s="8"/>
      <c r="X50" s="8"/>
    </row>
    <row r="51" spans="21:24" x14ac:dyDescent="0.25">
      <c r="U51" s="8"/>
      <c r="V51" s="8"/>
      <c r="W51" s="8"/>
      <c r="X51" s="8"/>
    </row>
    <row r="52" spans="21:24" x14ac:dyDescent="0.25">
      <c r="U52" s="8"/>
      <c r="V52" s="8"/>
      <c r="W52" s="8"/>
      <c r="X52" s="8"/>
    </row>
    <row r="53" spans="21:24" x14ac:dyDescent="0.25">
      <c r="U53" s="8"/>
      <c r="V53" s="8"/>
      <c r="W53" s="8"/>
      <c r="X53" s="8"/>
    </row>
    <row r="54" spans="21:24" x14ac:dyDescent="0.25">
      <c r="U54" s="8"/>
      <c r="V54" s="8"/>
      <c r="W54" s="8"/>
      <c r="X54" s="8"/>
    </row>
    <row r="55" spans="21:24" x14ac:dyDescent="0.25">
      <c r="U55" s="8"/>
      <c r="V55" s="8"/>
      <c r="W55" s="8"/>
      <c r="X55" s="8"/>
    </row>
    <row r="56" spans="21:24" x14ac:dyDescent="0.25">
      <c r="U56" s="8"/>
      <c r="V56" s="8"/>
      <c r="W56" s="8"/>
      <c r="X56" s="8"/>
    </row>
    <row r="57" spans="21:24" x14ac:dyDescent="0.25">
      <c r="U57" s="8"/>
      <c r="V57" s="8"/>
      <c r="W57" s="8"/>
      <c r="X57" s="8"/>
    </row>
    <row r="58" spans="21:24" x14ac:dyDescent="0.25">
      <c r="U58" s="8"/>
      <c r="V58" s="8"/>
      <c r="W58" s="8"/>
      <c r="X58" s="8"/>
    </row>
    <row r="59" spans="21:24" x14ac:dyDescent="0.25">
      <c r="U59" s="8"/>
      <c r="V59" s="8"/>
      <c r="W59" s="8"/>
      <c r="X59" s="8"/>
    </row>
    <row r="60" spans="21:24" x14ac:dyDescent="0.25">
      <c r="U60" s="8"/>
      <c r="V60" s="8"/>
      <c r="W60" s="8"/>
      <c r="X60" s="8"/>
    </row>
    <row r="61" spans="21:24" x14ac:dyDescent="0.25">
      <c r="U61" s="8"/>
      <c r="V61" s="8"/>
      <c r="W61" s="8"/>
      <c r="X61" s="8"/>
    </row>
    <row r="62" spans="21:24" x14ac:dyDescent="0.25">
      <c r="U62" s="8"/>
      <c r="V62" s="8"/>
      <c r="W62" s="8"/>
      <c r="X62" s="8"/>
    </row>
    <row r="63" spans="21:24" x14ac:dyDescent="0.25">
      <c r="U63" s="8"/>
      <c r="V63" s="8"/>
      <c r="W63" s="8"/>
      <c r="X63" s="8"/>
    </row>
    <row r="64" spans="21:24" x14ac:dyDescent="0.25">
      <c r="U64" s="8"/>
      <c r="V64" s="8"/>
      <c r="W64" s="8"/>
      <c r="X64" s="8"/>
    </row>
    <row r="65" spans="21:24" x14ac:dyDescent="0.25">
      <c r="U65" s="74"/>
      <c r="V65" s="74"/>
      <c r="W65" s="74"/>
      <c r="X65" s="74"/>
    </row>
    <row r="66" spans="21:24" x14ac:dyDescent="0.25">
      <c r="U66" s="74"/>
      <c r="V66" s="74"/>
      <c r="W66" s="74"/>
      <c r="X66" s="74"/>
    </row>
    <row r="67" spans="21:24" x14ac:dyDescent="0.25">
      <c r="U67" s="74"/>
      <c r="V67" s="74"/>
      <c r="W67" s="74"/>
      <c r="X67" s="74"/>
    </row>
    <row r="68" spans="21:24" x14ac:dyDescent="0.25">
      <c r="U68" s="74"/>
      <c r="V68" s="74"/>
      <c r="W68" s="74"/>
      <c r="X68" s="74"/>
    </row>
    <row r="69" spans="21:24" x14ac:dyDescent="0.25">
      <c r="U69" s="74"/>
      <c r="V69" s="74"/>
      <c r="W69" s="74"/>
      <c r="X69" s="74"/>
    </row>
    <row r="70" spans="21:24" x14ac:dyDescent="0.25">
      <c r="U70" s="74"/>
      <c r="V70" s="74"/>
      <c r="W70" s="74"/>
      <c r="X70" s="74"/>
    </row>
    <row r="71" spans="21:24" x14ac:dyDescent="0.25">
      <c r="U71" s="74"/>
      <c r="V71" s="74"/>
      <c r="W71" s="74"/>
      <c r="X71" s="74"/>
    </row>
    <row r="72" spans="21:24" x14ac:dyDescent="0.25">
      <c r="U72" s="74"/>
      <c r="V72" s="74"/>
      <c r="W72" s="74"/>
      <c r="X72" s="74"/>
    </row>
    <row r="73" spans="21:24" x14ac:dyDescent="0.25">
      <c r="U73" s="74"/>
      <c r="V73" s="74"/>
      <c r="W73" s="74"/>
      <c r="X73" s="74"/>
    </row>
    <row r="74" spans="21:24" x14ac:dyDescent="0.25">
      <c r="U74" s="74"/>
      <c r="V74" s="74"/>
      <c r="W74" s="74"/>
      <c r="X74" s="74"/>
    </row>
    <row r="75" spans="21:24" x14ac:dyDescent="0.25">
      <c r="U75" s="74"/>
      <c r="V75" s="74"/>
      <c r="W75" s="74"/>
      <c r="X75" s="74"/>
    </row>
    <row r="76" spans="21:24" x14ac:dyDescent="0.25">
      <c r="U76" s="74"/>
      <c r="V76" s="74"/>
      <c r="W76" s="74"/>
      <c r="X76" s="74"/>
    </row>
    <row r="77" spans="21:24" x14ac:dyDescent="0.25">
      <c r="U77" s="8"/>
      <c r="V77" s="8"/>
      <c r="W77" s="8"/>
      <c r="X77" s="8"/>
    </row>
    <row r="78" spans="21:24" x14ac:dyDescent="0.25">
      <c r="U78" s="8"/>
      <c r="V78" s="8"/>
      <c r="W78" s="8"/>
      <c r="X78" s="8"/>
    </row>
    <row r="79" spans="21:24" x14ac:dyDescent="0.25">
      <c r="U79" s="8"/>
      <c r="V79" s="8"/>
      <c r="W79" s="8"/>
      <c r="X79" s="8"/>
    </row>
    <row r="80" spans="21:24" x14ac:dyDescent="0.25">
      <c r="U80" s="8"/>
      <c r="V80" s="8"/>
      <c r="W80" s="8"/>
      <c r="X80" s="8"/>
    </row>
    <row r="81" spans="21:24" x14ac:dyDescent="0.25">
      <c r="U81" s="8"/>
      <c r="V81" s="8"/>
      <c r="W81" s="8"/>
      <c r="X81" s="8"/>
    </row>
    <row r="82" spans="21:24" x14ac:dyDescent="0.25">
      <c r="U82" s="8"/>
      <c r="V82" s="8"/>
      <c r="W82" s="8"/>
      <c r="X82" s="8"/>
    </row>
    <row r="83" spans="21:24" x14ac:dyDescent="0.25">
      <c r="U83" s="75"/>
      <c r="V83" s="74"/>
      <c r="W83" s="74"/>
      <c r="X83" s="74"/>
    </row>
    <row r="84" spans="21:24" ht="14.25" customHeight="1" x14ac:dyDescent="0.25">
      <c r="U84" s="74"/>
      <c r="V84" s="74"/>
      <c r="W84" s="74"/>
      <c r="X84" s="74"/>
    </row>
    <row r="85" spans="21:24" x14ac:dyDescent="0.25">
      <c r="U85" s="74"/>
      <c r="V85" s="74"/>
      <c r="W85" s="74"/>
      <c r="X85" s="74"/>
    </row>
    <row r="86" spans="21:24" x14ac:dyDescent="0.25">
      <c r="U86" s="74"/>
      <c r="V86" s="74"/>
      <c r="W86" s="74"/>
      <c r="X86" s="74"/>
    </row>
    <row r="87" spans="21:24" x14ac:dyDescent="0.25">
      <c r="U87" s="74"/>
      <c r="V87" s="74"/>
      <c r="W87" s="74"/>
      <c r="X87" s="74"/>
    </row>
    <row r="88" spans="21:24" x14ac:dyDescent="0.25">
      <c r="U88" s="74"/>
      <c r="V88" s="74"/>
      <c r="W88" s="74"/>
      <c r="X88" s="74"/>
    </row>
    <row r="89" spans="21:24" x14ac:dyDescent="0.25">
      <c r="U89" s="74"/>
      <c r="V89" s="74"/>
      <c r="W89" s="74"/>
      <c r="X89" s="74"/>
    </row>
    <row r="90" spans="21:24" x14ac:dyDescent="0.25">
      <c r="U90" s="74"/>
      <c r="V90" s="74"/>
      <c r="W90" s="74"/>
      <c r="X90" s="74"/>
    </row>
    <row r="91" spans="21:24" x14ac:dyDescent="0.25">
      <c r="U91" s="74"/>
      <c r="V91" s="74"/>
      <c r="W91" s="74"/>
      <c r="X91" s="74"/>
    </row>
    <row r="92" spans="21:24" x14ac:dyDescent="0.25">
      <c r="U92" s="74"/>
      <c r="V92" s="74"/>
      <c r="W92" s="74"/>
      <c r="X92" s="74"/>
    </row>
    <row r="93" spans="21:24" x14ac:dyDescent="0.25">
      <c r="U93" s="8"/>
      <c r="V93" s="8"/>
      <c r="W93" s="8"/>
      <c r="X93" s="8"/>
    </row>
    <row r="94" spans="21:24" x14ac:dyDescent="0.25">
      <c r="U94" s="8"/>
      <c r="V94" s="8"/>
      <c r="W94" s="8"/>
      <c r="X94" s="8"/>
    </row>
    <row r="109" spans="4:24" ht="15" customHeight="1" x14ac:dyDescent="0.25">
      <c r="D109" s="71" t="s">
        <v>34</v>
      </c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9"/>
      <c r="T109" s="9"/>
      <c r="U109" s="9"/>
      <c r="V109" s="9"/>
      <c r="W109" s="9"/>
      <c r="X109" s="9"/>
    </row>
    <row r="110" spans="4:24" ht="15" customHeight="1" x14ac:dyDescent="0.25"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9"/>
      <c r="T110" s="9"/>
      <c r="U110" s="9"/>
      <c r="V110" s="9"/>
      <c r="W110" s="9"/>
      <c r="X110" s="9"/>
    </row>
    <row r="111" spans="4:24" ht="15" customHeight="1" x14ac:dyDescent="0.25"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9"/>
      <c r="T111" s="9"/>
      <c r="U111" s="9"/>
      <c r="V111" s="9"/>
      <c r="W111" s="9"/>
      <c r="X111" s="9"/>
    </row>
    <row r="112" spans="4:24" ht="15" customHeight="1" x14ac:dyDescent="0.25"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9"/>
      <c r="T112" s="9"/>
      <c r="U112" s="9"/>
      <c r="V112" s="9"/>
      <c r="W112" s="9"/>
      <c r="X112" s="9"/>
    </row>
    <row r="113" spans="4:24" ht="15" customHeight="1" x14ac:dyDescent="0.25"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9"/>
      <c r="T113" s="9"/>
      <c r="U113" s="9"/>
      <c r="V113" s="9"/>
      <c r="W113" s="9"/>
      <c r="X113" s="9"/>
    </row>
    <row r="114" spans="4:24" ht="15" customHeight="1" x14ac:dyDescent="0.25"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spans="4:24" ht="15" customHeight="1" x14ac:dyDescent="0.25"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spans="4:24" ht="15" customHeight="1" x14ac:dyDescent="0.25"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spans="4:24" ht="15" customHeight="1" x14ac:dyDescent="0.25"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spans="4:24" ht="15" customHeight="1" x14ac:dyDescent="0.25"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spans="4:24" ht="15" customHeight="1" x14ac:dyDescent="0.25"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spans="4:24" ht="15" customHeight="1" x14ac:dyDescent="0.25"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spans="4:24" ht="15" customHeight="1" x14ac:dyDescent="0.25"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spans="4:24" ht="15" customHeight="1" x14ac:dyDescent="0.25"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spans="4:24" ht="15" customHeight="1" x14ac:dyDescent="0.25"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spans="4:24" ht="15" customHeight="1" x14ac:dyDescent="0.25"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spans="4:24" ht="15" customHeight="1" x14ac:dyDescent="0.25"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U125" s="72"/>
      <c r="V125" s="72"/>
      <c r="W125" s="72"/>
      <c r="X125" s="72"/>
    </row>
    <row r="126" spans="4:24" ht="15" customHeight="1" x14ac:dyDescent="0.25"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U126" s="72"/>
      <c r="V126" s="72"/>
      <c r="W126" s="72"/>
      <c r="X126" s="72"/>
    </row>
    <row r="127" spans="4:24" ht="15" customHeight="1" x14ac:dyDescent="0.25"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U127" s="72"/>
      <c r="V127" s="72"/>
      <c r="W127" s="72"/>
      <c r="X127" s="72"/>
    </row>
    <row r="128" spans="4:24" ht="15" customHeight="1" x14ac:dyDescent="0.25"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4:18" ht="15" customHeight="1" x14ac:dyDescent="0.25"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1" spans="4:18" ht="17.100000000000001" customHeight="1" x14ac:dyDescent="0.25">
      <c r="E131" s="11"/>
    </row>
    <row r="146" ht="50.45" customHeight="1" x14ac:dyDescent="0.25"/>
    <row r="147" ht="13.5" customHeight="1" x14ac:dyDescent="0.25"/>
  </sheetData>
  <mergeCells count="8">
    <mergeCell ref="D109:R113"/>
    <mergeCell ref="U125:X127"/>
    <mergeCell ref="C10:E11"/>
    <mergeCell ref="H10:J11"/>
    <mergeCell ref="K10:M11"/>
    <mergeCell ref="U40:X47"/>
    <mergeCell ref="U65:X76"/>
    <mergeCell ref="U83:X92"/>
  </mergeCells>
  <pageMargins left="0" right="0" top="0" bottom="0" header="0.31496062992125984" footer="0"/>
  <pageSetup scale="35" orientation="portrait" horizontalDpi="4294967293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7BEA-EF8B-4EB4-85D5-4BE0D3C6B549}">
  <sheetPr>
    <tabColor rgb="FF6393F4"/>
    <pageSetUpPr fitToPage="1"/>
  </sheetPr>
  <dimension ref="A1:Z150"/>
  <sheetViews>
    <sheetView view="pageBreakPreview" topLeftCell="A17" zoomScale="48" zoomScaleNormal="60" zoomScaleSheetLayoutView="48" workbookViewId="0">
      <selection activeCell="K129" sqref="K129"/>
    </sheetView>
  </sheetViews>
  <sheetFormatPr defaultColWidth="11.42578125" defaultRowHeight="15" x14ac:dyDescent="0.25"/>
  <cols>
    <col min="26" max="26" width="20.28515625" customWidth="1"/>
  </cols>
  <sheetData>
    <row r="1" spans="1:26" ht="13.5" customHeight="1" x14ac:dyDescent="0.25">
      <c r="Q1" s="1"/>
      <c r="R1" s="1"/>
      <c r="S1" s="1"/>
      <c r="T1" s="1"/>
      <c r="U1" s="1"/>
      <c r="V1" s="1"/>
      <c r="W1" s="1"/>
      <c r="X1" s="1"/>
    </row>
    <row r="2" spans="1:26" ht="13.5" customHeight="1" x14ac:dyDescent="0.25">
      <c r="Q2" s="1"/>
      <c r="R2" s="1"/>
      <c r="S2" s="1"/>
      <c r="T2" s="1"/>
      <c r="U2" s="1"/>
      <c r="V2" s="1"/>
      <c r="W2" s="1"/>
      <c r="X2" s="1"/>
    </row>
    <row r="3" spans="1:26" ht="13.5" customHeight="1" x14ac:dyDescent="0.25"/>
    <row r="4" spans="1:26" ht="13.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65">
      <c r="A10" s="2"/>
      <c r="B10" s="3"/>
      <c r="C10" s="69"/>
      <c r="D10" s="69"/>
      <c r="E10" s="69"/>
      <c r="F10" s="4"/>
      <c r="G10" s="4"/>
      <c r="H10" s="69"/>
      <c r="I10" s="69"/>
      <c r="J10" s="69"/>
      <c r="K10" s="70"/>
      <c r="L10" s="69"/>
      <c r="M10" s="6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65">
      <c r="A11" s="2"/>
      <c r="B11" s="3"/>
      <c r="C11" s="69"/>
      <c r="D11" s="69"/>
      <c r="E11" s="69"/>
      <c r="F11" s="4"/>
      <c r="G11" s="4"/>
      <c r="H11" s="69"/>
      <c r="I11" s="69"/>
      <c r="J11" s="69"/>
      <c r="K11" s="69"/>
      <c r="L11" s="69"/>
      <c r="M11" s="6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6">
      <c r="U13" s="5"/>
      <c r="V13" s="5"/>
      <c r="W13" s="5"/>
      <c r="X13" s="5"/>
    </row>
    <row r="14" spans="1:26" ht="14.25" customHeight="1" x14ac:dyDescent="0.25"/>
    <row r="17" spans="3:17" x14ac:dyDescent="0.25">
      <c r="C17" s="84" t="s">
        <v>0</v>
      </c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</row>
    <row r="18" spans="3:17" x14ac:dyDescent="0.25"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</row>
    <row r="19" spans="3:17" x14ac:dyDescent="0.25"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</row>
    <row r="20" spans="3:17" x14ac:dyDescent="0.25"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</row>
    <row r="21" spans="3:17" x14ac:dyDescent="0.25"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</row>
    <row r="22" spans="3:17" x14ac:dyDescent="0.25"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</row>
    <row r="26" spans="3:17" ht="15" customHeight="1" x14ac:dyDescent="0.25">
      <c r="C26" s="12"/>
      <c r="D26" s="81" t="s">
        <v>46</v>
      </c>
      <c r="E26" s="81"/>
      <c r="F26" s="81"/>
      <c r="G26" s="81"/>
      <c r="H26" s="81"/>
      <c r="I26" s="81"/>
      <c r="J26" s="81"/>
      <c r="K26" s="81"/>
      <c r="L26" s="81"/>
      <c r="M26" s="81"/>
      <c r="N26" s="12"/>
    </row>
    <row r="27" spans="3:17" ht="15" customHeight="1" x14ac:dyDescent="0.25">
      <c r="C27" s="12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12"/>
    </row>
    <row r="28" spans="3:17" ht="15" customHeight="1" x14ac:dyDescent="0.25">
      <c r="C28" s="12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12"/>
      <c r="Q28" s="13"/>
    </row>
    <row r="29" spans="3:17" ht="15" customHeight="1" x14ac:dyDescent="0.25">
      <c r="C29" s="12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12"/>
    </row>
    <row r="30" spans="3:17" ht="15" customHeight="1" x14ac:dyDescent="0.25">
      <c r="C30" s="12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12"/>
    </row>
    <row r="31" spans="3:17" ht="15" customHeight="1" x14ac:dyDescent="0.25">
      <c r="C31" s="12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12"/>
    </row>
    <row r="32" spans="3:17" ht="15" customHeight="1" x14ac:dyDescent="0.25">
      <c r="C32" s="12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12"/>
    </row>
    <row r="33" spans="3:22" ht="15" customHeight="1" x14ac:dyDescent="0.6">
      <c r="C33" s="12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12"/>
      <c r="S33" s="14"/>
      <c r="T33" s="14"/>
      <c r="U33" s="14"/>
      <c r="V33" s="14"/>
    </row>
    <row r="34" spans="3:22" ht="15" customHeight="1" x14ac:dyDescent="0.6">
      <c r="C34" s="12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12"/>
      <c r="S34" s="14"/>
      <c r="T34" s="14"/>
      <c r="U34" s="14"/>
      <c r="V34" s="14"/>
    </row>
    <row r="35" spans="3:22" ht="15" customHeight="1" x14ac:dyDescent="0.6">
      <c r="C35" s="12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12"/>
      <c r="P35" t="s">
        <v>1</v>
      </c>
      <c r="S35" s="14"/>
      <c r="T35" s="14"/>
      <c r="U35" s="14"/>
      <c r="V35" s="14"/>
    </row>
    <row r="36" spans="3:22" ht="15" customHeight="1" x14ac:dyDescent="0.25">
      <c r="C36" s="12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12"/>
    </row>
    <row r="37" spans="3:22" ht="15" customHeight="1" x14ac:dyDescent="0.25">
      <c r="C37" s="12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12"/>
    </row>
    <row r="38" spans="3:22" ht="15" customHeight="1" x14ac:dyDescent="0.25">
      <c r="C38" s="1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12"/>
    </row>
    <row r="39" spans="3:22" ht="15" customHeight="1" x14ac:dyDescent="0.25">
      <c r="C39" s="12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12"/>
    </row>
    <row r="40" spans="3:22" ht="15" customHeight="1" x14ac:dyDescent="0.25">
      <c r="C40" s="12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12"/>
    </row>
    <row r="41" spans="3:22" ht="15" customHeight="1" x14ac:dyDescent="0.25">
      <c r="C41" s="12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12"/>
    </row>
    <row r="42" spans="3:22" ht="15" hidden="1" customHeight="1" x14ac:dyDescent="0.25">
      <c r="C42" s="12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12"/>
    </row>
    <row r="43" spans="3:22" ht="15" customHeight="1" x14ac:dyDescent="0.25">
      <c r="C43" s="12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12"/>
    </row>
    <row r="44" spans="3:22" ht="15" customHeight="1" x14ac:dyDescent="0.25">
      <c r="C44" s="12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12"/>
    </row>
    <row r="45" spans="3:22" ht="15" customHeight="1" x14ac:dyDescent="0.25">
      <c r="C45" s="12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12"/>
    </row>
    <row r="46" spans="3:22" ht="15" customHeight="1" x14ac:dyDescent="0.25">
      <c r="C46" s="1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12"/>
    </row>
    <row r="47" spans="3:22" ht="15" customHeight="1" x14ac:dyDescent="0.25">
      <c r="C47" s="12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12"/>
    </row>
    <row r="48" spans="3:22" ht="15" customHeight="1" x14ac:dyDescent="0.25">
      <c r="C48" s="12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12"/>
    </row>
    <row r="49" spans="3:25" ht="15" customHeight="1" x14ac:dyDescent="0.25">
      <c r="C49" s="12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12"/>
    </row>
    <row r="50" spans="3:25" ht="15" customHeight="1" x14ac:dyDescent="0.25">
      <c r="C50" s="12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12"/>
    </row>
    <row r="51" spans="3:25" ht="15" customHeight="1" x14ac:dyDescent="0.25">
      <c r="C51" s="1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12"/>
    </row>
    <row r="52" spans="3:25" ht="15" customHeight="1" x14ac:dyDescent="0.25">
      <c r="C52" s="12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12"/>
    </row>
    <row r="53" spans="3:25" ht="15" customHeight="1" x14ac:dyDescent="0.25">
      <c r="C53" s="12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12"/>
    </row>
    <row r="54" spans="3:25" ht="15" customHeight="1" x14ac:dyDescent="0.25">
      <c r="C54" s="1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12"/>
    </row>
    <row r="57" spans="3:25" ht="15" customHeight="1" x14ac:dyDescent="0.25">
      <c r="P57" s="80" t="s">
        <v>61</v>
      </c>
      <c r="Q57" s="80"/>
      <c r="R57" s="80"/>
      <c r="S57" s="80"/>
      <c r="T57" s="80"/>
      <c r="U57" s="80"/>
      <c r="V57" s="80"/>
      <c r="W57" s="80"/>
      <c r="X57" s="80"/>
      <c r="Y57" s="80"/>
    </row>
    <row r="58" spans="3:25" ht="15" customHeight="1" x14ac:dyDescent="0.25">
      <c r="D58" s="81" t="s">
        <v>2</v>
      </c>
      <c r="E58" s="81"/>
      <c r="F58" s="81"/>
      <c r="G58" s="81"/>
      <c r="H58" s="81"/>
      <c r="I58" s="81"/>
      <c r="J58" s="81"/>
      <c r="K58" s="81"/>
      <c r="L58" s="81"/>
      <c r="M58" s="81"/>
      <c r="P58" s="80"/>
      <c r="Q58" s="80"/>
      <c r="R58" s="80"/>
      <c r="S58" s="80"/>
      <c r="T58" s="80"/>
      <c r="U58" s="80"/>
      <c r="V58" s="80"/>
      <c r="W58" s="80"/>
      <c r="X58" s="80"/>
      <c r="Y58" s="80"/>
    </row>
    <row r="59" spans="3:25" ht="15" customHeight="1" x14ac:dyDescent="0.25">
      <c r="D59" s="81"/>
      <c r="E59" s="81"/>
      <c r="F59" s="81"/>
      <c r="G59" s="81"/>
      <c r="H59" s="81"/>
      <c r="I59" s="81"/>
      <c r="J59" s="81"/>
      <c r="K59" s="81"/>
      <c r="L59" s="81"/>
      <c r="M59" s="81"/>
      <c r="P59" s="80"/>
      <c r="Q59" s="80"/>
      <c r="R59" s="80"/>
      <c r="S59" s="80"/>
      <c r="T59" s="80"/>
      <c r="U59" s="80"/>
      <c r="V59" s="80"/>
      <c r="W59" s="80"/>
      <c r="X59" s="80"/>
      <c r="Y59" s="80"/>
    </row>
    <row r="60" spans="3:25" ht="15" customHeight="1" x14ac:dyDescent="0.25">
      <c r="D60" s="81"/>
      <c r="E60" s="81"/>
      <c r="F60" s="81"/>
      <c r="G60" s="81"/>
      <c r="H60" s="81"/>
      <c r="I60" s="81"/>
      <c r="J60" s="81"/>
      <c r="K60" s="81"/>
      <c r="L60" s="81"/>
      <c r="M60" s="81"/>
      <c r="P60" s="80"/>
      <c r="Q60" s="80"/>
      <c r="R60" s="80"/>
      <c r="S60" s="80"/>
      <c r="T60" s="80"/>
      <c r="U60" s="80"/>
      <c r="V60" s="80"/>
      <c r="W60" s="80"/>
      <c r="X60" s="80"/>
      <c r="Y60" s="80"/>
    </row>
    <row r="61" spans="3:25" ht="15" customHeight="1" x14ac:dyDescent="0.25">
      <c r="D61" s="81"/>
      <c r="E61" s="81"/>
      <c r="F61" s="81"/>
      <c r="G61" s="81"/>
      <c r="H61" s="81"/>
      <c r="I61" s="81"/>
      <c r="J61" s="81"/>
      <c r="K61" s="81"/>
      <c r="L61" s="81"/>
      <c r="M61" s="81"/>
      <c r="P61" s="80"/>
      <c r="Q61" s="80"/>
      <c r="R61" s="80"/>
      <c r="S61" s="80"/>
      <c r="T61" s="80"/>
      <c r="U61" s="80"/>
      <c r="V61" s="80"/>
      <c r="W61" s="80"/>
      <c r="X61" s="80"/>
      <c r="Y61" s="80"/>
    </row>
    <row r="62" spans="3:25" ht="15" customHeight="1" x14ac:dyDescent="0.25">
      <c r="D62" s="81"/>
      <c r="E62" s="81"/>
      <c r="F62" s="81"/>
      <c r="G62" s="81"/>
      <c r="H62" s="81"/>
      <c r="I62" s="81"/>
      <c r="J62" s="81"/>
      <c r="K62" s="81"/>
      <c r="L62" s="81"/>
      <c r="M62" s="81"/>
      <c r="P62" s="80"/>
      <c r="Q62" s="80"/>
      <c r="R62" s="80"/>
      <c r="S62" s="80"/>
      <c r="T62" s="80"/>
      <c r="U62" s="80"/>
      <c r="V62" s="80"/>
      <c r="W62" s="80"/>
      <c r="X62" s="80"/>
      <c r="Y62" s="80"/>
    </row>
    <row r="63" spans="3:25" ht="15" customHeight="1" x14ac:dyDescent="0.25">
      <c r="D63" s="81"/>
      <c r="E63" s="81"/>
      <c r="F63" s="81"/>
      <c r="G63" s="81"/>
      <c r="H63" s="81"/>
      <c r="I63" s="81"/>
      <c r="J63" s="81"/>
      <c r="K63" s="81"/>
      <c r="L63" s="81"/>
      <c r="M63" s="81"/>
      <c r="P63" s="80"/>
      <c r="Q63" s="80"/>
      <c r="R63" s="80"/>
      <c r="S63" s="80"/>
      <c r="T63" s="80"/>
      <c r="U63" s="80"/>
      <c r="V63" s="80"/>
      <c r="W63" s="80"/>
      <c r="X63" s="80"/>
      <c r="Y63" s="80"/>
    </row>
    <row r="64" spans="3:25" ht="15" customHeight="1" x14ac:dyDescent="0.25">
      <c r="D64" s="81"/>
      <c r="E64" s="81"/>
      <c r="F64" s="81"/>
      <c r="G64" s="81"/>
      <c r="H64" s="81"/>
      <c r="I64" s="81"/>
      <c r="J64" s="81"/>
      <c r="K64" s="81"/>
      <c r="L64" s="81"/>
      <c r="M64" s="81"/>
      <c r="P64" s="80"/>
      <c r="Q64" s="80"/>
      <c r="R64" s="80"/>
      <c r="S64" s="80"/>
      <c r="T64" s="80"/>
      <c r="U64" s="80"/>
      <c r="V64" s="80"/>
      <c r="W64" s="80"/>
      <c r="X64" s="80"/>
      <c r="Y64" s="80"/>
    </row>
    <row r="65" spans="3:25" ht="15" customHeight="1" x14ac:dyDescent="0.25">
      <c r="D65" s="81"/>
      <c r="E65" s="81"/>
      <c r="F65" s="81"/>
      <c r="G65" s="81"/>
      <c r="H65" s="81"/>
      <c r="I65" s="81"/>
      <c r="J65" s="81"/>
      <c r="K65" s="81"/>
      <c r="L65" s="81"/>
      <c r="M65" s="81"/>
      <c r="P65" s="80"/>
      <c r="Q65" s="80"/>
      <c r="R65" s="80"/>
      <c r="S65" s="80"/>
      <c r="T65" s="80"/>
      <c r="U65" s="80"/>
      <c r="V65" s="80"/>
      <c r="W65" s="80"/>
      <c r="X65" s="80"/>
      <c r="Y65" s="80"/>
    </row>
    <row r="66" spans="3:25" ht="15" customHeight="1" x14ac:dyDescent="0.25">
      <c r="D66" s="81"/>
      <c r="E66" s="81"/>
      <c r="F66" s="81"/>
      <c r="G66" s="81"/>
      <c r="H66" s="81"/>
      <c r="I66" s="81"/>
      <c r="J66" s="81"/>
      <c r="K66" s="81"/>
      <c r="L66" s="81"/>
      <c r="M66" s="81"/>
      <c r="P66" s="80"/>
      <c r="Q66" s="80"/>
      <c r="R66" s="80"/>
      <c r="S66" s="80"/>
      <c r="T66" s="80"/>
      <c r="U66" s="80"/>
      <c r="V66" s="80"/>
      <c r="W66" s="80"/>
      <c r="X66" s="80"/>
      <c r="Y66" s="80"/>
    </row>
    <row r="67" spans="3:25" ht="15" customHeight="1" x14ac:dyDescent="0.25">
      <c r="D67" s="81"/>
      <c r="E67" s="81"/>
      <c r="F67" s="81"/>
      <c r="G67" s="81"/>
      <c r="H67" s="81"/>
      <c r="I67" s="81"/>
      <c r="J67" s="81"/>
      <c r="K67" s="81"/>
      <c r="L67" s="81"/>
      <c r="M67" s="81"/>
      <c r="P67" s="80"/>
      <c r="Q67" s="80"/>
      <c r="R67" s="80"/>
      <c r="S67" s="80"/>
      <c r="T67" s="80"/>
      <c r="U67" s="80"/>
      <c r="V67" s="80"/>
      <c r="W67" s="80"/>
      <c r="X67" s="80"/>
      <c r="Y67" s="80"/>
    </row>
    <row r="68" spans="3:25" ht="15" customHeight="1" x14ac:dyDescent="0.25">
      <c r="D68" s="81"/>
      <c r="E68" s="81"/>
      <c r="F68" s="81"/>
      <c r="G68" s="81"/>
      <c r="H68" s="81"/>
      <c r="I68" s="81"/>
      <c r="J68" s="81"/>
      <c r="K68" s="81"/>
      <c r="L68" s="81"/>
      <c r="M68" s="81"/>
      <c r="P68" s="80"/>
      <c r="Q68" s="80"/>
      <c r="R68" s="80"/>
      <c r="S68" s="80"/>
      <c r="T68" s="80"/>
      <c r="U68" s="80"/>
      <c r="V68" s="80"/>
      <c r="W68" s="80"/>
      <c r="X68" s="80"/>
      <c r="Y68" s="80"/>
    </row>
    <row r="69" spans="3:25" ht="15" customHeight="1" x14ac:dyDescent="0.25">
      <c r="D69" s="81"/>
      <c r="E69" s="81"/>
      <c r="F69" s="81"/>
      <c r="G69" s="81"/>
      <c r="H69" s="81"/>
      <c r="I69" s="81"/>
      <c r="J69" s="81"/>
      <c r="K69" s="81"/>
      <c r="L69" s="81"/>
      <c r="M69" s="81"/>
      <c r="P69" s="80"/>
      <c r="Q69" s="80"/>
      <c r="R69" s="80"/>
      <c r="S69" s="80"/>
      <c r="T69" s="80"/>
      <c r="U69" s="80"/>
      <c r="V69" s="80"/>
      <c r="W69" s="80"/>
      <c r="X69" s="80"/>
      <c r="Y69" s="80"/>
    </row>
    <row r="70" spans="3:25" ht="15" customHeight="1" x14ac:dyDescent="0.25">
      <c r="D70" s="81"/>
      <c r="E70" s="81"/>
      <c r="F70" s="81"/>
      <c r="G70" s="81"/>
      <c r="H70" s="81"/>
      <c r="I70" s="81"/>
      <c r="J70" s="81"/>
      <c r="K70" s="81"/>
      <c r="L70" s="81"/>
      <c r="M70" s="81"/>
      <c r="P70" s="80"/>
      <c r="Q70" s="80"/>
      <c r="R70" s="80"/>
      <c r="S70" s="80"/>
      <c r="T70" s="80"/>
      <c r="U70" s="80"/>
      <c r="V70" s="80"/>
      <c r="W70" s="80"/>
      <c r="X70" s="80"/>
      <c r="Y70" s="80"/>
    </row>
    <row r="71" spans="3:25" ht="15" customHeight="1" x14ac:dyDescent="0.25">
      <c r="P71" s="80"/>
      <c r="Q71" s="80"/>
      <c r="R71" s="80"/>
      <c r="S71" s="80"/>
      <c r="T71" s="80"/>
      <c r="U71" s="80"/>
      <c r="V71" s="80"/>
      <c r="W71" s="80"/>
      <c r="X71" s="80"/>
      <c r="Y71" s="80"/>
    </row>
    <row r="72" spans="3:25" ht="15" customHeight="1" x14ac:dyDescent="0.25">
      <c r="P72" s="80"/>
      <c r="Q72" s="80"/>
      <c r="R72" s="80"/>
      <c r="S72" s="80"/>
      <c r="T72" s="80"/>
      <c r="U72" s="80"/>
      <c r="V72" s="80"/>
      <c r="W72" s="80"/>
      <c r="X72" s="80"/>
      <c r="Y72" s="80"/>
    </row>
    <row r="73" spans="3:25" ht="15" customHeight="1" x14ac:dyDescent="0.25">
      <c r="P73" s="80"/>
      <c r="Q73" s="80"/>
      <c r="R73" s="80"/>
      <c r="S73" s="80"/>
      <c r="T73" s="80"/>
      <c r="U73" s="80"/>
      <c r="V73" s="80"/>
      <c r="W73" s="80"/>
      <c r="X73" s="80"/>
      <c r="Y73" s="80"/>
    </row>
    <row r="74" spans="3:25" ht="15" customHeight="1" x14ac:dyDescent="0.25">
      <c r="P74" s="80"/>
      <c r="Q74" s="80"/>
      <c r="R74" s="80"/>
      <c r="S74" s="80"/>
      <c r="T74" s="80"/>
      <c r="U74" s="80"/>
      <c r="V74" s="80"/>
      <c r="W74" s="80"/>
      <c r="X74" s="80"/>
      <c r="Y74" s="80"/>
    </row>
    <row r="75" spans="3:25" ht="15" customHeight="1" x14ac:dyDescent="0.25">
      <c r="C75" s="16"/>
      <c r="D75" s="82" t="s">
        <v>64</v>
      </c>
      <c r="E75" s="82"/>
      <c r="F75" s="82"/>
      <c r="G75" s="82"/>
      <c r="H75" s="82"/>
      <c r="I75" s="82"/>
      <c r="J75" s="82"/>
      <c r="K75" s="82"/>
      <c r="L75" s="82"/>
      <c r="M75" s="82"/>
      <c r="P75" s="80"/>
      <c r="Q75" s="80"/>
      <c r="R75" s="80"/>
      <c r="S75" s="80"/>
      <c r="T75" s="80"/>
      <c r="U75" s="80"/>
      <c r="V75" s="80"/>
      <c r="W75" s="80"/>
      <c r="X75" s="80"/>
      <c r="Y75" s="80"/>
    </row>
    <row r="76" spans="3:25" ht="15" customHeight="1" x14ac:dyDescent="0.25">
      <c r="C76" s="16"/>
      <c r="D76" s="82"/>
      <c r="E76" s="82"/>
      <c r="F76" s="82"/>
      <c r="G76" s="82"/>
      <c r="H76" s="82"/>
      <c r="I76" s="82"/>
      <c r="J76" s="82"/>
      <c r="K76" s="82"/>
      <c r="L76" s="82"/>
      <c r="M76" s="82"/>
      <c r="P76" s="80"/>
      <c r="Q76" s="80"/>
      <c r="R76" s="80"/>
      <c r="S76" s="80"/>
      <c r="T76" s="80"/>
      <c r="U76" s="80"/>
      <c r="V76" s="80"/>
      <c r="W76" s="80"/>
      <c r="X76" s="80"/>
      <c r="Y76" s="80"/>
    </row>
    <row r="77" spans="3:25" ht="15" customHeight="1" x14ac:dyDescent="0.25">
      <c r="C77" s="16"/>
      <c r="D77" s="82"/>
      <c r="E77" s="82"/>
      <c r="F77" s="82"/>
      <c r="G77" s="82"/>
      <c r="H77" s="82"/>
      <c r="I77" s="82"/>
      <c r="J77" s="82"/>
      <c r="K77" s="82"/>
      <c r="L77" s="82"/>
      <c r="M77" s="82"/>
      <c r="P77" s="80"/>
      <c r="Q77" s="80"/>
      <c r="R77" s="80"/>
      <c r="S77" s="80"/>
      <c r="T77" s="80"/>
      <c r="U77" s="80"/>
      <c r="V77" s="80"/>
      <c r="W77" s="80"/>
      <c r="X77" s="80"/>
      <c r="Y77" s="80"/>
    </row>
    <row r="78" spans="3:25" ht="15" customHeight="1" x14ac:dyDescent="0.25">
      <c r="C78" s="16"/>
      <c r="D78" s="82"/>
      <c r="E78" s="82"/>
      <c r="F78" s="82"/>
      <c r="G78" s="82"/>
      <c r="H78" s="82"/>
      <c r="I78" s="82"/>
      <c r="J78" s="82"/>
      <c r="K78" s="82"/>
      <c r="L78" s="82"/>
      <c r="M78" s="82"/>
      <c r="P78" s="80"/>
      <c r="Q78" s="80"/>
      <c r="R78" s="80"/>
      <c r="S78" s="80"/>
      <c r="T78" s="80"/>
      <c r="U78" s="80"/>
      <c r="V78" s="80"/>
      <c r="W78" s="80"/>
      <c r="X78" s="80"/>
      <c r="Y78" s="80"/>
    </row>
    <row r="79" spans="3:25" ht="15" customHeight="1" x14ac:dyDescent="0.25">
      <c r="C79" s="16"/>
      <c r="D79" s="82"/>
      <c r="E79" s="82"/>
      <c r="F79" s="82"/>
      <c r="G79" s="82"/>
      <c r="H79" s="82"/>
      <c r="I79" s="82"/>
      <c r="J79" s="82"/>
      <c r="K79" s="82"/>
      <c r="L79" s="82"/>
      <c r="M79" s="82"/>
      <c r="P79" s="80"/>
      <c r="Q79" s="80"/>
      <c r="R79" s="80"/>
      <c r="S79" s="80"/>
      <c r="T79" s="80"/>
      <c r="U79" s="80"/>
      <c r="V79" s="80"/>
      <c r="W79" s="80"/>
      <c r="X79" s="80"/>
      <c r="Y79" s="80"/>
    </row>
    <row r="80" spans="3:25" ht="15" customHeight="1" x14ac:dyDescent="0.25">
      <c r="C80" s="16"/>
      <c r="D80" s="82"/>
      <c r="E80" s="82"/>
      <c r="F80" s="82"/>
      <c r="G80" s="82"/>
      <c r="H80" s="82"/>
      <c r="I80" s="82"/>
      <c r="J80" s="82"/>
      <c r="K80" s="82"/>
      <c r="L80" s="82"/>
      <c r="M80" s="82"/>
      <c r="P80" s="80"/>
      <c r="Q80" s="80"/>
      <c r="R80" s="80"/>
      <c r="S80" s="80"/>
      <c r="T80" s="80"/>
      <c r="U80" s="80"/>
      <c r="V80" s="80"/>
      <c r="W80" s="80"/>
      <c r="X80" s="80"/>
      <c r="Y80" s="80"/>
    </row>
    <row r="81" spans="3:26" ht="15" customHeight="1" x14ac:dyDescent="0.25"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P81" s="80"/>
      <c r="Q81" s="80"/>
      <c r="R81" s="80"/>
      <c r="S81" s="80"/>
      <c r="T81" s="80"/>
      <c r="U81" s="80"/>
      <c r="V81" s="80"/>
      <c r="W81" s="80"/>
      <c r="X81" s="80"/>
      <c r="Y81" s="80"/>
    </row>
    <row r="82" spans="3:26" x14ac:dyDescent="0.25"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</row>
    <row r="83" spans="3:26" ht="15" customHeight="1" x14ac:dyDescent="0.25">
      <c r="C83" s="16"/>
      <c r="D83" s="83" t="s">
        <v>36</v>
      </c>
      <c r="E83" s="83"/>
      <c r="F83" s="83"/>
      <c r="G83" s="83"/>
      <c r="H83" s="83" t="s">
        <v>35</v>
      </c>
      <c r="I83" s="83"/>
      <c r="J83" s="83"/>
      <c r="K83" s="83"/>
      <c r="L83" s="83"/>
      <c r="M83" s="83"/>
      <c r="N83" s="17"/>
      <c r="O83" s="17"/>
    </row>
    <row r="84" spans="3:26" ht="15" customHeight="1" x14ac:dyDescent="0.25">
      <c r="C84" s="16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17"/>
      <c r="O84" s="17"/>
    </row>
    <row r="85" spans="3:26" ht="15" customHeight="1" x14ac:dyDescent="0.25"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7"/>
      <c r="O85" s="17"/>
    </row>
    <row r="86" spans="3:26" ht="15" customHeight="1" x14ac:dyDescent="0.25">
      <c r="C86" s="16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17"/>
      <c r="O86" s="17"/>
    </row>
    <row r="87" spans="3:26" ht="15" customHeight="1" x14ac:dyDescent="0.25">
      <c r="C87" s="20"/>
      <c r="D87" s="76" t="s">
        <v>4</v>
      </c>
      <c r="E87" s="76"/>
      <c r="F87" s="76"/>
      <c r="G87" s="76"/>
      <c r="H87" s="76"/>
      <c r="I87" s="79" t="s">
        <v>37</v>
      </c>
      <c r="J87" s="79"/>
      <c r="K87" s="79"/>
      <c r="L87" s="79"/>
      <c r="M87" s="16"/>
      <c r="N87" s="17"/>
      <c r="O87" s="17"/>
    </row>
    <row r="88" spans="3:26" ht="15" customHeight="1" x14ac:dyDescent="0.25">
      <c r="C88" s="20"/>
      <c r="D88" s="76"/>
      <c r="E88" s="76"/>
      <c r="F88" s="76"/>
      <c r="G88" s="76"/>
      <c r="H88" s="76"/>
      <c r="I88" s="79"/>
      <c r="J88" s="79"/>
      <c r="K88" s="79"/>
      <c r="L88" s="79"/>
      <c r="M88" s="16"/>
      <c r="N88" s="17"/>
      <c r="O88" s="17"/>
    </row>
    <row r="89" spans="3:26" ht="15" customHeight="1" x14ac:dyDescent="0.25">
      <c r="C89" s="20"/>
      <c r="D89" s="20"/>
      <c r="E89" s="20"/>
      <c r="F89" s="20"/>
      <c r="G89" s="20"/>
      <c r="H89" s="20"/>
      <c r="I89" s="16"/>
      <c r="J89" s="16"/>
      <c r="K89" s="16"/>
      <c r="L89" s="16"/>
      <c r="M89" s="16"/>
    </row>
    <row r="90" spans="3:26" ht="15" customHeight="1" x14ac:dyDescent="0.25">
      <c r="C90" s="76" t="s">
        <v>5</v>
      </c>
      <c r="D90" s="76"/>
      <c r="E90" s="76"/>
      <c r="F90" s="76"/>
      <c r="G90" s="76"/>
      <c r="H90" s="76"/>
      <c r="I90" s="79" t="s">
        <v>38</v>
      </c>
      <c r="J90" s="79"/>
      <c r="K90" s="79"/>
      <c r="L90" s="79"/>
      <c r="M90" s="16"/>
    </row>
    <row r="91" spans="3:26" x14ac:dyDescent="0.25">
      <c r="C91" s="76"/>
      <c r="D91" s="76"/>
      <c r="E91" s="76"/>
      <c r="F91" s="76"/>
      <c r="G91" s="76"/>
      <c r="H91" s="76"/>
      <c r="I91" s="79"/>
      <c r="J91" s="79"/>
      <c r="K91" s="79"/>
      <c r="L91" s="79"/>
      <c r="M91" s="16"/>
    </row>
    <row r="92" spans="3:26" ht="15" customHeight="1" x14ac:dyDescent="0.25">
      <c r="C92" s="20"/>
      <c r="D92" s="20"/>
      <c r="E92" s="20"/>
      <c r="F92" s="20"/>
      <c r="G92" s="20"/>
      <c r="H92" s="20"/>
      <c r="I92" s="16"/>
      <c r="J92" s="16"/>
      <c r="K92" s="16"/>
      <c r="L92" s="16"/>
      <c r="M92" s="16"/>
    </row>
    <row r="93" spans="3:26" ht="15" customHeight="1" x14ac:dyDescent="0.4">
      <c r="C93" s="16"/>
      <c r="D93" s="40"/>
      <c r="E93" s="40"/>
      <c r="F93" s="40"/>
      <c r="G93" s="40"/>
      <c r="H93" s="40"/>
      <c r="I93" s="40"/>
      <c r="J93" s="40"/>
      <c r="K93" s="40"/>
      <c r="L93" s="40"/>
      <c r="M93" s="40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3:26" x14ac:dyDescent="0.25">
      <c r="C94" s="16"/>
      <c r="D94" s="76" t="s">
        <v>43</v>
      </c>
      <c r="E94" s="76"/>
      <c r="F94" s="76"/>
      <c r="G94" s="76"/>
      <c r="H94" s="76"/>
      <c r="I94" s="79" t="s">
        <v>37</v>
      </c>
      <c r="J94" s="79"/>
      <c r="K94" s="79"/>
      <c r="L94" s="79"/>
      <c r="M94" s="16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3:26" ht="15" customHeight="1" x14ac:dyDescent="0.25">
      <c r="C95" s="16"/>
      <c r="D95" s="76"/>
      <c r="E95" s="76"/>
      <c r="F95" s="76"/>
      <c r="G95" s="76"/>
      <c r="H95" s="76"/>
      <c r="I95" s="79"/>
      <c r="J95" s="79"/>
      <c r="K95" s="79"/>
      <c r="L95" s="79"/>
      <c r="M95" s="16"/>
      <c r="P95" s="18"/>
      <c r="Q95" s="78" t="s">
        <v>3</v>
      </c>
      <c r="R95" s="78"/>
      <c r="S95" s="78"/>
      <c r="T95" s="78"/>
      <c r="U95" s="78"/>
      <c r="V95" s="78"/>
      <c r="W95" s="78"/>
      <c r="X95" s="78"/>
      <c r="Y95" s="19"/>
      <c r="Z95" s="18"/>
    </row>
    <row r="96" spans="3:26" ht="15" customHeight="1" x14ac:dyDescent="0.25">
      <c r="C96" s="16"/>
      <c r="D96" s="20"/>
      <c r="E96" s="20"/>
      <c r="F96" s="20"/>
      <c r="G96" s="20"/>
      <c r="H96" s="20"/>
      <c r="I96" s="16"/>
      <c r="J96" s="16"/>
      <c r="K96" s="16"/>
      <c r="L96" s="16"/>
      <c r="M96" s="16"/>
      <c r="P96" s="18"/>
      <c r="Q96" s="78"/>
      <c r="R96" s="78"/>
      <c r="S96" s="78"/>
      <c r="T96" s="78"/>
      <c r="U96" s="78"/>
      <c r="V96" s="78"/>
      <c r="W96" s="78"/>
      <c r="X96" s="78"/>
      <c r="Y96" s="19"/>
      <c r="Z96" s="18"/>
    </row>
    <row r="97" spans="3:26" ht="15" customHeight="1" x14ac:dyDescent="0.25">
      <c r="C97" s="20"/>
      <c r="D97" s="76" t="s">
        <v>44</v>
      </c>
      <c r="E97" s="76"/>
      <c r="F97" s="76"/>
      <c r="G97" s="76"/>
      <c r="H97" s="76"/>
      <c r="I97" s="79" t="s">
        <v>37</v>
      </c>
      <c r="J97" s="79"/>
      <c r="K97" s="79"/>
      <c r="L97" s="79"/>
      <c r="M97" s="16"/>
      <c r="P97" s="18"/>
      <c r="Q97" s="78"/>
      <c r="R97" s="78"/>
      <c r="S97" s="78"/>
      <c r="T97" s="78"/>
      <c r="U97" s="78"/>
      <c r="V97" s="78"/>
      <c r="W97" s="78"/>
      <c r="X97" s="78"/>
      <c r="Y97" s="19"/>
      <c r="Z97" s="18"/>
    </row>
    <row r="98" spans="3:26" ht="15" customHeight="1" x14ac:dyDescent="0.25">
      <c r="C98" s="20"/>
      <c r="D98" s="76"/>
      <c r="E98" s="76"/>
      <c r="F98" s="76"/>
      <c r="G98" s="76"/>
      <c r="H98" s="76"/>
      <c r="I98" s="79"/>
      <c r="J98" s="79"/>
      <c r="K98" s="79"/>
      <c r="L98" s="79"/>
      <c r="M98" s="16"/>
      <c r="P98" s="18"/>
      <c r="Q98" s="78"/>
      <c r="R98" s="78"/>
      <c r="S98" s="78"/>
      <c r="T98" s="78"/>
      <c r="U98" s="78"/>
      <c r="V98" s="78"/>
      <c r="W98" s="78"/>
      <c r="X98" s="78"/>
      <c r="Y98" s="19"/>
      <c r="Z98" s="18"/>
    </row>
    <row r="99" spans="3:26" ht="15" customHeight="1" x14ac:dyDescent="0.25">
      <c r="C99" s="20"/>
      <c r="D99" s="20"/>
      <c r="E99" s="20"/>
      <c r="F99" s="20"/>
      <c r="G99" s="20"/>
      <c r="H99" s="20"/>
      <c r="I99" s="16"/>
      <c r="J99" s="16"/>
      <c r="K99" s="16"/>
      <c r="L99" s="16"/>
      <c r="M99" s="16"/>
      <c r="P99" s="18"/>
      <c r="Q99" s="78"/>
      <c r="R99" s="78"/>
      <c r="S99" s="78"/>
      <c r="T99" s="78"/>
      <c r="U99" s="78"/>
      <c r="V99" s="78"/>
      <c r="W99" s="78"/>
      <c r="X99" s="78"/>
      <c r="Y99" s="19"/>
      <c r="Z99" s="18"/>
    </row>
    <row r="100" spans="3:26" ht="15" customHeight="1" x14ac:dyDescent="0.25">
      <c r="C100" s="76" t="s">
        <v>45</v>
      </c>
      <c r="D100" s="76"/>
      <c r="E100" s="76"/>
      <c r="F100" s="76"/>
      <c r="G100" s="76"/>
      <c r="H100" s="76"/>
      <c r="I100" s="79" t="s">
        <v>38</v>
      </c>
      <c r="J100" s="79"/>
      <c r="K100" s="79"/>
      <c r="L100" s="79"/>
      <c r="M100" s="16"/>
      <c r="P100" s="18"/>
      <c r="Q100" s="78"/>
      <c r="R100" s="78"/>
      <c r="S100" s="78"/>
      <c r="T100" s="78"/>
      <c r="U100" s="78"/>
      <c r="V100" s="78"/>
      <c r="W100" s="78"/>
      <c r="X100" s="78"/>
      <c r="Y100" s="19"/>
      <c r="Z100" s="18"/>
    </row>
    <row r="101" spans="3:26" ht="15" customHeight="1" x14ac:dyDescent="0.25">
      <c r="C101" s="76"/>
      <c r="D101" s="76"/>
      <c r="E101" s="76"/>
      <c r="F101" s="76"/>
      <c r="G101" s="76"/>
      <c r="H101" s="76"/>
      <c r="I101" s="79"/>
      <c r="J101" s="79"/>
      <c r="K101" s="79"/>
      <c r="L101" s="79"/>
      <c r="M101" s="16"/>
      <c r="P101" s="18"/>
      <c r="Q101" s="78"/>
      <c r="R101" s="78"/>
      <c r="S101" s="78"/>
      <c r="T101" s="78"/>
      <c r="U101" s="78"/>
      <c r="V101" s="78"/>
      <c r="W101" s="78"/>
      <c r="X101" s="78"/>
      <c r="Y101" s="19"/>
      <c r="Z101" s="18"/>
    </row>
    <row r="102" spans="3:26" ht="15" customHeight="1" x14ac:dyDescent="0.25">
      <c r="C102" s="20"/>
      <c r="D102" s="20"/>
      <c r="E102" s="20"/>
      <c r="F102" s="20"/>
      <c r="G102" s="20"/>
      <c r="H102" s="20"/>
      <c r="I102" s="16"/>
      <c r="J102" s="16"/>
      <c r="K102" s="16"/>
      <c r="L102" s="16"/>
      <c r="M102" s="16"/>
      <c r="P102" s="18"/>
      <c r="Q102" s="78"/>
      <c r="R102" s="78"/>
      <c r="S102" s="78"/>
      <c r="T102" s="78"/>
      <c r="U102" s="78"/>
      <c r="V102" s="78"/>
      <c r="W102" s="78"/>
      <c r="X102" s="78"/>
      <c r="Y102" s="19"/>
      <c r="Z102" s="18"/>
    </row>
    <row r="103" spans="3:26" ht="15" customHeight="1" x14ac:dyDescent="0.25">
      <c r="C103" s="20"/>
      <c r="D103" s="76" t="s">
        <v>6</v>
      </c>
      <c r="E103" s="76"/>
      <c r="F103" s="76"/>
      <c r="G103" s="76"/>
      <c r="H103" s="76"/>
      <c r="I103" s="79" t="s">
        <v>39</v>
      </c>
      <c r="J103" s="79"/>
      <c r="K103" s="79"/>
      <c r="L103" s="79"/>
      <c r="M103" s="16"/>
      <c r="P103" s="18"/>
      <c r="Q103" s="78"/>
      <c r="R103" s="78"/>
      <c r="S103" s="78"/>
      <c r="T103" s="78"/>
      <c r="U103" s="78"/>
      <c r="V103" s="78"/>
      <c r="W103" s="78"/>
      <c r="X103" s="78"/>
      <c r="Y103" s="19"/>
      <c r="Z103" s="18"/>
    </row>
    <row r="104" spans="3:26" ht="15" customHeight="1" x14ac:dyDescent="0.25">
      <c r="C104" s="20"/>
      <c r="D104" s="76"/>
      <c r="E104" s="76"/>
      <c r="F104" s="76"/>
      <c r="G104" s="76"/>
      <c r="H104" s="76"/>
      <c r="I104" s="79"/>
      <c r="J104" s="79"/>
      <c r="K104" s="79"/>
      <c r="L104" s="79"/>
      <c r="M104" s="16"/>
      <c r="P104" s="18"/>
      <c r="Q104" s="78"/>
      <c r="R104" s="78"/>
      <c r="S104" s="78"/>
      <c r="T104" s="78"/>
      <c r="U104" s="78"/>
      <c r="V104" s="78"/>
      <c r="W104" s="78"/>
      <c r="X104" s="78"/>
      <c r="Y104" s="19"/>
      <c r="Z104" s="18"/>
    </row>
    <row r="105" spans="3:26" ht="15" customHeight="1" x14ac:dyDescent="0.25">
      <c r="C105" s="20"/>
      <c r="D105" s="20"/>
      <c r="E105" s="20"/>
      <c r="F105" s="20"/>
      <c r="G105" s="20"/>
      <c r="H105" s="20"/>
      <c r="I105" s="16"/>
      <c r="J105" s="16"/>
      <c r="K105" s="16"/>
      <c r="L105" s="16"/>
      <c r="M105" s="16"/>
      <c r="P105" s="18"/>
      <c r="Q105" s="78"/>
      <c r="R105" s="78"/>
      <c r="S105" s="78"/>
      <c r="T105" s="78"/>
      <c r="U105" s="78"/>
      <c r="V105" s="78"/>
      <c r="W105" s="78"/>
      <c r="X105" s="78"/>
      <c r="Y105" s="19"/>
      <c r="Z105" s="18"/>
    </row>
    <row r="106" spans="3:26" ht="15" customHeight="1" x14ac:dyDescent="0.25">
      <c r="C106" s="76" t="s">
        <v>47</v>
      </c>
      <c r="D106" s="76"/>
      <c r="E106" s="76"/>
      <c r="F106" s="76"/>
      <c r="G106" s="76"/>
      <c r="H106" s="76"/>
      <c r="I106" s="79" t="s">
        <v>40</v>
      </c>
      <c r="J106" s="79"/>
      <c r="K106" s="79"/>
      <c r="L106" s="79"/>
      <c r="M106" s="16"/>
      <c r="P106" s="18"/>
      <c r="Q106" s="78"/>
      <c r="R106" s="78"/>
      <c r="S106" s="78"/>
      <c r="T106" s="78"/>
      <c r="U106" s="78"/>
      <c r="V106" s="78"/>
      <c r="W106" s="78"/>
      <c r="X106" s="78"/>
      <c r="Y106" s="19"/>
      <c r="Z106" s="18"/>
    </row>
    <row r="107" spans="3:26" ht="15" customHeight="1" x14ac:dyDescent="0.25">
      <c r="C107" s="76"/>
      <c r="D107" s="76"/>
      <c r="E107" s="76"/>
      <c r="F107" s="76"/>
      <c r="G107" s="76"/>
      <c r="H107" s="76"/>
      <c r="I107" s="79"/>
      <c r="J107" s="79"/>
      <c r="K107" s="79"/>
      <c r="L107" s="79"/>
      <c r="M107" s="16"/>
      <c r="P107" s="18"/>
      <c r="Q107" s="78"/>
      <c r="R107" s="78"/>
      <c r="S107" s="78"/>
      <c r="T107" s="78"/>
      <c r="U107" s="78"/>
      <c r="V107" s="78"/>
      <c r="W107" s="78"/>
      <c r="X107" s="78"/>
      <c r="Y107" s="19"/>
      <c r="Z107" s="18"/>
    </row>
    <row r="108" spans="3:26" ht="15" customHeight="1" x14ac:dyDescent="0.25">
      <c r="C108" s="20"/>
      <c r="D108" s="20"/>
      <c r="E108" s="20"/>
      <c r="F108" s="20"/>
      <c r="G108" s="20"/>
      <c r="H108" s="20"/>
      <c r="I108" s="16"/>
      <c r="J108" s="16"/>
      <c r="K108" s="16"/>
      <c r="L108" s="16"/>
      <c r="M108" s="16"/>
      <c r="P108" s="18"/>
      <c r="Q108" s="78"/>
      <c r="R108" s="78"/>
      <c r="S108" s="78"/>
      <c r="T108" s="78"/>
      <c r="U108" s="78"/>
      <c r="V108" s="78"/>
      <c r="W108" s="78"/>
      <c r="X108" s="78"/>
      <c r="Y108" s="19"/>
      <c r="Z108" s="18"/>
    </row>
    <row r="109" spans="3:26" ht="15" customHeight="1" x14ac:dyDescent="0.25">
      <c r="C109" s="20"/>
      <c r="D109" s="76" t="s">
        <v>48</v>
      </c>
      <c r="E109" s="76"/>
      <c r="F109" s="76"/>
      <c r="G109" s="76"/>
      <c r="H109" s="76"/>
      <c r="I109" s="79" t="s">
        <v>41</v>
      </c>
      <c r="J109" s="79"/>
      <c r="K109" s="79"/>
      <c r="L109" s="79"/>
      <c r="M109" s="16"/>
      <c r="P109" s="18"/>
      <c r="Q109" s="78"/>
      <c r="R109" s="78"/>
      <c r="S109" s="78"/>
      <c r="T109" s="78"/>
      <c r="U109" s="78"/>
      <c r="V109" s="78"/>
      <c r="W109" s="78"/>
      <c r="X109" s="78"/>
      <c r="Y109" s="19"/>
      <c r="Z109" s="18"/>
    </row>
    <row r="110" spans="3:26" ht="15" customHeight="1" x14ac:dyDescent="0.25">
      <c r="C110" s="20"/>
      <c r="D110" s="76"/>
      <c r="E110" s="76"/>
      <c r="F110" s="76"/>
      <c r="G110" s="76"/>
      <c r="H110" s="76"/>
      <c r="I110" s="79"/>
      <c r="J110" s="79"/>
      <c r="K110" s="79"/>
      <c r="L110" s="79"/>
      <c r="M110" s="16"/>
      <c r="P110" s="18"/>
      <c r="Q110" s="78"/>
      <c r="R110" s="78"/>
      <c r="S110" s="78"/>
      <c r="T110" s="78"/>
      <c r="U110" s="78"/>
      <c r="V110" s="78"/>
      <c r="W110" s="78"/>
      <c r="X110" s="78"/>
      <c r="Y110" s="19"/>
      <c r="Z110" s="18"/>
    </row>
    <row r="111" spans="3:26" ht="15" customHeight="1" x14ac:dyDescent="0.25">
      <c r="C111" s="20"/>
      <c r="D111" s="20"/>
      <c r="E111" s="20"/>
      <c r="F111" s="20"/>
      <c r="G111" s="20"/>
      <c r="H111" s="20"/>
      <c r="I111" s="16"/>
      <c r="J111" s="16"/>
      <c r="K111" s="16"/>
      <c r="L111" s="16"/>
      <c r="M111" s="16"/>
      <c r="P111" s="18"/>
      <c r="Q111" s="78"/>
      <c r="R111" s="78"/>
      <c r="S111" s="78"/>
      <c r="T111" s="78"/>
      <c r="U111" s="78"/>
      <c r="V111" s="78"/>
      <c r="W111" s="78"/>
      <c r="X111" s="78"/>
      <c r="Y111" s="19"/>
      <c r="Z111" s="18"/>
    </row>
    <row r="112" spans="3:26" ht="15" customHeight="1" x14ac:dyDescent="0.25">
      <c r="C112" s="20"/>
      <c r="D112" s="76" t="s">
        <v>7</v>
      </c>
      <c r="E112" s="76"/>
      <c r="F112" s="76"/>
      <c r="G112" s="76"/>
      <c r="H112" s="76"/>
      <c r="I112" s="79" t="s">
        <v>42</v>
      </c>
      <c r="J112" s="79"/>
      <c r="K112" s="79"/>
      <c r="L112" s="79"/>
      <c r="M112" s="79"/>
      <c r="P112" s="18"/>
      <c r="Q112" s="78"/>
      <c r="R112" s="78"/>
      <c r="S112" s="78"/>
      <c r="T112" s="78"/>
      <c r="U112" s="78"/>
      <c r="V112" s="78"/>
      <c r="W112" s="78"/>
      <c r="X112" s="78"/>
      <c r="Y112" s="19"/>
      <c r="Z112" s="18"/>
    </row>
    <row r="113" spans="3:26" ht="15" customHeight="1" x14ac:dyDescent="0.25">
      <c r="C113" s="20"/>
      <c r="D113" s="76"/>
      <c r="E113" s="76"/>
      <c r="F113" s="76"/>
      <c r="G113" s="76"/>
      <c r="H113" s="76"/>
      <c r="I113" s="79"/>
      <c r="J113" s="79"/>
      <c r="K113" s="79"/>
      <c r="L113" s="79"/>
      <c r="M113" s="79"/>
      <c r="P113" s="18"/>
      <c r="Q113" s="78"/>
      <c r="R113" s="78"/>
      <c r="S113" s="78"/>
      <c r="T113" s="78"/>
      <c r="U113" s="78"/>
      <c r="V113" s="78"/>
      <c r="W113" s="78"/>
      <c r="X113" s="78"/>
      <c r="Y113" s="19"/>
      <c r="Z113" s="18"/>
    </row>
    <row r="114" spans="3:26" ht="15" customHeight="1" x14ac:dyDescent="0.25">
      <c r="C114" s="20"/>
      <c r="D114" s="20"/>
      <c r="E114" s="20"/>
      <c r="F114" s="20"/>
      <c r="G114" s="20"/>
      <c r="H114" s="20"/>
      <c r="I114" s="16"/>
      <c r="J114" s="16"/>
      <c r="K114" s="16"/>
      <c r="L114" s="16"/>
      <c r="M114" s="16"/>
      <c r="P114" s="18"/>
      <c r="Q114" s="78"/>
      <c r="R114" s="78"/>
      <c r="S114" s="78"/>
      <c r="T114" s="78"/>
      <c r="U114" s="78"/>
      <c r="V114" s="78"/>
      <c r="W114" s="78"/>
      <c r="X114" s="78"/>
      <c r="Y114" s="19"/>
      <c r="Z114" s="18"/>
    </row>
    <row r="115" spans="3:26" ht="15" customHeight="1" x14ac:dyDescent="0.25">
      <c r="C115" s="76" t="s">
        <v>8</v>
      </c>
      <c r="D115" s="76"/>
      <c r="E115" s="76"/>
      <c r="F115" s="76"/>
      <c r="G115" s="76"/>
      <c r="H115" s="76"/>
      <c r="I115" s="77" t="s">
        <v>62</v>
      </c>
      <c r="J115" s="77"/>
      <c r="K115" s="77"/>
      <c r="L115" s="77"/>
      <c r="M115" s="16"/>
      <c r="P115" s="18"/>
      <c r="Q115" s="78"/>
      <c r="R115" s="78"/>
      <c r="S115" s="78"/>
      <c r="T115" s="78"/>
      <c r="U115" s="78"/>
      <c r="V115" s="78"/>
      <c r="W115" s="78"/>
      <c r="X115" s="78"/>
      <c r="Y115" s="19"/>
      <c r="Z115" s="18"/>
    </row>
    <row r="116" spans="3:26" ht="15" customHeight="1" x14ac:dyDescent="0.25">
      <c r="C116" s="76"/>
      <c r="D116" s="76"/>
      <c r="E116" s="76"/>
      <c r="F116" s="76"/>
      <c r="G116" s="76"/>
      <c r="H116" s="76"/>
      <c r="I116" s="77"/>
      <c r="J116" s="77"/>
      <c r="K116" s="77"/>
      <c r="L116" s="77"/>
      <c r="M116" s="16"/>
      <c r="P116" s="18"/>
      <c r="Q116" s="78"/>
      <c r="R116" s="78"/>
      <c r="S116" s="78"/>
      <c r="T116" s="78"/>
      <c r="U116" s="78"/>
      <c r="V116" s="78"/>
      <c r="W116" s="78"/>
      <c r="X116" s="78"/>
      <c r="Y116" s="19"/>
      <c r="Z116" s="18"/>
    </row>
    <row r="117" spans="3:26" ht="15" customHeight="1" x14ac:dyDescent="0.25">
      <c r="C117" s="20"/>
      <c r="D117" s="20"/>
      <c r="E117" s="20"/>
      <c r="F117" s="20"/>
      <c r="G117" s="20"/>
      <c r="H117" s="20"/>
      <c r="I117" s="21"/>
      <c r="J117" s="21"/>
      <c r="K117" s="21"/>
      <c r="L117" s="21"/>
      <c r="M117" s="16"/>
      <c r="P117" s="18"/>
      <c r="Q117" s="78"/>
      <c r="R117" s="78"/>
      <c r="S117" s="78"/>
      <c r="T117" s="78"/>
      <c r="U117" s="78"/>
      <c r="V117" s="78"/>
      <c r="W117" s="78"/>
      <c r="X117" s="78"/>
      <c r="Y117" s="19"/>
      <c r="Z117" s="18"/>
    </row>
    <row r="118" spans="3:26" ht="15" customHeight="1" x14ac:dyDescent="0.25">
      <c r="C118" s="76" t="s">
        <v>9</v>
      </c>
      <c r="D118" s="76"/>
      <c r="E118" s="76"/>
      <c r="F118" s="76"/>
      <c r="G118" s="76"/>
      <c r="H118" s="76"/>
      <c r="I118" s="77" t="s">
        <v>63</v>
      </c>
      <c r="J118" s="77"/>
      <c r="K118" s="77"/>
      <c r="L118" s="77"/>
      <c r="M118" s="16"/>
      <c r="P118" s="18"/>
      <c r="Q118" s="78"/>
      <c r="R118" s="78"/>
      <c r="S118" s="78"/>
      <c r="T118" s="78"/>
      <c r="U118" s="78"/>
      <c r="V118" s="78"/>
      <c r="W118" s="78"/>
      <c r="X118" s="78"/>
      <c r="Y118" s="19"/>
      <c r="Z118" s="18"/>
    </row>
    <row r="119" spans="3:26" ht="15" customHeight="1" x14ac:dyDescent="0.25">
      <c r="C119" s="76"/>
      <c r="D119" s="76"/>
      <c r="E119" s="76"/>
      <c r="F119" s="76"/>
      <c r="G119" s="76"/>
      <c r="H119" s="76"/>
      <c r="I119" s="77"/>
      <c r="J119" s="77"/>
      <c r="K119" s="77"/>
      <c r="L119" s="77"/>
      <c r="M119" s="16"/>
      <c r="P119" s="18"/>
      <c r="Q119" s="78"/>
      <c r="R119" s="78"/>
      <c r="S119" s="78"/>
      <c r="T119" s="78"/>
      <c r="U119" s="78"/>
      <c r="V119" s="78"/>
      <c r="W119" s="78"/>
      <c r="X119" s="78"/>
      <c r="Y119" s="19"/>
      <c r="Z119" s="18"/>
    </row>
    <row r="120" spans="3:26" ht="15" customHeight="1" x14ac:dyDescent="0.25">
      <c r="C120" s="20"/>
      <c r="D120" s="20"/>
      <c r="E120" s="20"/>
      <c r="F120" s="20"/>
      <c r="G120" s="20"/>
      <c r="H120" s="20"/>
      <c r="I120" s="16"/>
      <c r="J120" s="16"/>
      <c r="K120" s="16"/>
      <c r="L120" s="16"/>
      <c r="M120" s="16"/>
      <c r="P120" s="18"/>
      <c r="Q120" s="78"/>
      <c r="R120" s="78"/>
      <c r="S120" s="78"/>
      <c r="T120" s="78"/>
      <c r="U120" s="78"/>
      <c r="V120" s="78"/>
      <c r="W120" s="78"/>
      <c r="X120" s="78"/>
      <c r="Y120" s="19"/>
      <c r="Z120" s="18"/>
    </row>
    <row r="121" spans="3:26" x14ac:dyDescent="0.25">
      <c r="C121" s="76" t="s">
        <v>10</v>
      </c>
      <c r="D121" s="76"/>
      <c r="E121" s="76"/>
      <c r="F121" s="76"/>
      <c r="G121" s="76"/>
      <c r="H121" s="76"/>
      <c r="I121" s="79" t="s">
        <v>49</v>
      </c>
      <c r="J121" s="79"/>
      <c r="K121" s="79"/>
      <c r="L121" s="79"/>
      <c r="M121" s="16"/>
      <c r="P121" s="18"/>
      <c r="Q121" s="78"/>
      <c r="R121" s="78"/>
      <c r="S121" s="78"/>
      <c r="T121" s="78"/>
      <c r="U121" s="78"/>
      <c r="V121" s="78"/>
      <c r="W121" s="78"/>
      <c r="X121" s="78"/>
      <c r="Y121" s="18"/>
      <c r="Z121" s="18"/>
    </row>
    <row r="122" spans="3:26" x14ac:dyDescent="0.25">
      <c r="C122" s="76"/>
      <c r="D122" s="76"/>
      <c r="E122" s="76"/>
      <c r="F122" s="76"/>
      <c r="G122" s="76"/>
      <c r="H122" s="76"/>
      <c r="I122" s="79"/>
      <c r="J122" s="79"/>
      <c r="K122" s="79"/>
      <c r="L122" s="79"/>
      <c r="M122" s="16"/>
      <c r="P122" s="18"/>
      <c r="Q122" s="78"/>
      <c r="R122" s="78"/>
      <c r="S122" s="78"/>
      <c r="T122" s="78"/>
      <c r="U122" s="78"/>
      <c r="V122" s="78"/>
      <c r="W122" s="78"/>
      <c r="X122" s="78"/>
      <c r="Y122" s="18"/>
      <c r="Z122" s="18"/>
    </row>
    <row r="123" spans="3:26" x14ac:dyDescent="0.25"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P123" s="18"/>
      <c r="Q123" s="78"/>
      <c r="R123" s="78"/>
      <c r="S123" s="78"/>
      <c r="T123" s="78"/>
      <c r="U123" s="78"/>
      <c r="V123" s="78"/>
      <c r="W123" s="78"/>
      <c r="X123" s="78"/>
      <c r="Y123" s="18"/>
      <c r="Z123" s="18"/>
    </row>
    <row r="124" spans="3:26" x14ac:dyDescent="0.25"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P124" s="18"/>
      <c r="Q124" s="78"/>
      <c r="R124" s="78"/>
      <c r="S124" s="78"/>
      <c r="T124" s="78"/>
      <c r="U124" s="78"/>
      <c r="V124" s="78"/>
      <c r="W124" s="78"/>
      <c r="X124" s="78"/>
      <c r="Y124" s="18"/>
      <c r="Z124" s="18"/>
    </row>
    <row r="125" spans="3:26" x14ac:dyDescent="0.25"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P125" s="18"/>
      <c r="Q125" s="78"/>
      <c r="R125" s="78"/>
      <c r="S125" s="78"/>
      <c r="T125" s="78"/>
      <c r="U125" s="78"/>
      <c r="V125" s="78"/>
      <c r="W125" s="78"/>
      <c r="X125" s="78"/>
      <c r="Y125" s="18"/>
      <c r="Z125" s="18"/>
    </row>
    <row r="126" spans="3:26" x14ac:dyDescent="0.25">
      <c r="P126" s="18"/>
      <c r="Q126" s="78"/>
      <c r="R126" s="78"/>
      <c r="S126" s="78"/>
      <c r="T126" s="78"/>
      <c r="U126" s="78"/>
      <c r="V126" s="78"/>
      <c r="W126" s="78"/>
      <c r="X126" s="78"/>
      <c r="Y126" s="18"/>
      <c r="Z126" s="18"/>
    </row>
    <row r="127" spans="3:26" x14ac:dyDescent="0.25">
      <c r="P127" s="18"/>
      <c r="Q127" s="78"/>
      <c r="R127" s="78"/>
      <c r="S127" s="78"/>
      <c r="T127" s="78"/>
      <c r="U127" s="78"/>
      <c r="V127" s="78"/>
      <c r="W127" s="78"/>
      <c r="X127" s="78"/>
      <c r="Y127" s="18"/>
      <c r="Z127" s="18"/>
    </row>
    <row r="128" spans="3:26" x14ac:dyDescent="0.25"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6:26" ht="35.1" customHeight="1" x14ac:dyDescent="0.25"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6:26" x14ac:dyDescent="0.25"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2" spans="16:26" ht="14.2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</sheetData>
  <mergeCells count="35">
    <mergeCell ref="C10:E11"/>
    <mergeCell ref="H10:J11"/>
    <mergeCell ref="K10:M11"/>
    <mergeCell ref="C17:N22"/>
    <mergeCell ref="D26:M54"/>
    <mergeCell ref="I112:M113"/>
    <mergeCell ref="C115:H116"/>
    <mergeCell ref="P57:Y81"/>
    <mergeCell ref="D58:M70"/>
    <mergeCell ref="D75:M80"/>
    <mergeCell ref="D83:G84"/>
    <mergeCell ref="H83:M84"/>
    <mergeCell ref="D87:H88"/>
    <mergeCell ref="I115:L116"/>
    <mergeCell ref="I87:L88"/>
    <mergeCell ref="C90:H91"/>
    <mergeCell ref="I90:L91"/>
    <mergeCell ref="D94:H95"/>
    <mergeCell ref="I94:L95"/>
    <mergeCell ref="C118:H119"/>
    <mergeCell ref="I118:L119"/>
    <mergeCell ref="Q95:X127"/>
    <mergeCell ref="D97:H98"/>
    <mergeCell ref="I97:L98"/>
    <mergeCell ref="C100:H101"/>
    <mergeCell ref="I100:L101"/>
    <mergeCell ref="D103:H104"/>
    <mergeCell ref="I103:L104"/>
    <mergeCell ref="C106:H107"/>
    <mergeCell ref="I106:L107"/>
    <mergeCell ref="D109:H110"/>
    <mergeCell ref="C121:H122"/>
    <mergeCell ref="I121:L122"/>
    <mergeCell ref="I109:L110"/>
    <mergeCell ref="D112:H113"/>
  </mergeCells>
  <pageMargins left="0" right="0" top="0" bottom="0" header="0.31496062992125984" footer="0"/>
  <pageSetup scale="35" orientation="portrait" horizontalDpi="4294967293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3587-6D49-459A-8538-8FBFE28277E0}">
  <sheetPr>
    <tabColor rgb="FF6393F4"/>
    <pageSetUpPr fitToPage="1"/>
  </sheetPr>
  <dimension ref="A1:AK145"/>
  <sheetViews>
    <sheetView view="pageBreakPreview" topLeftCell="A23" zoomScale="40" zoomScaleNormal="60" zoomScaleSheetLayoutView="40" workbookViewId="0">
      <selection activeCell="AE131" sqref="AE131"/>
    </sheetView>
  </sheetViews>
  <sheetFormatPr defaultColWidth="11.42578125" defaultRowHeight="15" x14ac:dyDescent="0.25"/>
  <cols>
    <col min="26" max="26" width="20.28515625" customWidth="1"/>
  </cols>
  <sheetData>
    <row r="1" spans="1:26" ht="22.5" customHeight="1" x14ac:dyDescent="0.25"/>
    <row r="2" spans="1:26" ht="13.5" customHeight="1" x14ac:dyDescent="0.25">
      <c r="Q2" s="1"/>
      <c r="R2" s="1"/>
      <c r="S2" s="1"/>
      <c r="T2" s="1"/>
      <c r="U2" s="1"/>
      <c r="V2" s="1"/>
      <c r="W2" s="1"/>
      <c r="X2" s="1"/>
    </row>
    <row r="3" spans="1:26" ht="13.5" customHeight="1" x14ac:dyDescent="0.25">
      <c r="Q3" s="1"/>
      <c r="R3" s="1"/>
      <c r="S3" s="1"/>
      <c r="T3" s="1"/>
      <c r="U3" s="1"/>
      <c r="V3" s="1"/>
      <c r="W3" s="1"/>
      <c r="X3" s="1"/>
    </row>
    <row r="4" spans="1:26" ht="13.5" customHeight="1" x14ac:dyDescent="0.25"/>
    <row r="5" spans="1:26" ht="13.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65">
      <c r="A11" s="2"/>
      <c r="B11" s="3"/>
      <c r="C11" s="69"/>
      <c r="D11" s="69"/>
      <c r="E11" s="69"/>
      <c r="F11" s="4"/>
      <c r="G11" s="4"/>
      <c r="H11" s="69"/>
      <c r="I11" s="69"/>
      <c r="J11" s="69"/>
      <c r="K11" s="70"/>
      <c r="L11" s="69"/>
      <c r="M11" s="6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65">
      <c r="A12" s="2"/>
      <c r="B12" s="3"/>
      <c r="C12" s="69"/>
      <c r="D12" s="69"/>
      <c r="E12" s="69"/>
      <c r="F12" s="4"/>
      <c r="G12" s="4"/>
      <c r="H12" s="69"/>
      <c r="I12" s="69"/>
      <c r="J12" s="69"/>
      <c r="K12" s="69"/>
      <c r="L12" s="69"/>
      <c r="M12" s="6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 x14ac:dyDescent="0.6">
      <c r="U14" s="5"/>
      <c r="V14" s="5"/>
      <c r="W14" s="5"/>
      <c r="X14" s="5"/>
    </row>
    <row r="18" spans="3:25" x14ac:dyDescent="0.25">
      <c r="C18" s="96" t="s">
        <v>11</v>
      </c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3:25" x14ac:dyDescent="0.25"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3:25" x14ac:dyDescent="0.25"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3:25" x14ac:dyDescent="0.25"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3:25" x14ac:dyDescent="0.25"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3:25" x14ac:dyDescent="0.25"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3:25" x14ac:dyDescent="0.25"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3:25" ht="14.25" customHeight="1" x14ac:dyDescent="0.25"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3:25" x14ac:dyDescent="0.25"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3:25" x14ac:dyDescent="0.25"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3:25" ht="15" customHeight="1" x14ac:dyDescent="0.25">
      <c r="C28" s="15"/>
      <c r="D28" s="90" t="s">
        <v>12</v>
      </c>
      <c r="E28" s="90"/>
      <c r="F28" s="90"/>
      <c r="G28" s="90"/>
      <c r="H28" s="90"/>
      <c r="I28" s="90"/>
      <c r="J28" s="90"/>
      <c r="K28" s="90"/>
      <c r="L28" s="90"/>
      <c r="M28" s="90"/>
      <c r="N28" s="15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3:25" ht="15" customHeight="1" x14ac:dyDescent="0.25">
      <c r="C29" s="15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15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3:25" ht="15" customHeight="1" x14ac:dyDescent="0.25">
      <c r="C30" s="15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15"/>
    </row>
    <row r="31" spans="3:25" x14ac:dyDescent="0.25">
      <c r="C31" s="15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15"/>
    </row>
    <row r="32" spans="3:25" x14ac:dyDescent="0.25">
      <c r="C32" s="15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15"/>
    </row>
    <row r="33" spans="3:25" x14ac:dyDescent="0.25">
      <c r="C33" s="15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15"/>
    </row>
    <row r="34" spans="3:25" x14ac:dyDescent="0.25"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5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3:25" ht="15" customHeight="1" x14ac:dyDescent="0.25">
      <c r="C35" s="15"/>
      <c r="D35" s="87" t="s">
        <v>68</v>
      </c>
      <c r="E35" s="87"/>
      <c r="F35" s="87"/>
      <c r="G35" s="87"/>
      <c r="H35" s="87"/>
      <c r="I35" s="87"/>
      <c r="J35" s="87"/>
      <c r="K35" s="87"/>
      <c r="L35" s="87"/>
      <c r="M35" s="87"/>
      <c r="N35" s="15"/>
      <c r="P35" s="23"/>
      <c r="Q35" s="95" t="s">
        <v>54</v>
      </c>
      <c r="R35" s="95"/>
      <c r="S35" s="95"/>
      <c r="T35" s="95"/>
      <c r="U35" s="95"/>
      <c r="V35" s="95"/>
      <c r="W35" s="95"/>
      <c r="X35" s="95"/>
      <c r="Y35" s="23"/>
    </row>
    <row r="36" spans="3:25" ht="15" customHeight="1" x14ac:dyDescent="0.25">
      <c r="C36" s="15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15"/>
      <c r="P36" s="23"/>
      <c r="Q36" s="95"/>
      <c r="R36" s="95"/>
      <c r="S36" s="95"/>
      <c r="T36" s="95"/>
      <c r="U36" s="95"/>
      <c r="V36" s="95"/>
      <c r="W36" s="95"/>
      <c r="X36" s="95"/>
      <c r="Y36" s="23"/>
    </row>
    <row r="37" spans="3:25" ht="15" customHeight="1" x14ac:dyDescent="0.25">
      <c r="C37" s="15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15"/>
      <c r="P37" s="23"/>
      <c r="Q37" s="95"/>
      <c r="R37" s="95"/>
      <c r="S37" s="95"/>
      <c r="T37" s="95"/>
      <c r="U37" s="95"/>
      <c r="V37" s="95"/>
      <c r="W37" s="95"/>
      <c r="X37" s="95"/>
      <c r="Y37" s="23"/>
    </row>
    <row r="38" spans="3:25" ht="15" customHeight="1" x14ac:dyDescent="0.25">
      <c r="C38" s="15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15"/>
      <c r="P38" s="23"/>
      <c r="Q38" s="95"/>
      <c r="R38" s="95"/>
      <c r="S38" s="95"/>
      <c r="T38" s="95"/>
      <c r="U38" s="95"/>
      <c r="V38" s="95"/>
      <c r="W38" s="95"/>
      <c r="X38" s="95"/>
      <c r="Y38" s="23"/>
    </row>
    <row r="39" spans="3:25" ht="15" customHeight="1" x14ac:dyDescent="0.25">
      <c r="C39" s="15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15"/>
      <c r="P39" s="23"/>
      <c r="Q39" s="95"/>
      <c r="R39" s="95"/>
      <c r="S39" s="95"/>
      <c r="T39" s="95"/>
      <c r="U39" s="95"/>
      <c r="V39" s="95"/>
      <c r="W39" s="95"/>
      <c r="X39" s="95"/>
      <c r="Y39" s="23"/>
    </row>
    <row r="40" spans="3:25" ht="15" customHeight="1" x14ac:dyDescent="0.25">
      <c r="C40" s="15"/>
      <c r="D40" s="92"/>
      <c r="E40" s="92"/>
      <c r="F40" s="92"/>
      <c r="G40" s="93" t="s">
        <v>51</v>
      </c>
      <c r="H40" s="92"/>
      <c r="I40" s="94" t="s">
        <v>50</v>
      </c>
      <c r="J40" s="94"/>
      <c r="K40" s="94"/>
      <c r="L40" s="94"/>
      <c r="M40" s="94"/>
      <c r="N40" s="15"/>
      <c r="P40" s="23"/>
      <c r="Q40" s="95"/>
      <c r="R40" s="95"/>
      <c r="S40" s="95"/>
      <c r="T40" s="95"/>
      <c r="U40" s="95"/>
      <c r="V40" s="95"/>
      <c r="W40" s="95"/>
      <c r="X40" s="95"/>
      <c r="Y40" s="23"/>
    </row>
    <row r="41" spans="3:25" ht="15" customHeight="1" x14ac:dyDescent="0.25">
      <c r="C41" s="15"/>
      <c r="D41" s="92"/>
      <c r="E41" s="92"/>
      <c r="F41" s="92"/>
      <c r="G41" s="92"/>
      <c r="H41" s="92"/>
      <c r="I41" s="94"/>
      <c r="J41" s="94"/>
      <c r="K41" s="94"/>
      <c r="L41" s="94"/>
      <c r="M41" s="94"/>
      <c r="N41" s="15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3:25" ht="15" customHeight="1" x14ac:dyDescent="0.25">
      <c r="C42" s="15"/>
      <c r="D42" s="92"/>
      <c r="E42" s="92"/>
      <c r="F42" s="92"/>
      <c r="G42" s="92"/>
      <c r="H42" s="92"/>
      <c r="I42" s="94"/>
      <c r="J42" s="94"/>
      <c r="K42" s="94"/>
      <c r="L42" s="94"/>
      <c r="M42" s="94"/>
      <c r="N42" s="15"/>
      <c r="P42" s="91" t="s">
        <v>69</v>
      </c>
      <c r="Q42" s="91"/>
      <c r="R42" s="91"/>
      <c r="S42" s="91"/>
      <c r="T42" s="91"/>
      <c r="U42" s="91"/>
      <c r="V42" s="91"/>
      <c r="W42" s="91"/>
      <c r="X42" s="91"/>
      <c r="Y42" s="91"/>
    </row>
    <row r="43" spans="3:25" x14ac:dyDescent="0.25"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P43" s="91"/>
      <c r="Q43" s="91"/>
      <c r="R43" s="91"/>
      <c r="S43" s="91"/>
      <c r="T43" s="91"/>
      <c r="U43" s="91"/>
      <c r="V43" s="91"/>
      <c r="W43" s="91"/>
      <c r="X43" s="91"/>
      <c r="Y43" s="91"/>
    </row>
    <row r="44" spans="3:25" ht="15" customHeight="1" x14ac:dyDescent="0.25">
      <c r="C44" s="15"/>
      <c r="D44" s="25"/>
      <c r="E44" s="25"/>
      <c r="F44" s="25"/>
      <c r="G44" s="25"/>
      <c r="H44" s="26"/>
      <c r="I44" s="26"/>
      <c r="J44" s="26"/>
      <c r="K44" s="26"/>
      <c r="L44" s="26"/>
      <c r="M44" s="26"/>
      <c r="N44" s="15"/>
      <c r="P44" s="91"/>
      <c r="Q44" s="91"/>
      <c r="R44" s="91"/>
      <c r="S44" s="91"/>
      <c r="T44" s="91"/>
      <c r="U44" s="91"/>
      <c r="V44" s="91"/>
      <c r="W44" s="91"/>
      <c r="X44" s="91"/>
      <c r="Y44" s="91"/>
    </row>
    <row r="45" spans="3:25" ht="15" customHeight="1" x14ac:dyDescent="0.25">
      <c r="C45" s="15"/>
      <c r="D45" s="86" t="s">
        <v>13</v>
      </c>
      <c r="E45" s="86"/>
      <c r="F45" s="86"/>
      <c r="G45" s="86"/>
      <c r="H45" s="27"/>
      <c r="I45" s="27"/>
      <c r="J45" s="27"/>
      <c r="K45" s="27"/>
      <c r="L45" s="27"/>
      <c r="M45" s="27"/>
      <c r="N45" s="15"/>
      <c r="P45" s="91"/>
      <c r="Q45" s="91"/>
      <c r="R45" s="91"/>
      <c r="S45" s="91"/>
      <c r="T45" s="91"/>
      <c r="U45" s="91"/>
      <c r="V45" s="91"/>
      <c r="W45" s="91"/>
      <c r="X45" s="91"/>
      <c r="Y45" s="91"/>
    </row>
    <row r="46" spans="3:25" ht="15" customHeight="1" x14ac:dyDescent="0.25">
      <c r="C46" s="15"/>
      <c r="D46" s="86"/>
      <c r="E46" s="86"/>
      <c r="F46" s="86"/>
      <c r="G46" s="86"/>
      <c r="H46" s="27"/>
      <c r="I46" s="27"/>
      <c r="J46" s="27"/>
      <c r="K46" s="27"/>
      <c r="L46" s="27"/>
      <c r="M46" s="27"/>
      <c r="N46" s="15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3:25" ht="15" customHeight="1" x14ac:dyDescent="0.25">
      <c r="C47" s="15"/>
      <c r="D47" s="89" t="str">
        <f>IF(G40&lt;0.15,"Tu valor asegurado es excelente y el correspondiente según avaluó.", "Te sugerimos subir este valor hasta ser cercano al valor real según avalúo")</f>
        <v>Te sugerimos subir este valor hasta ser cercano al valor real según avalúo</v>
      </c>
      <c r="E47" s="89"/>
      <c r="F47" s="89"/>
      <c r="G47" s="89"/>
      <c r="H47" s="89"/>
      <c r="I47" s="89"/>
      <c r="J47" s="89"/>
      <c r="K47" s="89"/>
      <c r="L47" s="89"/>
      <c r="M47" s="89"/>
      <c r="N47" s="15"/>
      <c r="P47" s="78"/>
      <c r="Q47" s="78"/>
      <c r="R47" s="78"/>
      <c r="S47" s="78"/>
      <c r="T47" s="78"/>
      <c r="U47" s="78"/>
      <c r="V47" s="78"/>
      <c r="W47" s="78"/>
      <c r="X47" s="78"/>
      <c r="Y47" s="78"/>
    </row>
    <row r="48" spans="3:25" ht="15" customHeight="1" x14ac:dyDescent="0.25">
      <c r="C48" s="15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15"/>
      <c r="P48" s="78"/>
      <c r="Q48" s="78"/>
      <c r="R48" s="78"/>
      <c r="S48" s="78"/>
      <c r="T48" s="78"/>
      <c r="U48" s="78"/>
      <c r="V48" s="78"/>
      <c r="W48" s="78"/>
      <c r="X48" s="78"/>
      <c r="Y48" s="78"/>
    </row>
    <row r="49" spans="3:37" ht="15" customHeight="1" x14ac:dyDescent="0.25">
      <c r="C49" s="15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15"/>
      <c r="P49" s="78"/>
      <c r="Q49" s="78"/>
      <c r="R49" s="78"/>
      <c r="S49" s="78"/>
      <c r="T49" s="78"/>
      <c r="U49" s="78"/>
      <c r="V49" s="78"/>
      <c r="W49" s="78"/>
      <c r="X49" s="78"/>
      <c r="Y49" s="78"/>
    </row>
    <row r="50" spans="3:37" ht="15" customHeight="1" x14ac:dyDescent="0.25">
      <c r="C50" s="15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15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3:37" ht="15" customHeight="1" x14ac:dyDescent="0.25">
      <c r="C51" s="15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15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3:37" ht="15" customHeight="1" x14ac:dyDescent="0.25">
      <c r="C52" s="15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15"/>
      <c r="P52" s="18"/>
      <c r="Q52" s="86" t="s">
        <v>13</v>
      </c>
      <c r="R52" s="86"/>
      <c r="S52" s="86"/>
      <c r="T52" s="86"/>
      <c r="U52" s="28"/>
      <c r="V52" s="28"/>
      <c r="W52" s="28"/>
      <c r="X52" s="28"/>
      <c r="Y52" s="18"/>
    </row>
    <row r="53" spans="3:37" ht="15" customHeight="1" x14ac:dyDescent="0.25">
      <c r="C53" s="15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15"/>
      <c r="P53" s="18"/>
      <c r="Q53" s="86"/>
      <c r="R53" s="86"/>
      <c r="S53" s="86"/>
      <c r="T53" s="86"/>
      <c r="U53" s="28"/>
      <c r="V53" s="28"/>
      <c r="W53" s="28"/>
      <c r="X53" s="28"/>
      <c r="Y53" s="18"/>
    </row>
    <row r="54" spans="3:37" ht="15" customHeight="1" x14ac:dyDescent="0.25">
      <c r="C54" s="15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15"/>
      <c r="P54" s="18"/>
      <c r="Q54" s="89" t="s">
        <v>55</v>
      </c>
      <c r="R54" s="89"/>
      <c r="S54" s="89"/>
      <c r="T54" s="89"/>
      <c r="U54" s="89"/>
      <c r="V54" s="89"/>
      <c r="W54" s="89"/>
      <c r="X54" s="89"/>
      <c r="Y54" s="18"/>
    </row>
    <row r="55" spans="3:37" ht="15" customHeight="1" x14ac:dyDescent="0.25">
      <c r="D55" s="30"/>
      <c r="E55" s="30"/>
      <c r="F55" s="30"/>
      <c r="G55" s="30"/>
      <c r="H55" s="30"/>
      <c r="I55" s="30"/>
      <c r="J55" s="30"/>
      <c r="K55" s="30"/>
      <c r="L55" s="30"/>
      <c r="M55" s="30"/>
      <c r="P55" s="18"/>
      <c r="Q55" s="89"/>
      <c r="R55" s="89"/>
      <c r="S55" s="89"/>
      <c r="T55" s="89"/>
      <c r="U55" s="89"/>
      <c r="V55" s="89"/>
      <c r="W55" s="89"/>
      <c r="X55" s="89"/>
      <c r="Y55" s="18"/>
    </row>
    <row r="56" spans="3:37" x14ac:dyDescent="0.25">
      <c r="P56" s="18"/>
      <c r="Q56" s="89"/>
      <c r="R56" s="89"/>
      <c r="S56" s="89"/>
      <c r="T56" s="89"/>
      <c r="U56" s="89"/>
      <c r="V56" s="89"/>
      <c r="W56" s="89"/>
      <c r="X56" s="89"/>
      <c r="Y56" s="18"/>
    </row>
    <row r="57" spans="3:37" x14ac:dyDescent="0.25">
      <c r="P57" s="18"/>
      <c r="Q57" s="89"/>
      <c r="R57" s="89"/>
      <c r="S57" s="89"/>
      <c r="T57" s="89"/>
      <c r="U57" s="89"/>
      <c r="V57" s="89"/>
      <c r="W57" s="89"/>
      <c r="X57" s="89"/>
      <c r="Y57" s="18"/>
    </row>
    <row r="58" spans="3:37" x14ac:dyDescent="0.25">
      <c r="P58" s="18"/>
      <c r="Q58" s="89"/>
      <c r="R58" s="89"/>
      <c r="S58" s="89"/>
      <c r="T58" s="89"/>
      <c r="U58" s="89"/>
      <c r="V58" s="89"/>
      <c r="W58" s="89"/>
      <c r="X58" s="89"/>
      <c r="Y58" s="18"/>
    </row>
    <row r="59" spans="3:37" x14ac:dyDescent="0.25"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P59" s="18"/>
      <c r="Q59" s="89"/>
      <c r="R59" s="89"/>
      <c r="S59" s="89"/>
      <c r="T59" s="89"/>
      <c r="U59" s="89"/>
      <c r="V59" s="89"/>
      <c r="W59" s="89"/>
      <c r="X59" s="89"/>
      <c r="Y59" s="18"/>
    </row>
    <row r="60" spans="3:37" x14ac:dyDescent="0.25">
      <c r="C60" s="15"/>
      <c r="D60" s="90" t="s">
        <v>14</v>
      </c>
      <c r="E60" s="90"/>
      <c r="F60" s="90"/>
      <c r="G60" s="90"/>
      <c r="H60" s="90"/>
      <c r="I60" s="90"/>
      <c r="J60" s="90"/>
      <c r="K60" s="90"/>
      <c r="L60" s="90"/>
      <c r="M60" s="90"/>
      <c r="N60" s="15"/>
      <c r="P60" s="18"/>
      <c r="Q60" s="89"/>
      <c r="R60" s="89"/>
      <c r="S60" s="89"/>
      <c r="T60" s="89"/>
      <c r="U60" s="89"/>
      <c r="V60" s="89"/>
      <c r="W60" s="89"/>
      <c r="X60" s="89"/>
      <c r="Y60" s="18"/>
    </row>
    <row r="61" spans="3:37" x14ac:dyDescent="0.25">
      <c r="C61" s="15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15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3:37" x14ac:dyDescent="0.25">
      <c r="C62" s="15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15"/>
      <c r="AK62" s="43"/>
    </row>
    <row r="63" spans="3:37" ht="15" customHeight="1" x14ac:dyDescent="0.25">
      <c r="C63" s="15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15"/>
    </row>
    <row r="64" spans="3:37" ht="15" customHeight="1" x14ac:dyDescent="0.25">
      <c r="C64" s="15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15"/>
    </row>
    <row r="65" spans="3:25" x14ac:dyDescent="0.25">
      <c r="C65" s="15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15"/>
    </row>
    <row r="66" spans="3:25" x14ac:dyDescent="0.25"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5"/>
    </row>
    <row r="67" spans="3:25" x14ac:dyDescent="0.25">
      <c r="C67" s="15"/>
      <c r="D67" s="87" t="s">
        <v>70</v>
      </c>
      <c r="E67" s="87"/>
      <c r="F67" s="87"/>
      <c r="G67" s="87"/>
      <c r="H67" s="87"/>
      <c r="I67" s="87"/>
      <c r="J67" s="87"/>
      <c r="K67" s="87"/>
      <c r="L67" s="87"/>
      <c r="M67" s="87"/>
      <c r="N67" s="15"/>
    </row>
    <row r="68" spans="3:25" x14ac:dyDescent="0.25">
      <c r="C68" s="15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15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3:25" x14ac:dyDescent="0.25">
      <c r="C69" s="15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15"/>
      <c r="P69" s="18"/>
      <c r="Q69" s="95" t="s">
        <v>15</v>
      </c>
      <c r="R69" s="95"/>
      <c r="S69" s="95"/>
      <c r="T69" s="95"/>
      <c r="U69" s="95"/>
      <c r="V69" s="95"/>
      <c r="W69" s="95"/>
      <c r="X69" s="95"/>
      <c r="Y69" s="18"/>
    </row>
    <row r="70" spans="3:25" x14ac:dyDescent="0.25">
      <c r="C70" s="15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15"/>
      <c r="P70" s="18"/>
      <c r="Q70" s="95"/>
      <c r="R70" s="95"/>
      <c r="S70" s="95"/>
      <c r="T70" s="95"/>
      <c r="U70" s="95"/>
      <c r="V70" s="95"/>
      <c r="W70" s="95"/>
      <c r="X70" s="95"/>
      <c r="Y70" s="18"/>
    </row>
    <row r="71" spans="3:25" x14ac:dyDescent="0.25"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5"/>
      <c r="P71" s="18"/>
      <c r="Q71" s="95"/>
      <c r="R71" s="95"/>
      <c r="S71" s="95"/>
      <c r="T71" s="95"/>
      <c r="U71" s="95"/>
      <c r="V71" s="95"/>
      <c r="W71" s="95"/>
      <c r="X71" s="95"/>
      <c r="Y71" s="18"/>
    </row>
    <row r="72" spans="3:25" ht="15" customHeight="1" x14ac:dyDescent="0.25">
      <c r="C72" s="15"/>
      <c r="D72" s="92"/>
      <c r="E72" s="92"/>
      <c r="F72" s="92"/>
      <c r="G72" s="93" t="s">
        <v>52</v>
      </c>
      <c r="H72" s="92"/>
      <c r="I72" s="94" t="s">
        <v>50</v>
      </c>
      <c r="J72" s="94"/>
      <c r="K72" s="94"/>
      <c r="L72" s="94"/>
      <c r="M72" s="94"/>
      <c r="N72" s="15"/>
      <c r="P72" s="18"/>
      <c r="Q72" s="95"/>
      <c r="R72" s="95"/>
      <c r="S72" s="95"/>
      <c r="T72" s="95"/>
      <c r="U72" s="95"/>
      <c r="V72" s="95"/>
      <c r="W72" s="95"/>
      <c r="X72" s="95"/>
      <c r="Y72" s="18"/>
    </row>
    <row r="73" spans="3:25" ht="15" customHeight="1" x14ac:dyDescent="0.25">
      <c r="C73" s="15"/>
      <c r="D73" s="92"/>
      <c r="E73" s="92"/>
      <c r="F73" s="92"/>
      <c r="G73" s="92"/>
      <c r="H73" s="92"/>
      <c r="I73" s="94"/>
      <c r="J73" s="94"/>
      <c r="K73" s="94"/>
      <c r="L73" s="94"/>
      <c r="M73" s="94"/>
      <c r="N73" s="15"/>
      <c r="P73" s="18"/>
      <c r="Q73" s="95"/>
      <c r="R73" s="95"/>
      <c r="S73" s="95"/>
      <c r="T73" s="95"/>
      <c r="U73" s="95"/>
      <c r="V73" s="95"/>
      <c r="W73" s="95"/>
      <c r="X73" s="95"/>
      <c r="Y73" s="18"/>
    </row>
    <row r="74" spans="3:25" ht="15" customHeight="1" x14ac:dyDescent="0.25">
      <c r="C74" s="15"/>
      <c r="D74" s="92"/>
      <c r="E74" s="92"/>
      <c r="F74" s="92"/>
      <c r="G74" s="92"/>
      <c r="H74" s="92"/>
      <c r="I74" s="94"/>
      <c r="J74" s="94"/>
      <c r="K74" s="94"/>
      <c r="L74" s="94"/>
      <c r="M74" s="94"/>
      <c r="N74" s="15"/>
      <c r="P74" s="18"/>
      <c r="Q74" s="95"/>
      <c r="R74" s="95"/>
      <c r="S74" s="95"/>
      <c r="T74" s="95"/>
      <c r="U74" s="95"/>
      <c r="V74" s="95"/>
      <c r="W74" s="95"/>
      <c r="X74" s="95"/>
      <c r="Y74" s="18"/>
    </row>
    <row r="75" spans="3:25" x14ac:dyDescent="0.25">
      <c r="C75" s="15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5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3:25" x14ac:dyDescent="0.25"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3:25" ht="15" customHeight="1" x14ac:dyDescent="0.25">
      <c r="C77" s="15"/>
      <c r="D77" s="86" t="s">
        <v>13</v>
      </c>
      <c r="E77" s="86"/>
      <c r="F77" s="86"/>
      <c r="G77" s="86"/>
      <c r="H77" s="28"/>
      <c r="I77" s="28"/>
      <c r="J77" s="28"/>
      <c r="K77" s="28"/>
      <c r="L77" s="28"/>
      <c r="M77" s="28"/>
      <c r="N77" s="15"/>
      <c r="P77" s="91" t="s">
        <v>71</v>
      </c>
      <c r="Q77" s="91"/>
      <c r="R77" s="91"/>
      <c r="S77" s="91"/>
      <c r="T77" s="91"/>
      <c r="U77" s="91"/>
      <c r="V77" s="91"/>
      <c r="W77" s="91"/>
      <c r="X77" s="91"/>
      <c r="Y77" s="91"/>
    </row>
    <row r="78" spans="3:25" ht="15" customHeight="1" x14ac:dyDescent="0.25">
      <c r="C78" s="15"/>
      <c r="D78" s="86"/>
      <c r="E78" s="86"/>
      <c r="F78" s="86"/>
      <c r="G78" s="86"/>
      <c r="H78" s="28"/>
      <c r="I78" s="28"/>
      <c r="J78" s="28"/>
      <c r="K78" s="28"/>
      <c r="L78" s="28"/>
      <c r="M78" s="28"/>
      <c r="N78" s="15"/>
      <c r="P78" s="91"/>
      <c r="Q78" s="91"/>
      <c r="R78" s="91"/>
      <c r="S78" s="91"/>
      <c r="T78" s="91"/>
      <c r="U78" s="91"/>
      <c r="V78" s="91"/>
      <c r="W78" s="91"/>
      <c r="X78" s="91"/>
      <c r="Y78" s="91"/>
    </row>
    <row r="79" spans="3:25" ht="15" customHeight="1" x14ac:dyDescent="0.25">
      <c r="C79" s="15"/>
      <c r="D79" s="89" t="str">
        <f>IF(G72&lt;0.15,"Tu valor asegurado es excelente y el correspondiente según avaluó.", "Te sugerimos subir este valor hasta ser cercano al valor real según avalúo")</f>
        <v>Te sugerimos subir este valor hasta ser cercano al valor real según avalúo</v>
      </c>
      <c r="E79" s="89"/>
      <c r="F79" s="89"/>
      <c r="G79" s="89"/>
      <c r="H79" s="89"/>
      <c r="I79" s="89"/>
      <c r="J79" s="89"/>
      <c r="K79" s="89"/>
      <c r="L79" s="89"/>
      <c r="M79" s="89"/>
      <c r="N79" s="15"/>
      <c r="P79" s="91"/>
      <c r="Q79" s="91"/>
      <c r="R79" s="91"/>
      <c r="S79" s="91"/>
      <c r="T79" s="91"/>
      <c r="U79" s="91"/>
      <c r="V79" s="91"/>
      <c r="W79" s="91"/>
      <c r="X79" s="91"/>
      <c r="Y79" s="91"/>
    </row>
    <row r="80" spans="3:25" ht="15" customHeight="1" x14ac:dyDescent="0.25">
      <c r="C80" s="15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15"/>
      <c r="P80" s="91"/>
      <c r="Q80" s="91"/>
      <c r="R80" s="91"/>
      <c r="S80" s="91"/>
      <c r="T80" s="91"/>
      <c r="U80" s="91"/>
      <c r="V80" s="91"/>
      <c r="W80" s="91"/>
      <c r="X80" s="91"/>
      <c r="Y80" s="91"/>
    </row>
    <row r="81" spans="3:25" ht="15" customHeight="1" x14ac:dyDescent="0.25">
      <c r="C81" s="15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15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3:25" ht="15" customHeight="1" x14ac:dyDescent="0.25">
      <c r="C82" s="15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15"/>
      <c r="P82" s="99"/>
      <c r="Q82" s="99"/>
      <c r="R82" s="99"/>
      <c r="S82" s="100" t="s">
        <v>56</v>
      </c>
      <c r="T82" s="100"/>
      <c r="U82" s="98" t="s">
        <v>50</v>
      </c>
      <c r="V82" s="98"/>
      <c r="W82" s="98"/>
      <c r="X82" s="98"/>
      <c r="Y82" s="98"/>
    </row>
    <row r="83" spans="3:25" ht="15" customHeight="1" x14ac:dyDescent="0.25">
      <c r="C83" s="15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15"/>
      <c r="P83" s="99"/>
      <c r="Q83" s="99"/>
      <c r="R83" s="99"/>
      <c r="S83" s="100"/>
      <c r="T83" s="100"/>
      <c r="U83" s="98"/>
      <c r="V83" s="98"/>
      <c r="W83" s="98"/>
      <c r="X83" s="98"/>
      <c r="Y83" s="98"/>
    </row>
    <row r="84" spans="3:25" ht="15" customHeight="1" x14ac:dyDescent="0.25">
      <c r="C84" s="15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15"/>
      <c r="P84" s="99"/>
      <c r="Q84" s="99"/>
      <c r="R84" s="99"/>
      <c r="S84" s="100"/>
      <c r="T84" s="100"/>
      <c r="U84" s="98"/>
      <c r="V84" s="98"/>
      <c r="W84" s="98"/>
      <c r="X84" s="98"/>
      <c r="Y84" s="98"/>
    </row>
    <row r="85" spans="3:25" ht="15" customHeight="1" x14ac:dyDescent="0.25">
      <c r="C85" s="15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15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3:25" x14ac:dyDescent="0.25"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P86" s="18"/>
      <c r="Q86" s="86" t="s">
        <v>13</v>
      </c>
      <c r="R86" s="86"/>
      <c r="S86" s="86"/>
      <c r="T86" s="86"/>
      <c r="U86" s="28"/>
      <c r="V86" s="28"/>
      <c r="W86" s="28"/>
      <c r="X86" s="28"/>
      <c r="Y86" s="18"/>
    </row>
    <row r="87" spans="3:25" x14ac:dyDescent="0.25">
      <c r="P87" s="18"/>
      <c r="Q87" s="86"/>
      <c r="R87" s="86"/>
      <c r="S87" s="86"/>
      <c r="T87" s="86"/>
      <c r="U87" s="28"/>
      <c r="V87" s="28"/>
      <c r="W87" s="28"/>
      <c r="X87" s="28"/>
      <c r="Y87" s="18"/>
    </row>
    <row r="88" spans="3:25" x14ac:dyDescent="0.25">
      <c r="P88" s="18"/>
      <c r="Q88" s="89" t="str">
        <f>IF(S82&lt;0.15,"Tu valor asegurado es excelente y el correspondiente según avaluó.", "Te sugerimos subir este valor hasta ser cercano al valor real según avalúo")</f>
        <v>Te sugerimos subir este valor hasta ser cercano al valor real según avalúo</v>
      </c>
      <c r="R88" s="89"/>
      <c r="S88" s="89"/>
      <c r="T88" s="89"/>
      <c r="U88" s="89"/>
      <c r="V88" s="89"/>
      <c r="W88" s="89"/>
      <c r="X88" s="89"/>
      <c r="Y88" s="18"/>
    </row>
    <row r="89" spans="3:25" x14ac:dyDescent="0.25">
      <c r="P89" s="18"/>
      <c r="Q89" s="89"/>
      <c r="R89" s="89"/>
      <c r="S89" s="89"/>
      <c r="T89" s="89"/>
      <c r="U89" s="89"/>
      <c r="V89" s="89"/>
      <c r="W89" s="89"/>
      <c r="X89" s="89"/>
      <c r="Y89" s="18"/>
    </row>
    <row r="90" spans="3:25" x14ac:dyDescent="0.25">
      <c r="P90" s="18"/>
      <c r="Q90" s="89"/>
      <c r="R90" s="89"/>
      <c r="S90" s="89"/>
      <c r="T90" s="89"/>
      <c r="U90" s="89"/>
      <c r="V90" s="89"/>
      <c r="W90" s="89"/>
      <c r="X90" s="89"/>
      <c r="Y90" s="18"/>
    </row>
    <row r="91" spans="3:25" x14ac:dyDescent="0.25"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P91" s="18"/>
      <c r="Q91" s="89"/>
      <c r="R91" s="89"/>
      <c r="S91" s="89"/>
      <c r="T91" s="89"/>
      <c r="U91" s="89"/>
      <c r="V91" s="89"/>
      <c r="W91" s="89"/>
      <c r="X91" s="89"/>
      <c r="Y91" s="18"/>
    </row>
    <row r="92" spans="3:25" x14ac:dyDescent="0.25">
      <c r="C92" s="15"/>
      <c r="D92" s="90" t="s">
        <v>16</v>
      </c>
      <c r="E92" s="90"/>
      <c r="F92" s="90"/>
      <c r="G92" s="90"/>
      <c r="H92" s="90"/>
      <c r="I92" s="90"/>
      <c r="J92" s="90"/>
      <c r="K92" s="90"/>
      <c r="L92" s="90"/>
      <c r="M92" s="90"/>
      <c r="N92" s="15"/>
      <c r="P92" s="18"/>
      <c r="Q92" s="89"/>
      <c r="R92" s="89"/>
      <c r="S92" s="89"/>
      <c r="T92" s="89"/>
      <c r="U92" s="89"/>
      <c r="V92" s="89"/>
      <c r="W92" s="89"/>
      <c r="X92" s="89"/>
      <c r="Y92" s="18"/>
    </row>
    <row r="93" spans="3:25" x14ac:dyDescent="0.25">
      <c r="C93" s="15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15"/>
      <c r="P93" s="18"/>
      <c r="Q93" s="89"/>
      <c r="R93" s="89"/>
      <c r="S93" s="89"/>
      <c r="T93" s="89"/>
      <c r="U93" s="89"/>
      <c r="V93" s="89"/>
      <c r="W93" s="89"/>
      <c r="X93" s="89"/>
      <c r="Y93" s="18"/>
    </row>
    <row r="94" spans="3:25" x14ac:dyDescent="0.25">
      <c r="C94" s="15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15"/>
      <c r="P94" s="18"/>
      <c r="Q94" s="89"/>
      <c r="R94" s="89"/>
      <c r="S94" s="89"/>
      <c r="T94" s="89"/>
      <c r="U94" s="89"/>
      <c r="V94" s="89"/>
      <c r="W94" s="89"/>
      <c r="X94" s="89"/>
      <c r="Y94" s="18"/>
    </row>
    <row r="95" spans="3:25" x14ac:dyDescent="0.25">
      <c r="C95" s="15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15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3:25" x14ac:dyDescent="0.25">
      <c r="C96" s="15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15"/>
    </row>
    <row r="97" spans="3:26" x14ac:dyDescent="0.25">
      <c r="C97" s="15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15"/>
    </row>
    <row r="98" spans="3:26" x14ac:dyDescent="0.25">
      <c r="C98" s="15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5"/>
    </row>
    <row r="99" spans="3:26" x14ac:dyDescent="0.25">
      <c r="C99" s="15"/>
      <c r="D99" s="87" t="s">
        <v>72</v>
      </c>
      <c r="E99" s="87"/>
      <c r="F99" s="87"/>
      <c r="G99" s="87"/>
      <c r="H99" s="87"/>
      <c r="I99" s="87"/>
      <c r="J99" s="87"/>
      <c r="K99" s="87"/>
      <c r="L99" s="87"/>
      <c r="M99" s="87"/>
      <c r="N99" s="15"/>
    </row>
    <row r="100" spans="3:26" x14ac:dyDescent="0.25">
      <c r="C100" s="15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15"/>
    </row>
    <row r="101" spans="3:26" x14ac:dyDescent="0.25">
      <c r="C101" s="15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15"/>
    </row>
    <row r="102" spans="3:26" x14ac:dyDescent="0.25">
      <c r="C102" s="15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15"/>
      <c r="Z102" s="28"/>
    </row>
    <row r="103" spans="3:26" x14ac:dyDescent="0.25">
      <c r="C103" s="15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5"/>
      <c r="Q103" s="88" t="s">
        <v>17</v>
      </c>
      <c r="R103" s="88"/>
      <c r="S103" s="88"/>
      <c r="T103" s="88"/>
      <c r="U103" s="88"/>
      <c r="V103" s="88"/>
      <c r="W103" s="88"/>
      <c r="X103" s="88"/>
      <c r="Y103" s="28"/>
      <c r="Z103" s="28"/>
    </row>
    <row r="104" spans="3:26" ht="15" customHeight="1" x14ac:dyDescent="0.25">
      <c r="C104" s="15"/>
      <c r="D104" s="92"/>
      <c r="E104" s="92"/>
      <c r="F104" s="92"/>
      <c r="G104" s="93" t="s">
        <v>53</v>
      </c>
      <c r="H104" s="92"/>
      <c r="I104" s="94" t="s">
        <v>50</v>
      </c>
      <c r="J104" s="94"/>
      <c r="K104" s="94"/>
      <c r="L104" s="94"/>
      <c r="M104" s="94"/>
      <c r="N104" s="15"/>
      <c r="Q104" s="88"/>
      <c r="R104" s="88"/>
      <c r="S104" s="88"/>
      <c r="T104" s="88"/>
      <c r="U104" s="88"/>
      <c r="V104" s="88"/>
      <c r="W104" s="88"/>
      <c r="X104" s="88"/>
      <c r="Y104" s="28"/>
      <c r="Z104" s="28"/>
    </row>
    <row r="105" spans="3:26" ht="15" customHeight="1" x14ac:dyDescent="0.25">
      <c r="C105" s="15"/>
      <c r="D105" s="92"/>
      <c r="E105" s="92"/>
      <c r="F105" s="92"/>
      <c r="G105" s="92"/>
      <c r="H105" s="92"/>
      <c r="I105" s="94"/>
      <c r="J105" s="94"/>
      <c r="K105" s="94"/>
      <c r="L105" s="94"/>
      <c r="M105" s="94"/>
      <c r="N105" s="15"/>
      <c r="Q105" s="88"/>
      <c r="R105" s="88"/>
      <c r="S105" s="88"/>
      <c r="T105" s="88"/>
      <c r="U105" s="88"/>
      <c r="V105" s="88"/>
      <c r="W105" s="88"/>
      <c r="X105" s="88"/>
      <c r="Y105" s="28"/>
      <c r="Z105" s="28"/>
    </row>
    <row r="106" spans="3:26" ht="15" customHeight="1" x14ac:dyDescent="0.25">
      <c r="C106" s="15"/>
      <c r="D106" s="92"/>
      <c r="E106" s="92"/>
      <c r="F106" s="92"/>
      <c r="G106" s="92"/>
      <c r="H106" s="92"/>
      <c r="I106" s="94"/>
      <c r="J106" s="94"/>
      <c r="K106" s="94"/>
      <c r="L106" s="94"/>
      <c r="M106" s="94"/>
      <c r="N106" s="15"/>
      <c r="Q106" s="88"/>
      <c r="R106" s="88"/>
      <c r="S106" s="88"/>
      <c r="T106" s="88"/>
      <c r="U106" s="88"/>
      <c r="V106" s="88"/>
      <c r="W106" s="88"/>
      <c r="X106" s="88"/>
      <c r="Y106" s="28"/>
      <c r="Z106" s="28"/>
    </row>
    <row r="107" spans="3:26" x14ac:dyDescent="0.25"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Q107" s="88"/>
      <c r="R107" s="88"/>
      <c r="S107" s="88"/>
      <c r="T107" s="88"/>
      <c r="U107" s="88"/>
      <c r="V107" s="88"/>
      <c r="W107" s="88"/>
      <c r="X107" s="88"/>
      <c r="Y107" s="28"/>
      <c r="Z107" s="28"/>
    </row>
    <row r="108" spans="3:26" x14ac:dyDescent="0.25"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Q108" s="88"/>
      <c r="R108" s="88"/>
      <c r="S108" s="88"/>
      <c r="T108" s="88"/>
      <c r="U108" s="88"/>
      <c r="V108" s="88"/>
      <c r="W108" s="88"/>
      <c r="X108" s="88"/>
      <c r="Y108" s="28"/>
      <c r="Z108" s="28"/>
    </row>
    <row r="109" spans="3:26" x14ac:dyDescent="0.25">
      <c r="C109" s="15"/>
      <c r="D109" s="86" t="s">
        <v>13</v>
      </c>
      <c r="E109" s="86"/>
      <c r="F109" s="86"/>
      <c r="G109" s="86"/>
      <c r="H109" s="28"/>
      <c r="I109" s="28"/>
      <c r="J109" s="28"/>
      <c r="K109" s="28"/>
      <c r="L109" s="28"/>
      <c r="M109" s="28"/>
      <c r="N109" s="15"/>
      <c r="Q109" s="88"/>
      <c r="R109" s="88"/>
      <c r="S109" s="88"/>
      <c r="T109" s="88"/>
      <c r="U109" s="88"/>
      <c r="V109" s="88"/>
      <c r="W109" s="88"/>
      <c r="X109" s="88"/>
      <c r="Y109" s="28"/>
      <c r="Z109" s="28"/>
    </row>
    <row r="110" spans="3:26" x14ac:dyDescent="0.25">
      <c r="C110" s="15"/>
      <c r="D110" s="86"/>
      <c r="E110" s="86"/>
      <c r="F110" s="86"/>
      <c r="G110" s="86"/>
      <c r="H110" s="28"/>
      <c r="I110" s="28"/>
      <c r="J110" s="28"/>
      <c r="K110" s="28"/>
      <c r="L110" s="28"/>
      <c r="M110" s="28"/>
      <c r="N110" s="15"/>
      <c r="Q110" s="88"/>
      <c r="R110" s="88"/>
      <c r="S110" s="88"/>
      <c r="T110" s="88"/>
      <c r="U110" s="88"/>
      <c r="V110" s="88"/>
      <c r="W110" s="88"/>
      <c r="X110" s="88"/>
      <c r="Y110" s="28"/>
      <c r="Z110" s="28"/>
    </row>
    <row r="111" spans="3:26" ht="15" customHeight="1" x14ac:dyDescent="0.25">
      <c r="C111" s="15"/>
      <c r="D111" s="89" t="str">
        <f>IF(G104&lt;0.15,"Tu valor asegurado es excelente y el correspondiente según avaluó.", "Te sugerimos subir este valor hasta ser cercano al valor real según avalúo")</f>
        <v>Te sugerimos subir este valor hasta ser cercano al valor real según avalúo</v>
      </c>
      <c r="E111" s="89"/>
      <c r="F111" s="89"/>
      <c r="G111" s="89"/>
      <c r="H111" s="89"/>
      <c r="I111" s="89"/>
      <c r="J111" s="89"/>
      <c r="K111" s="89"/>
      <c r="L111" s="89"/>
      <c r="M111" s="89"/>
      <c r="N111" s="15"/>
      <c r="Q111" s="88"/>
      <c r="R111" s="88"/>
      <c r="S111" s="88"/>
      <c r="T111" s="88"/>
      <c r="U111" s="88"/>
      <c r="V111" s="88"/>
      <c r="W111" s="88"/>
      <c r="X111" s="88"/>
      <c r="Y111" s="28"/>
      <c r="Z111" s="28"/>
    </row>
    <row r="112" spans="3:26" ht="15" customHeight="1" x14ac:dyDescent="0.25">
      <c r="C112" s="15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15"/>
      <c r="Q112" s="88"/>
      <c r="R112" s="88"/>
      <c r="S112" s="88"/>
      <c r="T112" s="88"/>
      <c r="U112" s="88"/>
      <c r="V112" s="88"/>
      <c r="W112" s="88"/>
      <c r="X112" s="88"/>
      <c r="Y112" s="28"/>
      <c r="Z112" s="28"/>
    </row>
    <row r="113" spans="3:26" ht="15" customHeight="1" x14ac:dyDescent="0.25">
      <c r="C113" s="15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15"/>
      <c r="Q113" s="88"/>
      <c r="R113" s="88"/>
      <c r="S113" s="88"/>
      <c r="T113" s="88"/>
      <c r="U113" s="88"/>
      <c r="V113" s="88"/>
      <c r="W113" s="88"/>
      <c r="X113" s="88"/>
      <c r="Y113" s="28"/>
      <c r="Z113" s="28"/>
    </row>
    <row r="114" spans="3:26" ht="15" customHeight="1" x14ac:dyDescent="0.25">
      <c r="C114" s="15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15"/>
      <c r="Q114" s="88"/>
      <c r="R114" s="88"/>
      <c r="S114" s="88"/>
      <c r="T114" s="88"/>
      <c r="U114" s="88"/>
      <c r="V114" s="88"/>
      <c r="W114" s="88"/>
      <c r="X114" s="88"/>
      <c r="Y114" s="28"/>
      <c r="Z114" s="28"/>
    </row>
    <row r="115" spans="3:26" ht="15" customHeight="1" x14ac:dyDescent="0.25">
      <c r="C115" s="15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15"/>
      <c r="Q115" s="88"/>
      <c r="R115" s="88"/>
      <c r="S115" s="88"/>
      <c r="T115" s="88"/>
      <c r="U115" s="88"/>
      <c r="V115" s="88"/>
      <c r="W115" s="88"/>
      <c r="X115" s="88"/>
      <c r="Y115" s="28"/>
      <c r="Z115" s="28"/>
    </row>
    <row r="116" spans="3:26" ht="15" customHeight="1" x14ac:dyDescent="0.25">
      <c r="C116" s="15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15"/>
      <c r="Q116" s="88"/>
      <c r="R116" s="88"/>
      <c r="S116" s="88"/>
      <c r="T116" s="88"/>
      <c r="U116" s="88"/>
      <c r="V116" s="88"/>
      <c r="W116" s="88"/>
      <c r="X116" s="88"/>
      <c r="Y116" s="28"/>
      <c r="Z116" s="28"/>
    </row>
    <row r="117" spans="3:26" ht="15" customHeight="1" x14ac:dyDescent="0.25">
      <c r="C117" s="15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15"/>
      <c r="Q117" s="88"/>
      <c r="R117" s="88"/>
      <c r="S117" s="88"/>
      <c r="T117" s="88"/>
      <c r="U117" s="88"/>
      <c r="V117" s="88"/>
      <c r="W117" s="88"/>
      <c r="X117" s="88"/>
      <c r="Y117" s="28"/>
      <c r="Z117" s="28"/>
    </row>
    <row r="118" spans="3:26" ht="15" customHeight="1" x14ac:dyDescent="0.25"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Q118" s="88"/>
      <c r="R118" s="88"/>
      <c r="S118" s="88"/>
      <c r="T118" s="88"/>
      <c r="U118" s="88"/>
      <c r="V118" s="88"/>
      <c r="W118" s="88"/>
      <c r="X118" s="88"/>
      <c r="Y118" s="28"/>
      <c r="Z118" s="28"/>
    </row>
    <row r="119" spans="3:26" ht="15" customHeight="1" x14ac:dyDescent="0.25">
      <c r="Q119" s="88"/>
      <c r="R119" s="88"/>
      <c r="S119" s="88"/>
      <c r="T119" s="88"/>
      <c r="U119" s="88"/>
      <c r="V119" s="88"/>
      <c r="W119" s="88"/>
      <c r="X119" s="88"/>
      <c r="Y119" s="28"/>
      <c r="Z119" s="28"/>
    </row>
    <row r="120" spans="3:26" ht="15" customHeight="1" x14ac:dyDescent="0.25">
      <c r="Q120" s="88"/>
      <c r="R120" s="88"/>
      <c r="S120" s="88"/>
      <c r="T120" s="88"/>
      <c r="U120" s="88"/>
      <c r="V120" s="88"/>
      <c r="W120" s="88"/>
      <c r="X120" s="88"/>
      <c r="Y120" s="28"/>
      <c r="Z120" s="28"/>
    </row>
    <row r="121" spans="3:26" ht="15" customHeight="1" x14ac:dyDescent="0.25">
      <c r="Q121" s="88"/>
      <c r="R121" s="88"/>
      <c r="S121" s="88"/>
      <c r="T121" s="88"/>
      <c r="U121" s="88"/>
      <c r="V121" s="88"/>
      <c r="W121" s="88"/>
      <c r="X121" s="88"/>
      <c r="Y121" s="28"/>
      <c r="Z121" s="28"/>
    </row>
    <row r="122" spans="3:26" ht="15" customHeight="1" x14ac:dyDescent="0.25">
      <c r="Q122" s="88"/>
      <c r="R122" s="88"/>
      <c r="S122" s="88"/>
      <c r="T122" s="88"/>
      <c r="U122" s="88"/>
      <c r="V122" s="88"/>
      <c r="W122" s="88"/>
      <c r="X122" s="88"/>
      <c r="Y122" s="28"/>
      <c r="Z122" s="28"/>
    </row>
    <row r="123" spans="3:26" ht="15" customHeight="1" x14ac:dyDescent="0.25">
      <c r="Q123" s="88"/>
      <c r="R123" s="88"/>
      <c r="S123" s="88"/>
      <c r="T123" s="88"/>
      <c r="U123" s="88"/>
      <c r="V123" s="88"/>
      <c r="W123" s="88"/>
      <c r="X123" s="88"/>
      <c r="Y123" s="28"/>
      <c r="Z123" s="28"/>
    </row>
    <row r="124" spans="3:26" ht="15" customHeight="1" x14ac:dyDescent="0.25">
      <c r="Q124" s="88"/>
      <c r="R124" s="88"/>
      <c r="S124" s="88"/>
      <c r="T124" s="88"/>
      <c r="U124" s="88"/>
      <c r="V124" s="88"/>
      <c r="W124" s="88"/>
      <c r="X124" s="88"/>
      <c r="Y124" s="28"/>
      <c r="Z124" s="28"/>
    </row>
    <row r="125" spans="3:26" ht="15" customHeight="1" x14ac:dyDescent="0.25">
      <c r="Q125" s="88"/>
      <c r="R125" s="88"/>
      <c r="S125" s="88"/>
      <c r="T125" s="88"/>
      <c r="U125" s="88"/>
      <c r="V125" s="88"/>
      <c r="W125" s="88"/>
      <c r="X125" s="88"/>
      <c r="Y125" s="28"/>
      <c r="Z125" s="28"/>
    </row>
    <row r="126" spans="3:26" ht="15" customHeight="1" x14ac:dyDescent="0.25">
      <c r="Q126" s="88"/>
      <c r="R126" s="88"/>
      <c r="S126" s="88"/>
      <c r="T126" s="88"/>
      <c r="U126" s="88"/>
      <c r="V126" s="88"/>
      <c r="W126" s="88"/>
      <c r="X126" s="88"/>
      <c r="Y126" s="28"/>
      <c r="Z126" s="28"/>
    </row>
    <row r="127" spans="3:26" ht="15" customHeight="1" x14ac:dyDescent="0.25">
      <c r="Q127" s="88"/>
      <c r="R127" s="88"/>
      <c r="S127" s="88"/>
      <c r="T127" s="88"/>
      <c r="U127" s="88"/>
      <c r="V127" s="88"/>
      <c r="W127" s="88"/>
      <c r="X127" s="88"/>
      <c r="Y127" s="28"/>
      <c r="Z127" s="28"/>
    </row>
    <row r="128" spans="3:26" ht="15" customHeight="1" x14ac:dyDescent="0.25">
      <c r="Q128" s="1"/>
      <c r="R128" s="1"/>
      <c r="S128" s="1"/>
      <c r="T128" s="1"/>
      <c r="U128" s="1"/>
      <c r="V128" s="1"/>
      <c r="W128" s="1"/>
      <c r="X128" s="1"/>
    </row>
    <row r="129" spans="17:24" ht="15" customHeight="1" x14ac:dyDescent="0.25">
      <c r="Q129" s="1"/>
      <c r="R129" s="1"/>
      <c r="S129" s="1"/>
      <c r="T129" s="1"/>
      <c r="U129" s="1"/>
      <c r="V129" s="1"/>
      <c r="W129" s="1"/>
      <c r="X129" s="1"/>
    </row>
    <row r="130" spans="17:24" ht="15" customHeight="1" x14ac:dyDescent="0.25">
      <c r="Q130" s="1"/>
      <c r="R130" s="1"/>
      <c r="S130" s="1"/>
      <c r="T130" s="1"/>
      <c r="U130" s="1"/>
      <c r="V130" s="1"/>
      <c r="W130" s="1"/>
      <c r="X130" s="1"/>
    </row>
    <row r="131" spans="17:24" ht="23.1" customHeight="1" x14ac:dyDescent="0.25">
      <c r="Q131" s="1"/>
      <c r="R131" s="1"/>
      <c r="S131" s="1"/>
      <c r="T131" s="1"/>
      <c r="U131" s="1"/>
      <c r="V131" s="1"/>
      <c r="W131" s="1"/>
      <c r="X131" s="1"/>
    </row>
    <row r="132" spans="17:24" ht="15" customHeight="1" x14ac:dyDescent="0.25">
      <c r="Q132" s="1"/>
      <c r="R132" s="1"/>
      <c r="S132" s="1"/>
      <c r="T132" s="1"/>
      <c r="U132" s="1"/>
      <c r="V132" s="1"/>
      <c r="W132" s="1"/>
      <c r="X132" s="1"/>
    </row>
    <row r="133" spans="17:24" ht="15" customHeight="1" x14ac:dyDescent="0.25">
      <c r="Q133" s="1"/>
      <c r="R133" s="1"/>
      <c r="S133" s="1"/>
      <c r="T133" s="1"/>
      <c r="U133" s="1"/>
      <c r="V133" s="1"/>
      <c r="W133" s="1"/>
      <c r="X133" s="1"/>
    </row>
    <row r="134" spans="17:24" ht="15" customHeight="1" x14ac:dyDescent="0.25">
      <c r="Q134" s="1"/>
      <c r="R134" s="1"/>
      <c r="S134" s="1"/>
      <c r="T134" s="1"/>
      <c r="U134" s="1"/>
      <c r="V134" s="1"/>
      <c r="W134" s="1"/>
      <c r="X134" s="1"/>
    </row>
    <row r="135" spans="17:24" ht="15" customHeight="1" x14ac:dyDescent="0.25"/>
    <row r="136" spans="17:24" ht="15" customHeight="1" x14ac:dyDescent="0.25"/>
    <row r="137" spans="17:24" ht="15" customHeight="1" x14ac:dyDescent="0.25"/>
    <row r="138" spans="17:24" ht="15" customHeight="1" x14ac:dyDescent="0.25"/>
    <row r="139" spans="17:24" ht="15" customHeight="1" x14ac:dyDescent="0.25"/>
    <row r="140" spans="17:24" ht="15" customHeight="1" x14ac:dyDescent="0.25"/>
    <row r="141" spans="17:24" ht="15" customHeight="1" x14ac:dyDescent="0.25"/>
    <row r="142" spans="17:24" ht="15" customHeight="1" x14ac:dyDescent="0.25"/>
    <row r="143" spans="17:24" ht="15" customHeight="1" x14ac:dyDescent="0.25"/>
    <row r="144" spans="17:24" ht="15" customHeight="1" x14ac:dyDescent="0.25"/>
    <row r="145" ht="15" customHeight="1" x14ac:dyDescent="0.25"/>
  </sheetData>
  <mergeCells count="38">
    <mergeCell ref="U82:Y84"/>
    <mergeCell ref="D104:F106"/>
    <mergeCell ref="G104:H106"/>
    <mergeCell ref="I104:M106"/>
    <mergeCell ref="P82:R84"/>
    <mergeCell ref="S82:T84"/>
    <mergeCell ref="Q54:X60"/>
    <mergeCell ref="D60:M65"/>
    <mergeCell ref="D67:M70"/>
    <mergeCell ref="Q69:X74"/>
    <mergeCell ref="C11:E12"/>
    <mergeCell ref="H11:J12"/>
    <mergeCell ref="K11:M12"/>
    <mergeCell ref="C18:N23"/>
    <mergeCell ref="D28:M33"/>
    <mergeCell ref="D40:F42"/>
    <mergeCell ref="I40:M42"/>
    <mergeCell ref="G40:H42"/>
    <mergeCell ref="Q35:X40"/>
    <mergeCell ref="P42:Y45"/>
    <mergeCell ref="D45:G46"/>
    <mergeCell ref="D47:M53"/>
    <mergeCell ref="P47:Y49"/>
    <mergeCell ref="Q52:T53"/>
    <mergeCell ref="D35:M38"/>
    <mergeCell ref="Q103:X127"/>
    <mergeCell ref="D109:G110"/>
    <mergeCell ref="D111:M117"/>
    <mergeCell ref="Q86:T87"/>
    <mergeCell ref="Q88:X94"/>
    <mergeCell ref="D92:M97"/>
    <mergeCell ref="D99:M102"/>
    <mergeCell ref="D77:G78"/>
    <mergeCell ref="P77:Y80"/>
    <mergeCell ref="D79:M85"/>
    <mergeCell ref="D72:F74"/>
    <mergeCell ref="G72:H74"/>
    <mergeCell ref="I72:M74"/>
  </mergeCells>
  <pageMargins left="0" right="0" top="0" bottom="0" header="0.31496062992125984" footer="0"/>
  <pageSetup scale="35" orientation="portrait" horizontalDpi="4294967293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F2E66-9E98-4279-A174-AE4046591092}">
  <sheetPr>
    <tabColor rgb="FF6393F4"/>
    <pageSetUpPr fitToPage="1"/>
  </sheetPr>
  <dimension ref="A1:Z163"/>
  <sheetViews>
    <sheetView view="pageBreakPreview" topLeftCell="A74" zoomScale="40" zoomScaleNormal="60" zoomScaleSheetLayoutView="40" workbookViewId="0">
      <selection activeCell="AN77" sqref="AN77"/>
    </sheetView>
  </sheetViews>
  <sheetFormatPr defaultColWidth="11.42578125" defaultRowHeight="15" x14ac:dyDescent="0.25"/>
  <cols>
    <col min="26" max="26" width="20.28515625" customWidth="1"/>
  </cols>
  <sheetData>
    <row r="1" spans="1:26" ht="13.5" customHeight="1" x14ac:dyDescent="0.25">
      <c r="Q1" s="1"/>
      <c r="R1" s="1"/>
      <c r="S1" s="1"/>
      <c r="T1" s="1"/>
      <c r="U1" s="1"/>
      <c r="V1" s="1"/>
      <c r="W1" s="1"/>
      <c r="X1" s="1"/>
    </row>
    <row r="2" spans="1:26" ht="13.5" customHeight="1" x14ac:dyDescent="0.25">
      <c r="Q2" s="1"/>
      <c r="R2" s="1"/>
      <c r="S2" s="1"/>
      <c r="T2" s="1"/>
      <c r="U2" s="1"/>
      <c r="V2" s="1"/>
      <c r="W2" s="1"/>
      <c r="X2" s="1"/>
    </row>
    <row r="3" spans="1:26" ht="13.5" customHeight="1" x14ac:dyDescent="0.25"/>
    <row r="4" spans="1:26" ht="13.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65">
      <c r="A10" s="2"/>
      <c r="B10" s="3"/>
      <c r="C10" s="69"/>
      <c r="D10" s="69"/>
      <c r="E10" s="69"/>
      <c r="F10" s="4"/>
      <c r="G10" s="4"/>
      <c r="H10" s="69"/>
      <c r="I10" s="69"/>
      <c r="J10" s="69"/>
      <c r="K10" s="70"/>
      <c r="L10" s="69"/>
      <c r="M10" s="6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65">
      <c r="A11" s="2"/>
      <c r="B11" s="3"/>
      <c r="C11" s="69"/>
      <c r="D11" s="69"/>
      <c r="E11" s="69"/>
      <c r="F11" s="4"/>
      <c r="G11" s="4"/>
      <c r="H11" s="69"/>
      <c r="I11" s="69"/>
      <c r="J11" s="69"/>
      <c r="K11" s="69"/>
      <c r="L11" s="69"/>
      <c r="M11" s="6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6">
      <c r="U13" s="5"/>
      <c r="V13" s="5"/>
      <c r="W13" s="5"/>
      <c r="X13" s="5"/>
    </row>
    <row r="14" spans="1:26" ht="14.25" customHeight="1" x14ac:dyDescent="0.25"/>
    <row r="15" spans="1:26" ht="13.5" customHeight="1" x14ac:dyDescent="0.25">
      <c r="C15" s="96" t="s">
        <v>18</v>
      </c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</row>
    <row r="16" spans="1:26" ht="13.5" customHeight="1" x14ac:dyDescent="0.25"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3:25" ht="13.5" customHeight="1" x14ac:dyDescent="0.25"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3:25" ht="13.5" customHeight="1" x14ac:dyDescent="0.25"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3:25" ht="13.5" customHeight="1" x14ac:dyDescent="0.25"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3:25" ht="13.5" customHeight="1" x14ac:dyDescent="0.25"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3:25" ht="36" customHeight="1" x14ac:dyDescent="0.25"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3:25" ht="13.35" customHeight="1" x14ac:dyDescent="0.25"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3:25" ht="13.5" customHeight="1" x14ac:dyDescent="0.25"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3:25" ht="13.5" customHeight="1" x14ac:dyDescent="0.25"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3:25" ht="13.5" customHeight="1" x14ac:dyDescent="0.25"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3:25" ht="13.5" customHeight="1" x14ac:dyDescent="0.25">
      <c r="C26" s="18"/>
      <c r="D26" s="95" t="s">
        <v>19</v>
      </c>
      <c r="E26" s="95"/>
      <c r="F26" s="95"/>
      <c r="G26" s="95"/>
      <c r="H26" s="95"/>
      <c r="I26" s="95"/>
      <c r="J26" s="95"/>
      <c r="K26" s="95"/>
      <c r="L26" s="95"/>
      <c r="M26" s="95"/>
      <c r="N26" s="18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3:25" ht="13.5" customHeight="1" x14ac:dyDescent="0.25">
      <c r="C27" s="18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18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3:25" ht="13.5" customHeight="1" x14ac:dyDescent="0.25">
      <c r="C28" s="18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18"/>
    </row>
    <row r="29" spans="3:25" ht="13.5" customHeight="1" x14ac:dyDescent="0.25">
      <c r="C29" s="18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18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3:25" ht="13.5" customHeight="1" x14ac:dyDescent="0.25">
      <c r="C30" s="18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18"/>
      <c r="P30" s="16"/>
      <c r="Q30" s="90" t="s">
        <v>20</v>
      </c>
      <c r="R30" s="90"/>
      <c r="S30" s="90"/>
      <c r="T30" s="90"/>
      <c r="U30" s="90"/>
      <c r="V30" s="90"/>
      <c r="W30" s="90"/>
      <c r="X30" s="90"/>
      <c r="Y30" s="16"/>
    </row>
    <row r="31" spans="3:25" ht="13.5" customHeight="1" x14ac:dyDescent="0.25">
      <c r="C31" s="18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18"/>
      <c r="P31" s="16"/>
      <c r="Q31" s="90"/>
      <c r="R31" s="90"/>
      <c r="S31" s="90"/>
      <c r="T31" s="90"/>
      <c r="U31" s="90"/>
      <c r="V31" s="90"/>
      <c r="W31" s="90"/>
      <c r="X31" s="90"/>
      <c r="Y31" s="16"/>
    </row>
    <row r="32" spans="3:25" ht="13.5" customHeight="1" x14ac:dyDescent="0.25"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P32" s="16"/>
      <c r="Q32" s="90"/>
      <c r="R32" s="90"/>
      <c r="S32" s="90"/>
      <c r="T32" s="90"/>
      <c r="U32" s="90"/>
      <c r="V32" s="90"/>
      <c r="W32" s="90"/>
      <c r="X32" s="90"/>
      <c r="Y32" s="16"/>
    </row>
    <row r="33" spans="3:25" ht="13.5" customHeight="1" x14ac:dyDescent="0.25">
      <c r="C33" s="18"/>
      <c r="D33" s="91" t="s">
        <v>73</v>
      </c>
      <c r="E33" s="91"/>
      <c r="F33" s="91"/>
      <c r="G33" s="91"/>
      <c r="H33" s="91"/>
      <c r="I33" s="91"/>
      <c r="J33" s="91"/>
      <c r="K33" s="91"/>
      <c r="L33" s="91"/>
      <c r="M33" s="91"/>
      <c r="N33" s="18"/>
      <c r="P33" s="16"/>
      <c r="Q33" s="90"/>
      <c r="R33" s="90"/>
      <c r="S33" s="90"/>
      <c r="T33" s="90"/>
      <c r="U33" s="90"/>
      <c r="V33" s="90"/>
      <c r="W33" s="90"/>
      <c r="X33" s="90"/>
      <c r="Y33" s="16"/>
    </row>
    <row r="34" spans="3:25" ht="13.5" customHeight="1" x14ac:dyDescent="0.25">
      <c r="C34" s="18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18"/>
      <c r="P34" s="16"/>
      <c r="Q34" s="90"/>
      <c r="R34" s="90"/>
      <c r="S34" s="90"/>
      <c r="T34" s="90"/>
      <c r="U34" s="90"/>
      <c r="V34" s="90"/>
      <c r="W34" s="90"/>
      <c r="X34" s="90"/>
      <c r="Y34" s="16"/>
    </row>
    <row r="35" spans="3:25" ht="13.5" customHeight="1" x14ac:dyDescent="0.25">
      <c r="C35" s="18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18"/>
      <c r="P35" s="16"/>
      <c r="Q35" s="90"/>
      <c r="R35" s="90"/>
      <c r="S35" s="90"/>
      <c r="T35" s="90"/>
      <c r="U35" s="90"/>
      <c r="V35" s="90"/>
      <c r="W35" s="90"/>
      <c r="X35" s="90"/>
      <c r="Y35" s="16"/>
    </row>
    <row r="36" spans="3:25" ht="13.5" customHeight="1" x14ac:dyDescent="0.25">
      <c r="C36" s="18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18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spans="3:25" ht="13.5" customHeight="1" x14ac:dyDescent="0.25">
      <c r="C37" s="18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18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3:25" ht="13.5" customHeight="1" x14ac:dyDescent="0.25">
      <c r="C38" s="1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18"/>
      <c r="P38" s="16"/>
      <c r="Q38" s="87" t="s">
        <v>76</v>
      </c>
      <c r="R38" s="87"/>
      <c r="S38" s="87"/>
      <c r="T38" s="87"/>
      <c r="U38" s="87"/>
      <c r="V38" s="87" t="s">
        <v>21</v>
      </c>
      <c r="W38" s="87"/>
      <c r="X38" s="87"/>
      <c r="Y38" s="31"/>
    </row>
    <row r="39" spans="3:25" ht="13.5" customHeight="1" x14ac:dyDescent="0.25">
      <c r="C39" s="1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18"/>
      <c r="P39" s="16"/>
      <c r="Q39" s="87"/>
      <c r="R39" s="87"/>
      <c r="S39" s="87"/>
      <c r="T39" s="87"/>
      <c r="U39" s="87"/>
      <c r="V39" s="87"/>
      <c r="W39" s="87"/>
      <c r="X39" s="87"/>
      <c r="Y39" s="31"/>
    </row>
    <row r="40" spans="3:25" ht="13.5" customHeight="1" x14ac:dyDescent="0.25">
      <c r="C40" s="1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18"/>
      <c r="P40" s="16"/>
      <c r="Q40" s="87"/>
      <c r="R40" s="87"/>
      <c r="S40" s="87"/>
      <c r="T40" s="87"/>
      <c r="U40" s="87"/>
      <c r="V40" s="87"/>
      <c r="W40" s="87"/>
      <c r="X40" s="87"/>
      <c r="Y40" s="31"/>
    </row>
    <row r="41" spans="3:25" ht="13.5" customHeight="1" x14ac:dyDescent="0.25"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P41" s="16"/>
      <c r="Q41" s="31"/>
      <c r="R41" s="31"/>
      <c r="S41" s="31"/>
      <c r="T41" s="31"/>
      <c r="U41" s="31"/>
      <c r="V41" s="31"/>
      <c r="W41" s="31"/>
      <c r="X41" s="31"/>
      <c r="Y41" s="31"/>
    </row>
    <row r="42" spans="3:25" ht="13.5" customHeight="1" x14ac:dyDescent="0.25">
      <c r="C42" s="18"/>
      <c r="D42" s="86" t="s">
        <v>13</v>
      </c>
      <c r="E42" s="86"/>
      <c r="F42" s="86"/>
      <c r="G42" s="86"/>
      <c r="H42" s="28"/>
      <c r="I42" s="28"/>
      <c r="J42" s="28"/>
      <c r="K42" s="28"/>
      <c r="L42" s="28"/>
      <c r="M42" s="28"/>
      <c r="N42" s="18"/>
      <c r="P42" s="16"/>
      <c r="Q42" s="87" t="s">
        <v>77</v>
      </c>
      <c r="R42" s="87"/>
      <c r="S42" s="87"/>
      <c r="T42" s="87"/>
      <c r="U42" s="87"/>
      <c r="V42" s="101" t="s">
        <v>22</v>
      </c>
      <c r="W42" s="101"/>
      <c r="X42" s="101"/>
      <c r="Y42" s="16"/>
    </row>
    <row r="43" spans="3:25" ht="13.5" customHeight="1" x14ac:dyDescent="0.25">
      <c r="C43" s="18"/>
      <c r="D43" s="86"/>
      <c r="E43" s="86"/>
      <c r="F43" s="86"/>
      <c r="G43" s="86"/>
      <c r="H43" s="28"/>
      <c r="I43" s="28"/>
      <c r="J43" s="28"/>
      <c r="K43" s="28"/>
      <c r="L43" s="28"/>
      <c r="M43" s="28"/>
      <c r="N43" s="18"/>
      <c r="P43" s="16"/>
      <c r="Q43" s="87"/>
      <c r="R43" s="87"/>
      <c r="S43" s="87"/>
      <c r="T43" s="87"/>
      <c r="U43" s="87"/>
      <c r="V43" s="101"/>
      <c r="W43" s="101"/>
      <c r="X43" s="101"/>
      <c r="Y43" s="16"/>
    </row>
    <row r="44" spans="3:25" ht="13.5" customHeight="1" x14ac:dyDescent="0.25">
      <c r="C44" s="18"/>
      <c r="D44" s="89" t="s">
        <v>23</v>
      </c>
      <c r="E44" s="89"/>
      <c r="F44" s="89"/>
      <c r="G44" s="89"/>
      <c r="H44" s="89"/>
      <c r="I44" s="89"/>
      <c r="J44" s="89"/>
      <c r="K44" s="89"/>
      <c r="L44" s="89"/>
      <c r="M44" s="89"/>
      <c r="N44" s="18"/>
      <c r="P44" s="16"/>
      <c r="Q44" s="87"/>
      <c r="R44" s="87"/>
      <c r="S44" s="87"/>
      <c r="T44" s="87"/>
      <c r="U44" s="87"/>
      <c r="V44" s="101"/>
      <c r="W44" s="101"/>
      <c r="X44" s="101"/>
      <c r="Y44" s="16"/>
    </row>
    <row r="45" spans="3:25" ht="13.5" customHeight="1" x14ac:dyDescent="0.25">
      <c r="C45" s="18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18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3:25" ht="13.5" customHeight="1" x14ac:dyDescent="0.25">
      <c r="C46" s="18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18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3:25" ht="13.5" customHeight="1" x14ac:dyDescent="0.25">
      <c r="C47" s="18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18"/>
      <c r="P47" s="92"/>
      <c r="Q47" s="92"/>
      <c r="R47" s="92"/>
      <c r="S47" s="92"/>
      <c r="T47" s="92"/>
      <c r="U47" s="92"/>
      <c r="V47" s="92"/>
      <c r="W47" s="92"/>
      <c r="X47" s="92"/>
      <c r="Y47" s="92"/>
    </row>
    <row r="48" spans="3:25" ht="13.5" customHeight="1" x14ac:dyDescent="0.25">
      <c r="C48" s="18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18"/>
      <c r="P48" s="92"/>
      <c r="Q48" s="92"/>
      <c r="R48" s="92"/>
      <c r="S48" s="92"/>
      <c r="T48" s="92"/>
      <c r="U48" s="92"/>
      <c r="V48" s="92"/>
      <c r="W48" s="92"/>
      <c r="X48" s="92"/>
      <c r="Y48" s="92"/>
    </row>
    <row r="49" spans="3:26" ht="13.5" customHeight="1" x14ac:dyDescent="0.25">
      <c r="C49" s="18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18"/>
      <c r="P49" s="92"/>
      <c r="Q49" s="92"/>
      <c r="R49" s="92"/>
      <c r="S49" s="92"/>
      <c r="T49" s="92"/>
      <c r="U49" s="92"/>
      <c r="V49" s="92"/>
      <c r="W49" s="92"/>
      <c r="X49" s="92"/>
      <c r="Y49" s="92"/>
    </row>
    <row r="50" spans="3:26" ht="13.5" customHeight="1" x14ac:dyDescent="0.25">
      <c r="C50" s="18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18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3:26" ht="13.5" customHeight="1" x14ac:dyDescent="0.25"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spans="3:26" ht="13.5" customHeight="1" x14ac:dyDescent="0.25">
      <c r="P52" s="15"/>
      <c r="Q52" s="86" t="s">
        <v>13</v>
      </c>
      <c r="R52" s="86"/>
      <c r="S52" s="86"/>
      <c r="T52" s="86"/>
      <c r="U52" s="28"/>
      <c r="V52" s="28"/>
      <c r="W52" s="28"/>
      <c r="X52" s="28"/>
      <c r="Y52" s="15"/>
      <c r="Z52" s="32"/>
    </row>
    <row r="53" spans="3:26" ht="13.5" customHeight="1" x14ac:dyDescent="0.25">
      <c r="P53" s="15"/>
      <c r="Q53" s="86"/>
      <c r="R53" s="86"/>
      <c r="S53" s="86"/>
      <c r="T53" s="86"/>
      <c r="U53" s="28"/>
      <c r="V53" s="28"/>
      <c r="W53" s="28"/>
      <c r="X53" s="28"/>
      <c r="Y53" s="15"/>
      <c r="Z53" s="32"/>
    </row>
    <row r="54" spans="3:26" ht="13.5" customHeight="1" x14ac:dyDescent="0.25">
      <c r="P54" s="15"/>
      <c r="Q54" s="89" t="s">
        <v>23</v>
      </c>
      <c r="R54" s="89"/>
      <c r="S54" s="89"/>
      <c r="T54" s="89"/>
      <c r="U54" s="89"/>
      <c r="V54" s="89"/>
      <c r="W54" s="89"/>
      <c r="X54" s="89"/>
      <c r="Y54" s="15"/>
      <c r="Z54" s="32"/>
    </row>
    <row r="55" spans="3:26" ht="13.5" customHeight="1" x14ac:dyDescent="0.25">
      <c r="P55" s="15"/>
      <c r="Q55" s="89"/>
      <c r="R55" s="89"/>
      <c r="S55" s="89"/>
      <c r="T55" s="89"/>
      <c r="U55" s="89"/>
      <c r="V55" s="89"/>
      <c r="W55" s="89"/>
      <c r="X55" s="89"/>
      <c r="Y55" s="15"/>
      <c r="Z55" s="32"/>
    </row>
    <row r="56" spans="3:26" ht="13.5" customHeight="1" x14ac:dyDescent="0.25">
      <c r="P56" s="15"/>
      <c r="Q56" s="89"/>
      <c r="R56" s="89"/>
      <c r="S56" s="89"/>
      <c r="T56" s="89"/>
      <c r="U56" s="89"/>
      <c r="V56" s="89"/>
      <c r="W56" s="89"/>
      <c r="X56" s="89"/>
      <c r="Y56" s="15"/>
    </row>
    <row r="57" spans="3:26" ht="13.5" customHeight="1" x14ac:dyDescent="0.25">
      <c r="P57" s="15"/>
      <c r="Q57" s="89"/>
      <c r="R57" s="89"/>
      <c r="S57" s="89"/>
      <c r="T57" s="89"/>
      <c r="U57" s="89"/>
      <c r="V57" s="89"/>
      <c r="W57" s="89"/>
      <c r="X57" s="89"/>
      <c r="Y57" s="15"/>
    </row>
    <row r="58" spans="3:26" ht="13.5" customHeight="1" x14ac:dyDescent="0.25"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P58" s="15"/>
      <c r="Q58" s="89"/>
      <c r="R58" s="89"/>
      <c r="S58" s="89"/>
      <c r="T58" s="89"/>
      <c r="U58" s="89"/>
      <c r="V58" s="89"/>
      <c r="W58" s="89"/>
      <c r="X58" s="89"/>
      <c r="Y58" s="15"/>
    </row>
    <row r="59" spans="3:26" ht="13.5" customHeight="1" x14ac:dyDescent="0.25">
      <c r="C59" s="18"/>
      <c r="D59" s="95" t="s">
        <v>24</v>
      </c>
      <c r="E59" s="95"/>
      <c r="F59" s="95"/>
      <c r="G59" s="95"/>
      <c r="H59" s="95"/>
      <c r="I59" s="95"/>
      <c r="J59" s="95"/>
      <c r="K59" s="95"/>
      <c r="L59" s="95"/>
      <c r="M59" s="95"/>
      <c r="N59" s="18"/>
      <c r="P59" s="15"/>
      <c r="Q59" s="89"/>
      <c r="R59" s="89"/>
      <c r="S59" s="89"/>
      <c r="T59" s="89"/>
      <c r="U59" s="89"/>
      <c r="V59" s="89"/>
      <c r="W59" s="89"/>
      <c r="X59" s="89"/>
      <c r="Y59" s="15"/>
    </row>
    <row r="60" spans="3:26" ht="13.5" customHeight="1" x14ac:dyDescent="0.25">
      <c r="C60" s="18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18"/>
      <c r="P60" s="15"/>
      <c r="Q60" s="89"/>
      <c r="R60" s="89"/>
      <c r="S60" s="89"/>
      <c r="T60" s="89"/>
      <c r="U60" s="89"/>
      <c r="V60" s="89"/>
      <c r="W60" s="89"/>
      <c r="X60" s="89"/>
      <c r="Y60" s="15"/>
    </row>
    <row r="61" spans="3:26" ht="13.5" customHeight="1" x14ac:dyDescent="0.25">
      <c r="C61" s="18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18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3:26" ht="13.5" customHeight="1" x14ac:dyDescent="0.25">
      <c r="C62" s="18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18"/>
    </row>
    <row r="63" spans="3:26" ht="13.5" customHeight="1" x14ac:dyDescent="0.25">
      <c r="C63" s="18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18"/>
    </row>
    <row r="64" spans="3:26" ht="13.5" customHeight="1" x14ac:dyDescent="0.25">
      <c r="C64" s="18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18"/>
    </row>
    <row r="65" spans="3:14" ht="13.5" customHeight="1" x14ac:dyDescent="0.25"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3:14" ht="13.5" customHeight="1" x14ac:dyDescent="0.25">
      <c r="C66" s="18"/>
      <c r="D66" s="91" t="s">
        <v>74</v>
      </c>
      <c r="E66" s="91"/>
      <c r="F66" s="91"/>
      <c r="G66" s="91"/>
      <c r="H66" s="91"/>
      <c r="I66" s="91"/>
      <c r="J66" s="91"/>
      <c r="K66" s="91"/>
      <c r="L66" s="91"/>
      <c r="M66" s="91"/>
      <c r="N66" s="18"/>
    </row>
    <row r="67" spans="3:14" ht="13.5" customHeight="1" x14ac:dyDescent="0.25">
      <c r="C67" s="18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18"/>
    </row>
    <row r="68" spans="3:14" ht="13.5" customHeight="1" x14ac:dyDescent="0.25">
      <c r="C68" s="18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18"/>
    </row>
    <row r="69" spans="3:14" ht="13.5" customHeight="1" x14ac:dyDescent="0.25">
      <c r="C69" s="18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18"/>
    </row>
    <row r="70" spans="3:14" ht="13.5" customHeight="1" x14ac:dyDescent="0.25">
      <c r="C70" s="18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18"/>
    </row>
    <row r="71" spans="3:14" ht="13.5" customHeight="1" x14ac:dyDescent="0.25">
      <c r="C71" s="1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18"/>
    </row>
    <row r="72" spans="3:14" ht="13.5" customHeight="1" x14ac:dyDescent="0.25">
      <c r="C72" s="1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18"/>
    </row>
    <row r="73" spans="3:14" ht="13.5" customHeight="1" x14ac:dyDescent="0.25">
      <c r="C73" s="1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18"/>
    </row>
    <row r="74" spans="3:14" ht="13.5" customHeight="1" x14ac:dyDescent="0.25"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3:14" ht="13.5" customHeight="1" x14ac:dyDescent="0.25">
      <c r="C75" s="18"/>
      <c r="D75" s="86" t="s">
        <v>13</v>
      </c>
      <c r="E75" s="86"/>
      <c r="F75" s="86"/>
      <c r="G75" s="86"/>
      <c r="H75" s="28"/>
      <c r="I75" s="28"/>
      <c r="J75" s="28"/>
      <c r="K75" s="28"/>
      <c r="L75" s="28"/>
      <c r="M75" s="28"/>
      <c r="N75" s="18"/>
    </row>
    <row r="76" spans="3:14" ht="13.5" customHeight="1" x14ac:dyDescent="0.25">
      <c r="C76" s="18"/>
      <c r="D76" s="86"/>
      <c r="E76" s="86"/>
      <c r="F76" s="86"/>
      <c r="G76" s="86"/>
      <c r="H76" s="28"/>
      <c r="I76" s="28"/>
      <c r="J76" s="28"/>
      <c r="K76" s="28"/>
      <c r="L76" s="28"/>
      <c r="M76" s="28"/>
      <c r="N76" s="18"/>
    </row>
    <row r="77" spans="3:14" ht="13.5" customHeight="1" x14ac:dyDescent="0.25">
      <c r="C77" s="18"/>
      <c r="D77" s="89" t="s">
        <v>23</v>
      </c>
      <c r="E77" s="89"/>
      <c r="F77" s="89"/>
      <c r="G77" s="89"/>
      <c r="H77" s="89"/>
      <c r="I77" s="89"/>
      <c r="J77" s="89"/>
      <c r="K77" s="89"/>
      <c r="L77" s="89"/>
      <c r="M77" s="89"/>
      <c r="N77" s="18"/>
    </row>
    <row r="78" spans="3:14" ht="13.5" customHeight="1" x14ac:dyDescent="0.25">
      <c r="C78" s="18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18"/>
    </row>
    <row r="79" spans="3:14" ht="13.5" customHeight="1" x14ac:dyDescent="0.25">
      <c r="C79" s="18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18"/>
    </row>
    <row r="80" spans="3:14" ht="13.5" customHeight="1" x14ac:dyDescent="0.25">
      <c r="C80" s="18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18"/>
    </row>
    <row r="81" spans="3:14" ht="13.5" customHeight="1" x14ac:dyDescent="0.25">
      <c r="C81" s="18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18"/>
    </row>
    <row r="82" spans="3:14" ht="13.5" customHeight="1" x14ac:dyDescent="0.25">
      <c r="C82" s="18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18"/>
    </row>
    <row r="83" spans="3:14" ht="13.5" customHeight="1" x14ac:dyDescent="0.25">
      <c r="C83" s="18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18"/>
    </row>
    <row r="84" spans="3:14" ht="13.5" customHeight="1" x14ac:dyDescent="0.25"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3:14" ht="13.5" customHeight="1" x14ac:dyDescent="0.25"/>
    <row r="86" spans="3:14" ht="13.5" customHeight="1" x14ac:dyDescent="0.25"/>
    <row r="87" spans="3:14" ht="13.5" customHeight="1" x14ac:dyDescent="0.25"/>
    <row r="88" spans="3:14" ht="13.5" customHeight="1" x14ac:dyDescent="0.25"/>
    <row r="89" spans="3:14" ht="13.5" customHeight="1" x14ac:dyDescent="0.25"/>
    <row r="90" spans="3:14" ht="13.5" customHeight="1" x14ac:dyDescent="0.25"/>
    <row r="91" spans="3:14" ht="13.5" customHeight="1" x14ac:dyDescent="0.25"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3:14" ht="13.5" customHeight="1" x14ac:dyDescent="0.25">
      <c r="C92" s="18"/>
      <c r="D92" s="95" t="s">
        <v>25</v>
      </c>
      <c r="E92" s="95"/>
      <c r="F92" s="95"/>
      <c r="G92" s="95"/>
      <c r="H92" s="95"/>
      <c r="I92" s="95"/>
      <c r="J92" s="95"/>
      <c r="K92" s="95"/>
      <c r="L92" s="95"/>
      <c r="M92" s="95"/>
      <c r="N92" s="18"/>
    </row>
    <row r="93" spans="3:14" ht="13.5" customHeight="1" x14ac:dyDescent="0.25">
      <c r="C93" s="18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18"/>
    </row>
    <row r="94" spans="3:14" ht="13.5" customHeight="1" x14ac:dyDescent="0.25">
      <c r="C94" s="18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18"/>
    </row>
    <row r="95" spans="3:14" ht="13.5" customHeight="1" x14ac:dyDescent="0.25">
      <c r="C95" s="18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18"/>
    </row>
    <row r="96" spans="3:14" ht="13.5" customHeight="1" x14ac:dyDescent="0.25">
      <c r="C96" s="18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18"/>
    </row>
    <row r="97" spans="3:14" ht="13.5" customHeight="1" x14ac:dyDescent="0.25">
      <c r="C97" s="18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18"/>
    </row>
    <row r="98" spans="3:14" ht="13.5" customHeight="1" x14ac:dyDescent="0.25"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</row>
    <row r="99" spans="3:14" ht="13.5" customHeight="1" x14ac:dyDescent="0.25">
      <c r="C99" s="18"/>
      <c r="D99" s="91" t="s">
        <v>75</v>
      </c>
      <c r="E99" s="91"/>
      <c r="F99" s="91"/>
      <c r="G99" s="91"/>
      <c r="H99" s="91"/>
      <c r="I99" s="91"/>
      <c r="J99" s="91"/>
      <c r="K99" s="91"/>
      <c r="L99" s="91"/>
      <c r="M99" s="91"/>
      <c r="N99" s="18"/>
    </row>
    <row r="100" spans="3:14" ht="13.5" customHeight="1" x14ac:dyDescent="0.25">
      <c r="C100" s="18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18"/>
    </row>
    <row r="101" spans="3:14" ht="13.5" customHeight="1" x14ac:dyDescent="0.25">
      <c r="C101" s="18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18"/>
    </row>
    <row r="102" spans="3:14" ht="13.5" customHeight="1" x14ac:dyDescent="0.25">
      <c r="C102" s="18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18"/>
    </row>
    <row r="103" spans="3:14" ht="13.5" customHeight="1" x14ac:dyDescent="0.25">
      <c r="C103" s="18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18"/>
    </row>
    <row r="104" spans="3:14" ht="13.5" customHeight="1" x14ac:dyDescent="0.25">
      <c r="C104" s="1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18"/>
    </row>
    <row r="105" spans="3:14" ht="13.5" customHeight="1" x14ac:dyDescent="0.25">
      <c r="C105" s="1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18"/>
    </row>
    <row r="106" spans="3:14" ht="13.5" customHeight="1" x14ac:dyDescent="0.25">
      <c r="C106" s="1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18"/>
    </row>
    <row r="107" spans="3:14" ht="13.5" customHeight="1" x14ac:dyDescent="0.25"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</row>
    <row r="108" spans="3:14" ht="13.5" customHeight="1" x14ac:dyDescent="0.25">
      <c r="C108" s="18"/>
      <c r="D108" s="86" t="s">
        <v>13</v>
      </c>
      <c r="E108" s="86"/>
      <c r="F108" s="86"/>
      <c r="G108" s="86"/>
      <c r="H108" s="28"/>
      <c r="I108" s="28"/>
      <c r="J108" s="28"/>
      <c r="K108" s="28"/>
      <c r="L108" s="28"/>
      <c r="M108" s="28"/>
      <c r="N108" s="18"/>
    </row>
    <row r="109" spans="3:14" ht="13.5" customHeight="1" x14ac:dyDescent="0.25">
      <c r="C109" s="18"/>
      <c r="D109" s="86"/>
      <c r="E109" s="86"/>
      <c r="F109" s="86"/>
      <c r="G109" s="86"/>
      <c r="H109" s="28"/>
      <c r="I109" s="28"/>
      <c r="J109" s="28"/>
      <c r="K109" s="28"/>
      <c r="L109" s="28"/>
      <c r="M109" s="28"/>
      <c r="N109" s="18"/>
    </row>
    <row r="110" spans="3:14" ht="13.5" customHeight="1" x14ac:dyDescent="0.25">
      <c r="C110" s="18"/>
      <c r="D110" s="89" t="s">
        <v>23</v>
      </c>
      <c r="E110" s="89"/>
      <c r="F110" s="89"/>
      <c r="G110" s="89"/>
      <c r="H110" s="89"/>
      <c r="I110" s="89"/>
      <c r="J110" s="89"/>
      <c r="K110" s="89"/>
      <c r="L110" s="89"/>
      <c r="M110" s="89"/>
      <c r="N110" s="18"/>
    </row>
    <row r="111" spans="3:14" ht="13.5" customHeight="1" x14ac:dyDescent="0.25">
      <c r="C111" s="18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18"/>
    </row>
    <row r="112" spans="3:14" ht="13.5" customHeight="1" x14ac:dyDescent="0.25">
      <c r="C112" s="18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18"/>
    </row>
    <row r="113" spans="3:26" ht="13.5" customHeight="1" x14ac:dyDescent="0.25">
      <c r="C113" s="18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18"/>
    </row>
    <row r="114" spans="3:26" ht="13.5" customHeight="1" x14ac:dyDescent="0.25">
      <c r="C114" s="18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18"/>
    </row>
    <row r="115" spans="3:26" ht="13.5" customHeight="1" x14ac:dyDescent="0.25">
      <c r="C115" s="18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18"/>
    </row>
    <row r="116" spans="3:26" ht="13.5" customHeight="1" x14ac:dyDescent="0.25">
      <c r="C116" s="18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18"/>
    </row>
    <row r="117" spans="3:26" ht="13.5" customHeight="1" x14ac:dyDescent="0.25"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</row>
    <row r="118" spans="3:26" ht="13.5" customHeight="1" x14ac:dyDescent="0.25">
      <c r="Z118" s="28"/>
    </row>
    <row r="119" spans="3:26" ht="13.5" customHeight="1" x14ac:dyDescent="0.25"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3:26" ht="13.5" customHeight="1" x14ac:dyDescent="0.25"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3:26" ht="13.5" customHeight="1" x14ac:dyDescent="0.25">
      <c r="P121" s="28"/>
      <c r="Q121" s="88" t="s">
        <v>26</v>
      </c>
      <c r="R121" s="88"/>
      <c r="S121" s="88"/>
      <c r="T121" s="88"/>
      <c r="U121" s="88"/>
      <c r="V121" s="88"/>
      <c r="W121" s="88"/>
      <c r="X121" s="88"/>
      <c r="Y121" s="28"/>
      <c r="Z121" s="28"/>
    </row>
    <row r="122" spans="3:26" ht="13.5" customHeight="1" x14ac:dyDescent="0.25">
      <c r="P122" s="28"/>
      <c r="Q122" s="88"/>
      <c r="R122" s="88"/>
      <c r="S122" s="88"/>
      <c r="T122" s="88"/>
      <c r="U122" s="88"/>
      <c r="V122" s="88"/>
      <c r="W122" s="88"/>
      <c r="X122" s="88"/>
      <c r="Y122" s="28"/>
      <c r="Z122" s="28"/>
    </row>
    <row r="123" spans="3:26" ht="13.5" customHeight="1" x14ac:dyDescent="0.25">
      <c r="P123" s="28"/>
      <c r="Q123" s="88"/>
      <c r="R123" s="88"/>
      <c r="S123" s="88"/>
      <c r="T123" s="88"/>
      <c r="U123" s="88"/>
      <c r="V123" s="88"/>
      <c r="W123" s="88"/>
      <c r="X123" s="88"/>
      <c r="Y123" s="28"/>
      <c r="Z123" s="28"/>
    </row>
    <row r="124" spans="3:26" ht="13.5" customHeight="1" x14ac:dyDescent="0.25">
      <c r="P124" s="28"/>
      <c r="Q124" s="88"/>
      <c r="R124" s="88"/>
      <c r="S124" s="88"/>
      <c r="T124" s="88"/>
      <c r="U124" s="88"/>
      <c r="V124" s="88"/>
      <c r="W124" s="88"/>
      <c r="X124" s="88"/>
      <c r="Y124" s="28"/>
      <c r="Z124" s="28"/>
    </row>
    <row r="125" spans="3:26" ht="13.5" customHeight="1" x14ac:dyDescent="0.25">
      <c r="P125" s="28"/>
      <c r="Q125" s="88"/>
      <c r="R125" s="88"/>
      <c r="S125" s="88"/>
      <c r="T125" s="88"/>
      <c r="U125" s="88"/>
      <c r="V125" s="88"/>
      <c r="W125" s="88"/>
      <c r="X125" s="88"/>
      <c r="Y125" s="28"/>
      <c r="Z125" s="28"/>
    </row>
    <row r="126" spans="3:26" ht="13.5" customHeight="1" x14ac:dyDescent="0.25">
      <c r="P126" s="28"/>
      <c r="Q126" s="88"/>
      <c r="R126" s="88"/>
      <c r="S126" s="88"/>
      <c r="T126" s="88"/>
      <c r="U126" s="88"/>
      <c r="V126" s="88"/>
      <c r="W126" s="88"/>
      <c r="X126" s="88"/>
      <c r="Y126" s="28"/>
      <c r="Z126" s="28"/>
    </row>
    <row r="127" spans="3:26" ht="13.5" customHeight="1" x14ac:dyDescent="0.25">
      <c r="P127" s="28"/>
      <c r="Q127" s="88"/>
      <c r="R127" s="88"/>
      <c r="S127" s="88"/>
      <c r="T127" s="88"/>
      <c r="U127" s="88"/>
      <c r="V127" s="88"/>
      <c r="W127" s="88"/>
      <c r="X127" s="88"/>
      <c r="Y127" s="28"/>
      <c r="Z127" s="28"/>
    </row>
    <row r="128" spans="3:26" ht="13.5" customHeight="1" x14ac:dyDescent="0.25">
      <c r="P128" s="28"/>
      <c r="Q128" s="88"/>
      <c r="R128" s="88"/>
      <c r="S128" s="88"/>
      <c r="T128" s="88"/>
      <c r="U128" s="88"/>
      <c r="V128" s="88"/>
      <c r="W128" s="88"/>
      <c r="X128" s="88"/>
      <c r="Y128" s="28"/>
      <c r="Z128" s="28"/>
    </row>
    <row r="129" spans="16:26" ht="13.5" customHeight="1" x14ac:dyDescent="0.25">
      <c r="P129" s="28"/>
      <c r="Q129" s="88"/>
      <c r="R129" s="88"/>
      <c r="S129" s="88"/>
      <c r="T129" s="88"/>
      <c r="U129" s="88"/>
      <c r="V129" s="88"/>
      <c r="W129" s="88"/>
      <c r="X129" s="88"/>
      <c r="Y129" s="28"/>
      <c r="Z129" s="28"/>
    </row>
    <row r="130" spans="16:26" ht="13.5" customHeight="1" x14ac:dyDescent="0.25">
      <c r="P130" s="28"/>
      <c r="Q130" s="88"/>
      <c r="R130" s="88"/>
      <c r="S130" s="88"/>
      <c r="T130" s="88"/>
      <c r="U130" s="88"/>
      <c r="V130" s="88"/>
      <c r="W130" s="88"/>
      <c r="X130" s="88"/>
      <c r="Y130" s="28"/>
      <c r="Z130" s="28"/>
    </row>
    <row r="131" spans="16:26" ht="13.5" customHeight="1" x14ac:dyDescent="0.25">
      <c r="P131" s="28"/>
      <c r="Q131" s="88"/>
      <c r="R131" s="88"/>
      <c r="S131" s="88"/>
      <c r="T131" s="88"/>
      <c r="U131" s="88"/>
      <c r="V131" s="88"/>
      <c r="W131" s="88"/>
      <c r="X131" s="88"/>
      <c r="Y131" s="28"/>
      <c r="Z131" s="28"/>
    </row>
    <row r="132" spans="16:26" ht="13.5" customHeight="1" x14ac:dyDescent="0.25">
      <c r="P132" s="28"/>
      <c r="Q132" s="88"/>
      <c r="R132" s="88"/>
      <c r="S132" s="88"/>
      <c r="T132" s="88"/>
      <c r="U132" s="88"/>
      <c r="V132" s="88"/>
      <c r="W132" s="88"/>
      <c r="X132" s="88"/>
      <c r="Y132" s="28"/>
      <c r="Z132" s="28"/>
    </row>
    <row r="133" spans="16:26" ht="13.5" customHeight="1" x14ac:dyDescent="0.25">
      <c r="P133" s="28"/>
      <c r="Q133" s="88"/>
      <c r="R133" s="88"/>
      <c r="S133" s="88"/>
      <c r="T133" s="88"/>
      <c r="U133" s="88"/>
      <c r="V133" s="88"/>
      <c r="W133" s="88"/>
      <c r="X133" s="88"/>
      <c r="Y133" s="28"/>
      <c r="Z133" s="28"/>
    </row>
    <row r="134" spans="16:26" ht="13.5" customHeight="1" x14ac:dyDescent="0.25">
      <c r="P134" s="28"/>
      <c r="Q134" s="88"/>
      <c r="R134" s="88"/>
      <c r="S134" s="88"/>
      <c r="T134" s="88"/>
      <c r="U134" s="88"/>
      <c r="V134" s="88"/>
      <c r="W134" s="88"/>
      <c r="X134" s="88"/>
      <c r="Y134" s="28"/>
      <c r="Z134" s="28"/>
    </row>
    <row r="135" spans="16:26" ht="13.5" customHeight="1" x14ac:dyDescent="0.25">
      <c r="P135" s="28"/>
      <c r="Q135" s="88"/>
      <c r="R135" s="88"/>
      <c r="S135" s="88"/>
      <c r="T135" s="88"/>
      <c r="U135" s="88"/>
      <c r="V135" s="88"/>
      <c r="W135" s="88"/>
      <c r="X135" s="88"/>
      <c r="Y135" s="28"/>
      <c r="Z135" s="28"/>
    </row>
    <row r="136" spans="16:26" ht="13.5" customHeight="1" x14ac:dyDescent="0.25">
      <c r="P136" s="28"/>
      <c r="Q136" s="88"/>
      <c r="R136" s="88"/>
      <c r="S136" s="88"/>
      <c r="T136" s="88"/>
      <c r="U136" s="88"/>
      <c r="V136" s="88"/>
      <c r="W136" s="88"/>
      <c r="X136" s="88"/>
      <c r="Y136" s="28"/>
      <c r="Z136" s="28"/>
    </row>
    <row r="137" spans="16:26" ht="13.5" customHeight="1" x14ac:dyDescent="0.25">
      <c r="P137" s="28"/>
      <c r="Q137" s="88"/>
      <c r="R137" s="88"/>
      <c r="S137" s="88"/>
      <c r="T137" s="88"/>
      <c r="U137" s="88"/>
      <c r="V137" s="88"/>
      <c r="W137" s="88"/>
      <c r="X137" s="88"/>
      <c r="Y137" s="28"/>
      <c r="Z137" s="28"/>
    </row>
    <row r="138" spans="16:26" ht="13.5" customHeight="1" x14ac:dyDescent="0.25">
      <c r="P138" s="28"/>
      <c r="Q138" s="88"/>
      <c r="R138" s="88"/>
      <c r="S138" s="88"/>
      <c r="T138" s="88"/>
      <c r="U138" s="88"/>
      <c r="V138" s="88"/>
      <c r="W138" s="88"/>
      <c r="X138" s="88"/>
      <c r="Y138" s="28"/>
      <c r="Z138" s="28"/>
    </row>
    <row r="139" spans="16:26" ht="13.5" customHeight="1" x14ac:dyDescent="0.25">
      <c r="P139" s="28"/>
      <c r="Q139" s="33"/>
      <c r="R139" s="33"/>
      <c r="S139" s="33"/>
      <c r="T139" s="33"/>
      <c r="U139" s="33"/>
      <c r="V139" s="33"/>
      <c r="W139" s="33"/>
      <c r="X139" s="33"/>
      <c r="Y139" s="28"/>
      <c r="Z139" s="28"/>
    </row>
    <row r="140" spans="16:26" ht="13.5" customHeight="1" x14ac:dyDescent="0.25">
      <c r="P140" s="28"/>
      <c r="Q140" s="33"/>
      <c r="R140" s="33"/>
      <c r="S140" s="33"/>
      <c r="T140" s="33"/>
      <c r="U140" s="33"/>
      <c r="V140" s="33"/>
      <c r="W140" s="33"/>
      <c r="X140" s="33"/>
      <c r="Y140" s="28"/>
      <c r="Z140" s="28"/>
    </row>
    <row r="141" spans="16:26" ht="13.5" customHeight="1" x14ac:dyDescent="0.25">
      <c r="Q141" s="1"/>
      <c r="R141" s="1"/>
      <c r="S141" s="1"/>
      <c r="T141" s="1"/>
      <c r="U141" s="1"/>
      <c r="V141" s="1"/>
      <c r="W141" s="1"/>
      <c r="X141" s="1"/>
    </row>
    <row r="142" spans="16:26" ht="14.25" customHeight="1" x14ac:dyDescent="0.25">
      <c r="Q142" s="1"/>
      <c r="R142" s="1"/>
      <c r="S142" s="1"/>
      <c r="T142" s="1"/>
      <c r="U142" s="1"/>
      <c r="V142" s="1"/>
      <c r="W142" s="1"/>
      <c r="X142" s="1"/>
    </row>
    <row r="143" spans="16:26" ht="13.5" customHeight="1" x14ac:dyDescent="0.25">
      <c r="Q143" s="1"/>
      <c r="R143" s="1"/>
      <c r="S143" s="1"/>
      <c r="T143" s="1"/>
      <c r="U143" s="1"/>
      <c r="V143" s="1"/>
      <c r="W143" s="1"/>
      <c r="X143" s="1"/>
    </row>
    <row r="144" spans="16:26" ht="13.5" customHeight="1" x14ac:dyDescent="0.25">
      <c r="Q144" s="1"/>
      <c r="R144" s="1"/>
      <c r="S144" s="1"/>
      <c r="T144" s="1"/>
      <c r="U144" s="1"/>
      <c r="V144" s="1"/>
      <c r="W144" s="1"/>
      <c r="X144" s="1"/>
    </row>
    <row r="145" spans="17:24" ht="13.5" customHeight="1" x14ac:dyDescent="0.25">
      <c r="Q145" s="1"/>
      <c r="R145" s="1"/>
      <c r="S145" s="1"/>
      <c r="T145" s="1"/>
      <c r="U145" s="1"/>
      <c r="V145" s="1"/>
      <c r="W145" s="1"/>
      <c r="X145" s="1"/>
    </row>
    <row r="146" spans="17:24" ht="13.5" customHeight="1" x14ac:dyDescent="0.25">
      <c r="Q146" s="1"/>
      <c r="R146" s="1"/>
      <c r="S146" s="1"/>
      <c r="T146" s="1"/>
      <c r="U146" s="1"/>
      <c r="V146" s="1"/>
      <c r="W146" s="1"/>
      <c r="X146" s="1"/>
    </row>
    <row r="147" spans="17:24" ht="13.5" customHeight="1" x14ac:dyDescent="0.25">
      <c r="Q147" s="1"/>
      <c r="R147" s="1"/>
      <c r="S147" s="1"/>
      <c r="T147" s="1"/>
      <c r="U147" s="1"/>
      <c r="V147" s="1"/>
      <c r="W147" s="1"/>
      <c r="X147" s="1"/>
    </row>
    <row r="148" spans="17:24" ht="13.5" customHeight="1" x14ac:dyDescent="0.25">
      <c r="Q148" s="1"/>
      <c r="R148" s="1"/>
      <c r="S148" s="1"/>
      <c r="T148" s="1"/>
      <c r="U148" s="1"/>
      <c r="V148" s="1"/>
      <c r="W148" s="1"/>
      <c r="X148" s="1"/>
    </row>
    <row r="149" spans="17:24" ht="13.5" customHeight="1" x14ac:dyDescent="0.25">
      <c r="Q149" s="1"/>
      <c r="R149" s="1"/>
      <c r="S149" s="1"/>
      <c r="T149" s="1"/>
      <c r="U149" s="1"/>
      <c r="V149" s="1"/>
      <c r="W149" s="1"/>
      <c r="X149" s="1"/>
    </row>
    <row r="150" spans="17:24" ht="13.5" customHeight="1" x14ac:dyDescent="0.25">
      <c r="Q150" s="1"/>
      <c r="R150" s="1"/>
      <c r="S150" s="1"/>
      <c r="T150" s="1"/>
      <c r="U150" s="1"/>
      <c r="V150" s="1"/>
      <c r="W150" s="1"/>
      <c r="X150" s="1"/>
    </row>
    <row r="151" spans="17:24" ht="13.5" customHeight="1" x14ac:dyDescent="0.25">
      <c r="Q151" s="1"/>
      <c r="R151" s="1"/>
      <c r="S151" s="1"/>
      <c r="T151" s="1"/>
      <c r="U151" s="1"/>
      <c r="V151" s="1"/>
      <c r="W151" s="1"/>
      <c r="X151" s="1"/>
    </row>
    <row r="152" spans="17:24" ht="13.5" customHeight="1" x14ac:dyDescent="0.25">
      <c r="Q152" s="1"/>
      <c r="R152" s="1"/>
      <c r="S152" s="1"/>
      <c r="T152" s="1"/>
      <c r="U152" s="1"/>
      <c r="V152" s="1"/>
      <c r="W152" s="1"/>
      <c r="X152" s="1"/>
    </row>
    <row r="153" spans="17:24" ht="13.5" customHeight="1" x14ac:dyDescent="0.25">
      <c r="Q153" s="1"/>
      <c r="R153" s="1"/>
      <c r="S153" s="1"/>
      <c r="T153" s="1"/>
      <c r="U153" s="1"/>
      <c r="V153" s="1"/>
      <c r="W153" s="1"/>
      <c r="X153" s="1"/>
    </row>
    <row r="154" spans="17:24" ht="13.5" customHeight="1" x14ac:dyDescent="0.25">
      <c r="Q154" s="1"/>
      <c r="R154" s="1"/>
      <c r="S154" s="1"/>
      <c r="T154" s="1"/>
      <c r="U154" s="1"/>
      <c r="V154" s="1"/>
      <c r="W154" s="1"/>
      <c r="X154" s="1"/>
    </row>
    <row r="155" spans="17:24" ht="13.5" customHeight="1" x14ac:dyDescent="0.25">
      <c r="Q155" s="1"/>
      <c r="R155" s="1"/>
      <c r="S155" s="1"/>
      <c r="T155" s="1"/>
      <c r="U155" s="1"/>
      <c r="V155" s="1"/>
      <c r="W155" s="1"/>
      <c r="X155" s="1"/>
    </row>
    <row r="156" spans="17:24" ht="13.5" customHeight="1" x14ac:dyDescent="0.25">
      <c r="Q156" s="1"/>
      <c r="R156" s="1"/>
      <c r="S156" s="1"/>
      <c r="T156" s="1"/>
      <c r="U156" s="1"/>
      <c r="V156" s="1"/>
      <c r="W156" s="1"/>
      <c r="X156" s="1"/>
    </row>
    <row r="157" spans="17:24" ht="13.5" customHeight="1" x14ac:dyDescent="0.25">
      <c r="Q157" s="1"/>
      <c r="R157" s="1"/>
      <c r="S157" s="1"/>
      <c r="T157" s="1"/>
      <c r="U157" s="1"/>
      <c r="V157" s="1"/>
      <c r="W157" s="1"/>
      <c r="X157" s="1"/>
    </row>
    <row r="158" spans="17:24" ht="13.5" customHeight="1" x14ac:dyDescent="0.25">
      <c r="Q158" s="1"/>
      <c r="R158" s="1"/>
      <c r="S158" s="1"/>
      <c r="T158" s="1"/>
      <c r="U158" s="1"/>
      <c r="V158" s="1"/>
      <c r="W158" s="1"/>
      <c r="X158" s="1"/>
    </row>
    <row r="159" spans="17:24" ht="13.5" customHeight="1" x14ac:dyDescent="0.25">
      <c r="Q159" s="1"/>
      <c r="R159" s="1"/>
      <c r="S159" s="1"/>
      <c r="T159" s="1"/>
      <c r="U159" s="1"/>
      <c r="V159" s="1"/>
      <c r="W159" s="1"/>
      <c r="X159" s="1"/>
    </row>
    <row r="160" spans="17:24" ht="13.5" customHeight="1" x14ac:dyDescent="0.25"/>
    <row r="161" ht="13.5" customHeight="1" x14ac:dyDescent="0.25"/>
    <row r="162" ht="13.5" customHeight="1" x14ac:dyDescent="0.25"/>
    <row r="163" ht="13.5" customHeight="1" x14ac:dyDescent="0.25"/>
  </sheetData>
  <mergeCells count="28">
    <mergeCell ref="Q30:X35"/>
    <mergeCell ref="C10:E11"/>
    <mergeCell ref="H10:J11"/>
    <mergeCell ref="K10:M11"/>
    <mergeCell ref="C15:N20"/>
    <mergeCell ref="D26:M31"/>
    <mergeCell ref="D33:M37"/>
    <mergeCell ref="D75:G76"/>
    <mergeCell ref="D38:M40"/>
    <mergeCell ref="Q38:U40"/>
    <mergeCell ref="V38:X40"/>
    <mergeCell ref="D42:G43"/>
    <mergeCell ref="Q42:U44"/>
    <mergeCell ref="V42:X44"/>
    <mergeCell ref="D44:M50"/>
    <mergeCell ref="P47:Y49"/>
    <mergeCell ref="Q52:T53"/>
    <mergeCell ref="Q54:X60"/>
    <mergeCell ref="D59:M64"/>
    <mergeCell ref="D71:M73"/>
    <mergeCell ref="D66:M70"/>
    <mergeCell ref="Q121:X138"/>
    <mergeCell ref="D77:M83"/>
    <mergeCell ref="D92:M97"/>
    <mergeCell ref="D104:M106"/>
    <mergeCell ref="D108:G109"/>
    <mergeCell ref="D110:M116"/>
    <mergeCell ref="D99:M103"/>
  </mergeCells>
  <pageMargins left="0" right="0" top="0" bottom="0" header="0.31496062992125984" footer="0"/>
  <pageSetup scale="35" orientation="portrait" horizontalDpi="4294967293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55D3-7617-456E-9117-5030806FC1FA}">
  <sheetPr>
    <tabColor rgb="FF6393F4"/>
    <pageSetUpPr fitToPage="1"/>
  </sheetPr>
  <dimension ref="A1:AS161"/>
  <sheetViews>
    <sheetView view="pageBreakPreview" zoomScale="40" zoomScaleNormal="60" zoomScaleSheetLayoutView="40" workbookViewId="0">
      <selection activeCell="AB76" sqref="AB76"/>
    </sheetView>
  </sheetViews>
  <sheetFormatPr defaultColWidth="11.42578125" defaultRowHeight="15" x14ac:dyDescent="0.25"/>
  <cols>
    <col min="26" max="26" width="20.28515625" customWidth="1"/>
  </cols>
  <sheetData>
    <row r="1" spans="1:26" ht="13.5" customHeight="1" x14ac:dyDescent="0.25"/>
    <row r="2" spans="1:26" ht="13.5" customHeight="1" x14ac:dyDescent="0.25"/>
    <row r="3" spans="1:26" ht="13.5" customHeight="1" x14ac:dyDescent="0.25"/>
    <row r="4" spans="1:26" ht="13.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65">
      <c r="A10" s="2"/>
      <c r="B10" s="3"/>
      <c r="C10" s="69"/>
      <c r="D10" s="69"/>
      <c r="E10" s="69"/>
      <c r="F10" s="4"/>
      <c r="G10" s="4"/>
      <c r="H10" s="69"/>
      <c r="I10" s="69"/>
      <c r="J10" s="69"/>
      <c r="K10" s="70"/>
      <c r="L10" s="69"/>
      <c r="M10" s="6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65">
      <c r="A11" s="2"/>
      <c r="B11" s="3"/>
      <c r="C11" s="69"/>
      <c r="D11" s="69"/>
      <c r="E11" s="69"/>
      <c r="F11" s="4"/>
      <c r="G11" s="4"/>
      <c r="H11" s="69"/>
      <c r="I11" s="69"/>
      <c r="J11" s="69"/>
      <c r="K11" s="69"/>
      <c r="L11" s="69"/>
      <c r="M11" s="6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6">
      <c r="U13" s="5"/>
      <c r="V13" s="5"/>
      <c r="W13" s="5"/>
      <c r="X13" s="5"/>
    </row>
    <row r="14" spans="1:26" ht="13.5" customHeight="1" x14ac:dyDescent="0.6">
      <c r="U14" s="5"/>
      <c r="V14" s="5"/>
      <c r="W14" s="5"/>
      <c r="X14" s="5"/>
    </row>
    <row r="15" spans="1:26" ht="13.5" customHeight="1" x14ac:dyDescent="0.25"/>
    <row r="16" spans="1:26" ht="13.5" customHeight="1" x14ac:dyDescent="0.25"/>
    <row r="17" spans="21:24" ht="13.5" customHeight="1" x14ac:dyDescent="0.25"/>
    <row r="18" spans="21:24" ht="13.5" customHeight="1" x14ac:dyDescent="0.25"/>
    <row r="19" spans="21:24" ht="13.5" customHeight="1" x14ac:dyDescent="0.6">
      <c r="U19" s="6"/>
      <c r="V19" s="6"/>
      <c r="W19" s="6"/>
      <c r="X19" s="6"/>
    </row>
    <row r="20" spans="21:24" ht="13.5" customHeight="1" x14ac:dyDescent="0.6">
      <c r="U20" s="6"/>
      <c r="V20" s="6"/>
      <c r="W20" s="6"/>
      <c r="X20" s="6"/>
    </row>
    <row r="21" spans="21:24" ht="13.5" customHeight="1" x14ac:dyDescent="0.6">
      <c r="U21" s="6"/>
      <c r="V21" s="6"/>
      <c r="W21" s="6"/>
      <c r="X21" s="6"/>
    </row>
    <row r="22" spans="21:24" ht="13.5" customHeight="1" x14ac:dyDescent="0.6">
      <c r="U22" s="6"/>
      <c r="V22" s="6"/>
      <c r="W22" s="6"/>
      <c r="X22" s="6"/>
    </row>
    <row r="23" spans="21:24" ht="13.5" customHeight="1" x14ac:dyDescent="0.6">
      <c r="U23" s="6"/>
      <c r="V23" s="6"/>
      <c r="W23" s="6"/>
      <c r="X23" s="6"/>
    </row>
    <row r="24" spans="21:24" ht="13.5" customHeight="1" x14ac:dyDescent="0.6">
      <c r="U24" s="6"/>
      <c r="V24" s="6"/>
      <c r="W24" s="6"/>
      <c r="X24" s="6"/>
    </row>
    <row r="25" spans="21:24" ht="13.5" customHeight="1" x14ac:dyDescent="0.6">
      <c r="U25" s="6"/>
      <c r="V25" s="6"/>
      <c r="W25" s="6"/>
      <c r="X25" s="6"/>
    </row>
    <row r="26" spans="21:24" ht="13.5" customHeight="1" x14ac:dyDescent="0.6">
      <c r="U26" s="6"/>
      <c r="V26" s="6"/>
      <c r="W26" s="6"/>
      <c r="X26" s="6"/>
    </row>
    <row r="27" spans="21:24" ht="13.5" customHeight="1" x14ac:dyDescent="0.6">
      <c r="U27" s="6"/>
      <c r="V27" s="6"/>
      <c r="W27" s="6"/>
      <c r="X27" s="6"/>
    </row>
    <row r="28" spans="21:24" ht="13.5" customHeight="1" x14ac:dyDescent="0.6">
      <c r="U28" s="6"/>
      <c r="V28" s="6"/>
      <c r="W28" s="6"/>
      <c r="X28" s="6"/>
    </row>
    <row r="29" spans="21:24" ht="13.5" customHeight="1" x14ac:dyDescent="0.6">
      <c r="U29" s="6"/>
      <c r="V29" s="6"/>
      <c r="W29" s="6"/>
      <c r="X29" s="6"/>
    </row>
    <row r="30" spans="21:24" ht="13.5" customHeight="1" x14ac:dyDescent="0.6">
      <c r="U30" s="6"/>
      <c r="V30" s="6"/>
      <c r="W30" s="6"/>
      <c r="X30" s="6"/>
    </row>
    <row r="31" spans="21:24" ht="13.5" customHeight="1" x14ac:dyDescent="0.6">
      <c r="U31" s="6"/>
      <c r="V31" s="6"/>
      <c r="W31" s="6"/>
      <c r="X31" s="6"/>
    </row>
    <row r="32" spans="21:24" ht="13.5" customHeight="1" x14ac:dyDescent="0.6">
      <c r="U32" s="6"/>
      <c r="V32" s="6"/>
      <c r="W32" s="6"/>
      <c r="X32" s="6"/>
    </row>
    <row r="33" spans="21:24" ht="13.5" customHeight="1" x14ac:dyDescent="0.6">
      <c r="U33" s="6"/>
      <c r="V33" s="6"/>
      <c r="W33" s="6"/>
      <c r="X33" s="6"/>
    </row>
    <row r="34" spans="21:24" ht="13.5" customHeight="1" x14ac:dyDescent="0.6">
      <c r="U34" s="6"/>
      <c r="V34" s="6"/>
      <c r="W34" s="6"/>
      <c r="X34" s="6"/>
    </row>
    <row r="35" spans="21:24" ht="13.5" customHeight="1" x14ac:dyDescent="0.6">
      <c r="U35" s="6"/>
      <c r="V35" s="6"/>
      <c r="W35" s="6"/>
      <c r="X35" s="6"/>
    </row>
    <row r="36" spans="21:24" ht="13.5" customHeight="1" x14ac:dyDescent="0.6">
      <c r="U36" s="6"/>
      <c r="V36" s="6"/>
      <c r="W36" s="6"/>
      <c r="X36" s="6"/>
    </row>
    <row r="37" spans="21:24" ht="13.5" customHeight="1" x14ac:dyDescent="0.6">
      <c r="U37" s="6"/>
      <c r="V37" s="6"/>
      <c r="W37" s="6"/>
      <c r="X37" s="6"/>
    </row>
    <row r="38" spans="21:24" ht="13.5" customHeight="1" x14ac:dyDescent="0.6">
      <c r="U38" s="6"/>
      <c r="V38" s="6"/>
      <c r="W38" s="6"/>
      <c r="X38" s="6"/>
    </row>
    <row r="39" spans="21:24" ht="13.5" customHeight="1" x14ac:dyDescent="0.6">
      <c r="U39" s="7"/>
      <c r="V39" s="7"/>
      <c r="W39" s="7"/>
      <c r="X39" s="7"/>
    </row>
    <row r="40" spans="21:24" ht="13.5" customHeight="1" x14ac:dyDescent="0.25">
      <c r="U40" s="73"/>
      <c r="V40" s="73"/>
      <c r="W40" s="73"/>
      <c r="X40" s="73"/>
    </row>
    <row r="41" spans="21:24" ht="13.5" customHeight="1" x14ac:dyDescent="0.25">
      <c r="U41" s="73"/>
      <c r="V41" s="73"/>
      <c r="W41" s="73"/>
      <c r="X41" s="73"/>
    </row>
    <row r="42" spans="21:24" ht="13.5" customHeight="1" x14ac:dyDescent="0.25">
      <c r="U42" s="73"/>
      <c r="V42" s="73"/>
      <c r="W42" s="73"/>
      <c r="X42" s="73"/>
    </row>
    <row r="43" spans="21:24" ht="13.5" customHeight="1" x14ac:dyDescent="0.25">
      <c r="U43" s="73"/>
      <c r="V43" s="73"/>
      <c r="W43" s="73"/>
      <c r="X43" s="73"/>
    </row>
    <row r="44" spans="21:24" ht="13.5" customHeight="1" x14ac:dyDescent="0.25">
      <c r="U44" s="73"/>
      <c r="V44" s="73"/>
      <c r="W44" s="73"/>
      <c r="X44" s="73"/>
    </row>
    <row r="45" spans="21:24" ht="13.5" customHeight="1" x14ac:dyDescent="0.25">
      <c r="U45" s="73"/>
      <c r="V45" s="73"/>
      <c r="W45" s="73"/>
      <c r="X45" s="73"/>
    </row>
    <row r="46" spans="21:24" ht="13.5" customHeight="1" x14ac:dyDescent="0.25">
      <c r="U46" s="73"/>
      <c r="V46" s="73"/>
      <c r="W46" s="73"/>
      <c r="X46" s="73"/>
    </row>
    <row r="47" spans="21:24" ht="13.5" customHeight="1" x14ac:dyDescent="0.25">
      <c r="U47" s="73"/>
      <c r="V47" s="73"/>
      <c r="W47" s="73"/>
      <c r="X47" s="73"/>
    </row>
    <row r="48" spans="21:24" ht="13.5" customHeight="1" x14ac:dyDescent="0.25">
      <c r="U48" s="8"/>
      <c r="V48" s="8"/>
      <c r="W48" s="8"/>
      <c r="X48" s="8"/>
    </row>
    <row r="49" spans="21:24" ht="13.5" customHeight="1" x14ac:dyDescent="0.25">
      <c r="U49" s="8"/>
      <c r="V49" s="8"/>
      <c r="X49" s="8"/>
    </row>
    <row r="50" spans="21:24" ht="13.5" customHeight="1" x14ac:dyDescent="0.25">
      <c r="U50" s="8"/>
      <c r="V50" s="8"/>
      <c r="W50" s="8"/>
      <c r="X50" s="8"/>
    </row>
    <row r="51" spans="21:24" ht="13.5" customHeight="1" x14ac:dyDescent="0.25">
      <c r="U51" s="8"/>
      <c r="V51" s="8"/>
      <c r="W51" s="8"/>
      <c r="X51" s="8"/>
    </row>
    <row r="52" spans="21:24" ht="13.5" customHeight="1" x14ac:dyDescent="0.25">
      <c r="U52" s="8"/>
      <c r="V52" s="8"/>
      <c r="W52" s="8"/>
      <c r="X52" s="8"/>
    </row>
    <row r="53" spans="21:24" ht="13.5" customHeight="1" x14ac:dyDescent="0.25">
      <c r="U53" s="8"/>
      <c r="V53" s="8"/>
      <c r="W53" s="8"/>
      <c r="X53" s="8"/>
    </row>
    <row r="54" spans="21:24" ht="13.5" customHeight="1" x14ac:dyDescent="0.25">
      <c r="U54" s="8"/>
      <c r="V54" s="8"/>
      <c r="W54" s="8"/>
      <c r="X54" s="8"/>
    </row>
    <row r="55" spans="21:24" ht="13.5" customHeight="1" x14ac:dyDescent="0.25">
      <c r="U55" s="8"/>
      <c r="V55" s="8"/>
      <c r="W55" s="8"/>
      <c r="X55" s="8"/>
    </row>
    <row r="56" spans="21:24" ht="13.5" customHeight="1" x14ac:dyDescent="0.25">
      <c r="U56" s="8"/>
      <c r="V56" s="8"/>
      <c r="W56" s="8"/>
      <c r="X56" s="8"/>
    </row>
    <row r="57" spans="21:24" ht="13.5" customHeight="1" x14ac:dyDescent="0.25">
      <c r="U57" s="8"/>
      <c r="V57" s="8"/>
      <c r="W57" s="8"/>
      <c r="X57" s="8"/>
    </row>
    <row r="58" spans="21:24" ht="13.5" customHeight="1" x14ac:dyDescent="0.25">
      <c r="U58" s="8"/>
      <c r="V58" s="8"/>
      <c r="W58" s="8"/>
      <c r="X58" s="8"/>
    </row>
    <row r="59" spans="21:24" ht="13.5" customHeight="1" x14ac:dyDescent="0.25">
      <c r="U59" s="8"/>
      <c r="V59" s="8"/>
      <c r="W59" s="8"/>
      <c r="X59" s="8"/>
    </row>
    <row r="60" spans="21:24" ht="13.5" customHeight="1" x14ac:dyDescent="0.25">
      <c r="U60" s="8"/>
      <c r="V60" s="8"/>
      <c r="W60" s="8"/>
      <c r="X60" s="8"/>
    </row>
    <row r="61" spans="21:24" ht="13.5" customHeight="1" x14ac:dyDescent="0.25">
      <c r="U61" s="8"/>
      <c r="V61" s="8"/>
      <c r="W61" s="8"/>
      <c r="X61" s="8"/>
    </row>
    <row r="62" spans="21:24" ht="13.5" customHeight="1" x14ac:dyDescent="0.25">
      <c r="U62" s="8"/>
      <c r="V62" s="8"/>
      <c r="W62" s="8"/>
      <c r="X62" s="8"/>
    </row>
    <row r="63" spans="21:24" ht="13.5" customHeight="1" x14ac:dyDescent="0.25">
      <c r="U63" s="8"/>
      <c r="V63" s="8"/>
      <c r="W63" s="8"/>
      <c r="X63" s="8"/>
    </row>
    <row r="64" spans="21:24" ht="13.5" customHeight="1" x14ac:dyDescent="0.25">
      <c r="U64" s="8"/>
      <c r="V64" s="8"/>
      <c r="W64" s="8"/>
      <c r="X64" s="8"/>
    </row>
    <row r="65" spans="21:24" ht="13.5" customHeight="1" x14ac:dyDescent="0.25">
      <c r="U65" s="74"/>
      <c r="V65" s="74"/>
      <c r="W65" s="74"/>
      <c r="X65" s="74"/>
    </row>
    <row r="66" spans="21:24" ht="13.5" customHeight="1" x14ac:dyDescent="0.25">
      <c r="U66" s="74"/>
      <c r="V66" s="74"/>
      <c r="W66" s="74"/>
      <c r="X66" s="74"/>
    </row>
    <row r="67" spans="21:24" ht="13.5" customHeight="1" x14ac:dyDescent="0.25">
      <c r="U67" s="74"/>
      <c r="V67" s="74"/>
      <c r="W67" s="74"/>
      <c r="X67" s="74"/>
    </row>
    <row r="68" spans="21:24" ht="13.5" customHeight="1" x14ac:dyDescent="0.25">
      <c r="U68" s="74"/>
      <c r="V68" s="74"/>
      <c r="W68" s="74"/>
      <c r="X68" s="74"/>
    </row>
    <row r="69" spans="21:24" ht="13.5" customHeight="1" x14ac:dyDescent="0.25">
      <c r="U69" s="74"/>
      <c r="V69" s="74"/>
      <c r="W69" s="74"/>
      <c r="X69" s="74"/>
    </row>
    <row r="70" spans="21:24" ht="13.5" customHeight="1" x14ac:dyDescent="0.25">
      <c r="U70" s="74"/>
      <c r="V70" s="74"/>
      <c r="W70" s="74"/>
      <c r="X70" s="74"/>
    </row>
    <row r="71" spans="21:24" ht="13.5" customHeight="1" x14ac:dyDescent="0.25">
      <c r="U71" s="74"/>
      <c r="V71" s="74"/>
      <c r="W71" s="74"/>
      <c r="X71" s="74"/>
    </row>
    <row r="72" spans="21:24" ht="13.5" customHeight="1" x14ac:dyDescent="0.25">
      <c r="U72" s="74"/>
      <c r="V72" s="74"/>
      <c r="W72" s="74"/>
      <c r="X72" s="74"/>
    </row>
    <row r="73" spans="21:24" ht="13.5" customHeight="1" x14ac:dyDescent="0.25">
      <c r="U73" s="74"/>
      <c r="V73" s="74"/>
      <c r="W73" s="74"/>
      <c r="X73" s="74"/>
    </row>
    <row r="74" spans="21:24" ht="13.5" customHeight="1" x14ac:dyDescent="0.25">
      <c r="U74" s="74"/>
      <c r="V74" s="74"/>
      <c r="W74" s="74"/>
      <c r="X74" s="74"/>
    </row>
    <row r="75" spans="21:24" ht="13.5" customHeight="1" x14ac:dyDescent="0.25">
      <c r="U75" s="74"/>
      <c r="V75" s="74"/>
      <c r="W75" s="74"/>
      <c r="X75" s="74"/>
    </row>
    <row r="76" spans="21:24" ht="13.5" customHeight="1" x14ac:dyDescent="0.25">
      <c r="U76" s="74"/>
      <c r="V76" s="74"/>
      <c r="W76" s="74"/>
      <c r="X76" s="74"/>
    </row>
    <row r="77" spans="21:24" ht="13.5" customHeight="1" x14ac:dyDescent="0.25">
      <c r="U77" s="8"/>
      <c r="V77" s="8"/>
      <c r="W77" s="8"/>
      <c r="X77" s="8"/>
    </row>
    <row r="78" spans="21:24" ht="13.5" customHeight="1" x14ac:dyDescent="0.25">
      <c r="U78" s="8"/>
      <c r="V78" s="8"/>
      <c r="W78" s="8"/>
      <c r="X78" s="8"/>
    </row>
    <row r="79" spans="21:24" ht="13.5" customHeight="1" x14ac:dyDescent="0.25">
      <c r="U79" s="8"/>
      <c r="V79" s="8"/>
      <c r="W79" s="8"/>
      <c r="X79" s="8"/>
    </row>
    <row r="80" spans="21:24" ht="13.5" customHeight="1" x14ac:dyDescent="0.25">
      <c r="U80" s="8"/>
      <c r="V80" s="8"/>
      <c r="W80" s="8"/>
      <c r="X80" s="8"/>
    </row>
    <row r="81" spans="21:24" ht="13.5" customHeight="1" x14ac:dyDescent="0.25">
      <c r="U81" s="8"/>
      <c r="V81" s="8"/>
      <c r="W81" s="8"/>
      <c r="X81" s="8"/>
    </row>
    <row r="82" spans="21:24" ht="13.5" customHeight="1" x14ac:dyDescent="0.25">
      <c r="U82" s="8"/>
      <c r="V82" s="8"/>
      <c r="W82" s="8"/>
      <c r="X82" s="8"/>
    </row>
    <row r="83" spans="21:24" ht="13.5" customHeight="1" x14ac:dyDescent="0.25">
      <c r="U83" s="75"/>
      <c r="V83" s="74"/>
      <c r="W83" s="74"/>
      <c r="X83" s="74"/>
    </row>
    <row r="84" spans="21:24" ht="13.5" customHeight="1" x14ac:dyDescent="0.25">
      <c r="U84" s="74"/>
      <c r="V84" s="74"/>
      <c r="W84" s="74"/>
      <c r="X84" s="74"/>
    </row>
    <row r="85" spans="21:24" ht="13.5" customHeight="1" x14ac:dyDescent="0.25">
      <c r="U85" s="74"/>
      <c r="V85" s="74"/>
      <c r="W85" s="74"/>
      <c r="X85" s="74"/>
    </row>
    <row r="86" spans="21:24" ht="13.5" customHeight="1" x14ac:dyDescent="0.25">
      <c r="U86" s="74"/>
      <c r="V86" s="74"/>
      <c r="W86" s="74"/>
      <c r="X86" s="74"/>
    </row>
    <row r="87" spans="21:24" ht="13.5" customHeight="1" x14ac:dyDescent="0.25">
      <c r="U87" s="74"/>
      <c r="V87" s="74"/>
      <c r="W87" s="74"/>
      <c r="X87" s="74"/>
    </row>
    <row r="88" spans="21:24" ht="13.5" customHeight="1" x14ac:dyDescent="0.25">
      <c r="U88" s="74"/>
      <c r="V88" s="74"/>
      <c r="W88" s="74"/>
      <c r="X88" s="74"/>
    </row>
    <row r="89" spans="21:24" ht="13.5" customHeight="1" x14ac:dyDescent="0.25">
      <c r="U89" s="74"/>
      <c r="V89" s="74"/>
      <c r="W89" s="74"/>
      <c r="X89" s="74"/>
    </row>
    <row r="90" spans="21:24" ht="13.5" customHeight="1" x14ac:dyDescent="0.25">
      <c r="U90" s="74"/>
      <c r="V90" s="74"/>
      <c r="W90" s="74"/>
      <c r="X90" s="74"/>
    </row>
    <row r="91" spans="21:24" ht="13.5" customHeight="1" x14ac:dyDescent="0.25">
      <c r="U91" s="74"/>
      <c r="V91" s="74"/>
      <c r="W91" s="74"/>
      <c r="X91" s="74"/>
    </row>
    <row r="92" spans="21:24" ht="13.5" customHeight="1" x14ac:dyDescent="0.25">
      <c r="U92" s="74"/>
      <c r="V92" s="74"/>
      <c r="W92" s="74"/>
      <c r="X92" s="74"/>
    </row>
    <row r="93" spans="21:24" ht="13.5" customHeight="1" x14ac:dyDescent="0.25">
      <c r="U93" s="8"/>
      <c r="V93" s="8"/>
      <c r="W93" s="8"/>
      <c r="X93" s="8"/>
    </row>
    <row r="94" spans="21:24" ht="13.5" customHeight="1" x14ac:dyDescent="0.25">
      <c r="U94" s="8"/>
      <c r="V94" s="8"/>
      <c r="W94" s="8"/>
      <c r="X94" s="8"/>
    </row>
    <row r="95" spans="21:24" ht="13.5" customHeight="1" x14ac:dyDescent="0.25"/>
    <row r="96" spans="21:24" ht="13.5" customHeight="1" x14ac:dyDescent="0.25"/>
    <row r="97" spans="4:24" ht="13.5" customHeight="1" x14ac:dyDescent="0.25"/>
    <row r="98" spans="4:24" ht="13.5" customHeight="1" x14ac:dyDescent="0.25"/>
    <row r="99" spans="4:24" ht="13.5" customHeight="1" x14ac:dyDescent="0.25"/>
    <row r="100" spans="4:24" ht="13.5" customHeight="1" x14ac:dyDescent="0.25"/>
    <row r="101" spans="4:24" ht="13.5" customHeight="1" x14ac:dyDescent="0.25"/>
    <row r="102" spans="4:24" ht="13.5" customHeight="1" x14ac:dyDescent="0.25"/>
    <row r="103" spans="4:24" ht="13.5" customHeight="1" x14ac:dyDescent="0.25"/>
    <row r="104" spans="4:24" ht="13.5" customHeight="1" x14ac:dyDescent="0.25"/>
    <row r="105" spans="4:24" ht="13.5" customHeight="1" x14ac:dyDescent="0.25"/>
    <row r="106" spans="4:24" ht="13.5" customHeight="1" x14ac:dyDescent="0.25"/>
    <row r="107" spans="4:24" ht="13.5" customHeight="1" x14ac:dyDescent="0.25"/>
    <row r="108" spans="4:24" ht="13.5" customHeight="1" x14ac:dyDescent="0.25"/>
    <row r="109" spans="4:24" ht="13.5" customHeight="1" x14ac:dyDescent="0.25">
      <c r="D109" s="71" t="s">
        <v>34</v>
      </c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9"/>
      <c r="T109" s="9"/>
      <c r="U109" s="9"/>
      <c r="V109" s="9"/>
      <c r="W109" s="9"/>
      <c r="X109" s="9"/>
    </row>
    <row r="110" spans="4:24" ht="13.5" customHeight="1" x14ac:dyDescent="0.25"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9"/>
      <c r="T110" s="9"/>
      <c r="U110" s="9"/>
      <c r="V110" s="9"/>
      <c r="W110" s="9"/>
      <c r="X110" s="9"/>
    </row>
    <row r="111" spans="4:24" ht="13.5" customHeight="1" x14ac:dyDescent="0.25"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9"/>
      <c r="T111" s="9"/>
      <c r="U111" s="9"/>
      <c r="V111" s="9"/>
      <c r="W111" s="9"/>
      <c r="X111" s="9"/>
    </row>
    <row r="112" spans="4:24" ht="13.5" customHeight="1" x14ac:dyDescent="0.25"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9"/>
      <c r="T112" s="9"/>
      <c r="U112" s="9"/>
      <c r="V112" s="9"/>
      <c r="W112" s="9"/>
      <c r="X112" s="9"/>
    </row>
    <row r="113" spans="4:24" ht="13.5" customHeight="1" x14ac:dyDescent="0.25"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9"/>
      <c r="T113" s="9"/>
      <c r="U113" s="9"/>
      <c r="V113" s="9"/>
      <c r="W113" s="9"/>
      <c r="X113" s="9"/>
    </row>
    <row r="114" spans="4:24" ht="13.5" customHeight="1" x14ac:dyDescent="0.25"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spans="4:24" ht="14.25" customHeight="1" x14ac:dyDescent="0.25"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spans="4:24" ht="13.5" customHeight="1" x14ac:dyDescent="0.25"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spans="4:24" ht="13.5" customHeight="1" x14ac:dyDescent="0.25"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spans="4:24" ht="13.5" customHeight="1" x14ac:dyDescent="0.25"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spans="4:24" ht="13.5" customHeight="1" x14ac:dyDescent="0.25"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spans="4:24" ht="13.5" customHeight="1" x14ac:dyDescent="0.25"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spans="4:24" ht="13.5" customHeight="1" x14ac:dyDescent="0.25"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spans="4:24" ht="13.5" customHeight="1" x14ac:dyDescent="0.25"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spans="4:24" ht="13.5" customHeight="1" x14ac:dyDescent="0.25"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spans="4:24" ht="13.5" customHeight="1" x14ac:dyDescent="0.25"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spans="4:24" ht="13.5" customHeight="1" x14ac:dyDescent="0.25"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U125" s="72"/>
      <c r="V125" s="72"/>
      <c r="W125" s="72"/>
      <c r="X125" s="72"/>
    </row>
    <row r="126" spans="4:24" ht="13.5" customHeight="1" x14ac:dyDescent="0.25"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U126" s="72"/>
      <c r="V126" s="72"/>
      <c r="W126" s="72"/>
      <c r="X126" s="72"/>
    </row>
    <row r="127" spans="4:24" ht="13.5" customHeight="1" x14ac:dyDescent="0.25"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U127" s="72"/>
      <c r="V127" s="72"/>
      <c r="W127" s="72"/>
      <c r="X127" s="72"/>
    </row>
    <row r="128" spans="4:24" ht="13.5" customHeight="1" x14ac:dyDescent="0.25"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4:45" ht="13.5" customHeight="1" x14ac:dyDescent="0.25"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4:45" ht="13.5" customHeight="1" x14ac:dyDescent="0.25"/>
    <row r="131" spans="4:45" ht="13.5" customHeight="1" x14ac:dyDescent="0.25">
      <c r="E131" s="11"/>
    </row>
    <row r="132" spans="4:45" ht="13.5" customHeight="1" x14ac:dyDescent="0.25"/>
    <row r="133" spans="4:45" ht="13.5" customHeight="1" x14ac:dyDescent="0.25"/>
    <row r="134" spans="4:45" ht="13.5" customHeight="1" x14ac:dyDescent="0.25"/>
    <row r="135" spans="4:45" ht="13.5" customHeight="1" x14ac:dyDescent="0.25"/>
    <row r="136" spans="4:45" ht="13.5" customHeight="1" x14ac:dyDescent="0.25"/>
    <row r="137" spans="4:45" ht="13.5" customHeight="1" x14ac:dyDescent="0.25"/>
    <row r="138" spans="4:45" ht="13.5" customHeight="1" x14ac:dyDescent="0.25"/>
    <row r="139" spans="4:45" ht="13.5" customHeight="1" x14ac:dyDescent="0.25"/>
    <row r="140" spans="4:45" ht="13.5" customHeight="1" x14ac:dyDescent="0.25">
      <c r="AQ140" s="34"/>
      <c r="AR140" s="34"/>
      <c r="AS140" s="34"/>
    </row>
    <row r="141" spans="4:45" ht="39" customHeight="1" x14ac:dyDescent="0.25">
      <c r="AQ141" s="34"/>
      <c r="AR141" s="34"/>
      <c r="AS141" s="34"/>
    </row>
    <row r="142" spans="4:45" ht="13.5" customHeight="1" x14ac:dyDescent="0.25">
      <c r="AQ142" s="34"/>
      <c r="AR142" s="34"/>
      <c r="AS142" s="34"/>
    </row>
    <row r="143" spans="4:45" ht="11.1" customHeight="1" x14ac:dyDescent="0.25">
      <c r="AQ143" s="34"/>
      <c r="AR143" s="34"/>
      <c r="AS143" s="34"/>
    </row>
    <row r="144" spans="4:45" ht="13.5" customHeight="1" x14ac:dyDescent="0.25">
      <c r="AQ144" s="34"/>
      <c r="AR144" s="34"/>
      <c r="AS144" s="34"/>
    </row>
    <row r="145" spans="4:45" ht="13.5" customHeight="1" x14ac:dyDescent="0.25">
      <c r="AQ145" s="34"/>
      <c r="AR145" s="34"/>
      <c r="AS145" s="34"/>
    </row>
    <row r="146" spans="4:45" ht="13.5" customHeight="1" x14ac:dyDescent="0.25">
      <c r="AQ146" s="34"/>
      <c r="AR146" s="34"/>
      <c r="AS146" s="34"/>
    </row>
    <row r="147" spans="4:45" ht="13.5" customHeight="1" x14ac:dyDescent="0.25">
      <c r="Q147" s="1"/>
      <c r="R147" s="1"/>
      <c r="S147" s="1"/>
      <c r="T147" s="1"/>
      <c r="U147" s="1"/>
      <c r="V147" s="1"/>
      <c r="W147" s="1"/>
      <c r="X147" s="1"/>
      <c r="AQ147" s="34"/>
      <c r="AR147" s="34"/>
      <c r="AS147" s="34"/>
    </row>
    <row r="148" spans="4:45" ht="13.5" customHeight="1" x14ac:dyDescent="0.25">
      <c r="AQ148" s="34"/>
      <c r="AR148" s="34"/>
      <c r="AS148" s="34"/>
    </row>
    <row r="149" spans="4:45" ht="13.5" customHeight="1" x14ac:dyDescent="0.25">
      <c r="AQ149" s="34"/>
      <c r="AR149" s="34"/>
      <c r="AS149" s="34"/>
    </row>
    <row r="150" spans="4:45" ht="13.5" customHeight="1" x14ac:dyDescent="0.25">
      <c r="AQ150" s="34"/>
      <c r="AR150" s="34"/>
      <c r="AS150" s="34"/>
    </row>
    <row r="151" spans="4:45" ht="13.5" customHeight="1" x14ac:dyDescent="0.25">
      <c r="AQ151" s="34"/>
      <c r="AR151" s="34"/>
      <c r="AS151" s="34"/>
    </row>
    <row r="152" spans="4:45" ht="13.5" customHeight="1" x14ac:dyDescent="0.25"/>
    <row r="153" spans="4:45" ht="13.5" customHeight="1" x14ac:dyDescent="0.25">
      <c r="AQ153" s="35"/>
      <c r="AR153" s="36"/>
      <c r="AS153" s="36"/>
    </row>
    <row r="154" spans="4:45" ht="13.5" customHeight="1" x14ac:dyDescent="0.25">
      <c r="AQ154" s="36"/>
      <c r="AR154" s="36"/>
      <c r="AS154" s="36"/>
    </row>
    <row r="155" spans="4:45" ht="13.5" customHeight="1" x14ac:dyDescent="0.25">
      <c r="AQ155" s="36"/>
      <c r="AR155" s="36"/>
      <c r="AS155" s="36"/>
    </row>
    <row r="156" spans="4:45" ht="13.5" customHeight="1" x14ac:dyDescent="0.25">
      <c r="AQ156" s="36"/>
      <c r="AR156" s="36"/>
      <c r="AS156" s="36"/>
    </row>
    <row r="157" spans="4:45" ht="13.5" customHeight="1" x14ac:dyDescent="0.25">
      <c r="AQ157" s="36"/>
      <c r="AR157" s="36"/>
      <c r="AS157" s="36"/>
    </row>
    <row r="158" spans="4:45" ht="13.5" customHeight="1" x14ac:dyDescent="0.25">
      <c r="AQ158" s="36"/>
      <c r="AR158" s="36"/>
      <c r="AS158" s="36"/>
    </row>
    <row r="159" spans="4:45" ht="13.5" customHeight="1" x14ac:dyDescent="0.25">
      <c r="D159" s="37" t="s">
        <v>27</v>
      </c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</row>
    <row r="160" spans="4:45" ht="13.5" customHeight="1" x14ac:dyDescent="0.25"/>
    <row r="161" ht="13.5" customHeight="1" x14ac:dyDescent="0.25"/>
  </sheetData>
  <mergeCells count="8">
    <mergeCell ref="U83:X92"/>
    <mergeCell ref="D109:R113"/>
    <mergeCell ref="U125:X127"/>
    <mergeCell ref="C10:E11"/>
    <mergeCell ref="H10:J11"/>
    <mergeCell ref="K10:M11"/>
    <mergeCell ref="U40:X47"/>
    <mergeCell ref="U65:X76"/>
  </mergeCells>
  <pageMargins left="0" right="0" top="0" bottom="0" header="0.31496062992125984" footer="0"/>
  <pageSetup scale="35" orientation="portrait" horizontalDpi="4294967293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B5D2-FC95-4D09-B703-6B1CE0012CFE}">
  <sheetPr>
    <tabColor rgb="FF6393F4"/>
    <pageSetUpPr fitToPage="1"/>
  </sheetPr>
  <dimension ref="A1:Z163"/>
  <sheetViews>
    <sheetView view="pageBreakPreview" topLeftCell="A55" zoomScale="40" zoomScaleNormal="60" zoomScaleSheetLayoutView="40" workbookViewId="0">
      <selection activeCell="AB81" sqref="AB81"/>
    </sheetView>
  </sheetViews>
  <sheetFormatPr defaultColWidth="11.42578125" defaultRowHeight="15" x14ac:dyDescent="0.25"/>
  <cols>
    <col min="26" max="26" width="20.28515625" customWidth="1"/>
  </cols>
  <sheetData>
    <row r="1" spans="1:26" ht="13.5" customHeight="1" x14ac:dyDescent="0.25"/>
    <row r="2" spans="1:26" ht="13.5" customHeight="1" x14ac:dyDescent="0.25"/>
    <row r="3" spans="1:26" ht="13.5" customHeight="1" x14ac:dyDescent="0.25"/>
    <row r="4" spans="1:26" ht="13.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65">
      <c r="A10" s="2"/>
      <c r="B10" s="3"/>
      <c r="C10" s="69"/>
      <c r="D10" s="69"/>
      <c r="E10" s="69"/>
      <c r="F10" s="4"/>
      <c r="G10" s="4"/>
      <c r="H10" s="69"/>
      <c r="I10" s="69"/>
      <c r="J10" s="69"/>
      <c r="K10" s="70"/>
      <c r="L10" s="69"/>
      <c r="M10" s="6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65">
      <c r="A11" s="2"/>
      <c r="B11" s="3"/>
      <c r="C11" s="69"/>
      <c r="D11" s="69"/>
      <c r="E11" s="69"/>
      <c r="F11" s="4"/>
      <c r="G11" s="4"/>
      <c r="H11" s="69"/>
      <c r="I11" s="69"/>
      <c r="J11" s="69"/>
      <c r="K11" s="69"/>
      <c r="L11" s="69"/>
      <c r="M11" s="6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6">
      <c r="U13" s="5"/>
      <c r="V13" s="5"/>
      <c r="W13" s="5"/>
      <c r="X13" s="5"/>
    </row>
    <row r="14" spans="1:26" ht="13.5" customHeight="1" x14ac:dyDescent="0.6">
      <c r="U14" s="5"/>
      <c r="V14" s="5"/>
      <c r="W14" s="5"/>
      <c r="X14" s="5"/>
    </row>
    <row r="15" spans="1:26" ht="13.5" customHeight="1" x14ac:dyDescent="0.25"/>
    <row r="16" spans="1:26" ht="13.5" customHeight="1" x14ac:dyDescent="0.25"/>
    <row r="17" spans="21:24" ht="13.5" customHeight="1" x14ac:dyDescent="0.25"/>
    <row r="18" spans="21:24" ht="13.5" customHeight="1" x14ac:dyDescent="0.25"/>
    <row r="19" spans="21:24" ht="13.5" customHeight="1" x14ac:dyDescent="0.6">
      <c r="U19" s="6"/>
      <c r="V19" s="6"/>
      <c r="W19" s="6"/>
      <c r="X19" s="6"/>
    </row>
    <row r="20" spans="21:24" ht="13.5" customHeight="1" x14ac:dyDescent="0.6">
      <c r="U20" s="6"/>
      <c r="V20" s="6"/>
      <c r="W20" s="6"/>
      <c r="X20" s="6"/>
    </row>
    <row r="21" spans="21:24" ht="13.5" customHeight="1" x14ac:dyDescent="0.6">
      <c r="U21" s="6"/>
      <c r="V21" s="6"/>
      <c r="W21" s="6"/>
      <c r="X21" s="6"/>
    </row>
    <row r="22" spans="21:24" ht="13.5" customHeight="1" x14ac:dyDescent="0.6">
      <c r="U22" s="6"/>
      <c r="V22" s="6"/>
      <c r="W22" s="6"/>
      <c r="X22" s="6"/>
    </row>
    <row r="23" spans="21:24" ht="13.5" customHeight="1" x14ac:dyDescent="0.6">
      <c r="U23" s="6"/>
      <c r="V23" s="6"/>
      <c r="W23" s="6"/>
      <c r="X23" s="6"/>
    </row>
    <row r="24" spans="21:24" ht="13.5" customHeight="1" x14ac:dyDescent="0.6">
      <c r="U24" s="6"/>
      <c r="V24" s="6"/>
      <c r="W24" s="6"/>
      <c r="X24" s="6"/>
    </row>
    <row r="25" spans="21:24" ht="13.5" customHeight="1" x14ac:dyDescent="0.6">
      <c r="U25" s="6"/>
      <c r="V25" s="6"/>
      <c r="W25" s="6"/>
      <c r="X25" s="6"/>
    </row>
    <row r="26" spans="21:24" ht="13.5" customHeight="1" x14ac:dyDescent="0.6">
      <c r="U26" s="6"/>
      <c r="V26" s="6"/>
      <c r="W26" s="6"/>
      <c r="X26" s="6"/>
    </row>
    <row r="27" spans="21:24" ht="13.5" customHeight="1" x14ac:dyDescent="0.6">
      <c r="U27" s="6"/>
      <c r="V27" s="6"/>
      <c r="W27" s="6"/>
      <c r="X27" s="6"/>
    </row>
    <row r="28" spans="21:24" ht="13.5" customHeight="1" x14ac:dyDescent="0.6">
      <c r="U28" s="6"/>
      <c r="V28" s="6"/>
      <c r="W28" s="6"/>
      <c r="X28" s="6"/>
    </row>
    <row r="29" spans="21:24" ht="13.5" customHeight="1" x14ac:dyDescent="0.6">
      <c r="U29" s="6"/>
      <c r="V29" s="6"/>
      <c r="W29" s="6"/>
      <c r="X29" s="6"/>
    </row>
    <row r="30" spans="21:24" ht="13.5" customHeight="1" x14ac:dyDescent="0.6">
      <c r="U30" s="6"/>
      <c r="V30" s="6"/>
      <c r="W30" s="6"/>
      <c r="X30" s="6"/>
    </row>
    <row r="31" spans="21:24" ht="13.5" customHeight="1" x14ac:dyDescent="0.6">
      <c r="U31" s="6"/>
      <c r="V31" s="6"/>
      <c r="W31" s="6"/>
      <c r="X31" s="6"/>
    </row>
    <row r="32" spans="21:24" ht="13.5" customHeight="1" x14ac:dyDescent="0.6">
      <c r="U32" s="6"/>
      <c r="V32" s="6"/>
      <c r="W32" s="6"/>
      <c r="X32" s="6"/>
    </row>
    <row r="33" spans="21:24" ht="13.5" customHeight="1" x14ac:dyDescent="0.6">
      <c r="U33" s="6"/>
      <c r="V33" s="6"/>
      <c r="W33" s="6"/>
      <c r="X33" s="6"/>
    </row>
    <row r="34" spans="21:24" ht="13.5" customHeight="1" x14ac:dyDescent="0.6">
      <c r="U34" s="6"/>
      <c r="V34" s="6"/>
      <c r="W34" s="6"/>
      <c r="X34" s="6"/>
    </row>
    <row r="35" spans="21:24" ht="13.5" customHeight="1" x14ac:dyDescent="0.6">
      <c r="U35" s="6"/>
      <c r="V35" s="6"/>
      <c r="W35" s="6"/>
      <c r="X35" s="6"/>
    </row>
    <row r="36" spans="21:24" ht="13.5" customHeight="1" x14ac:dyDescent="0.6">
      <c r="U36" s="6"/>
      <c r="V36" s="6"/>
      <c r="W36" s="6"/>
      <c r="X36" s="6"/>
    </row>
    <row r="37" spans="21:24" ht="13.5" customHeight="1" x14ac:dyDescent="0.6">
      <c r="U37" s="6"/>
      <c r="V37" s="6"/>
      <c r="W37" s="6"/>
      <c r="X37" s="6"/>
    </row>
    <row r="38" spans="21:24" ht="13.5" customHeight="1" x14ac:dyDescent="0.6">
      <c r="U38" s="6"/>
      <c r="V38" s="6"/>
      <c r="W38" s="6"/>
      <c r="X38" s="6"/>
    </row>
    <row r="39" spans="21:24" ht="13.5" customHeight="1" x14ac:dyDescent="0.6">
      <c r="U39" s="7"/>
      <c r="V39" s="7"/>
      <c r="W39" s="7"/>
      <c r="X39" s="7"/>
    </row>
    <row r="40" spans="21:24" ht="13.5" customHeight="1" x14ac:dyDescent="0.25">
      <c r="U40" s="73"/>
      <c r="V40" s="73"/>
      <c r="W40" s="73"/>
      <c r="X40" s="73"/>
    </row>
    <row r="41" spans="21:24" ht="13.5" customHeight="1" x14ac:dyDescent="0.25">
      <c r="U41" s="73"/>
      <c r="V41" s="73"/>
      <c r="W41" s="73"/>
      <c r="X41" s="73"/>
    </row>
    <row r="42" spans="21:24" ht="13.5" customHeight="1" x14ac:dyDescent="0.25">
      <c r="U42" s="73"/>
      <c r="V42" s="73"/>
      <c r="W42" s="73"/>
      <c r="X42" s="73"/>
    </row>
    <row r="43" spans="21:24" ht="13.5" customHeight="1" x14ac:dyDescent="0.25">
      <c r="U43" s="73"/>
      <c r="V43" s="73"/>
      <c r="W43" s="73"/>
      <c r="X43" s="73"/>
    </row>
    <row r="44" spans="21:24" ht="13.5" customHeight="1" x14ac:dyDescent="0.25">
      <c r="U44" s="73"/>
      <c r="V44" s="73"/>
      <c r="W44" s="73"/>
      <c r="X44" s="73"/>
    </row>
    <row r="45" spans="21:24" ht="13.5" customHeight="1" x14ac:dyDescent="0.25">
      <c r="U45" s="73"/>
      <c r="V45" s="73"/>
      <c r="W45" s="73"/>
      <c r="X45" s="73"/>
    </row>
    <row r="46" spans="21:24" ht="13.5" customHeight="1" x14ac:dyDescent="0.25">
      <c r="U46" s="73"/>
      <c r="V46" s="73"/>
      <c r="W46" s="73"/>
      <c r="X46" s="73"/>
    </row>
    <row r="47" spans="21:24" ht="13.5" customHeight="1" x14ac:dyDescent="0.25">
      <c r="U47" s="73"/>
      <c r="V47" s="73"/>
      <c r="W47" s="73"/>
      <c r="X47" s="73"/>
    </row>
    <row r="48" spans="21:24" ht="13.5" customHeight="1" x14ac:dyDescent="0.25">
      <c r="U48" s="8"/>
      <c r="V48" s="8"/>
      <c r="W48" s="8"/>
      <c r="X48" s="8"/>
    </row>
    <row r="49" spans="21:24" ht="13.5" customHeight="1" x14ac:dyDescent="0.25">
      <c r="U49" s="8"/>
      <c r="V49" s="8"/>
      <c r="X49" s="8"/>
    </row>
    <row r="50" spans="21:24" ht="13.5" customHeight="1" x14ac:dyDescent="0.25">
      <c r="U50" s="8"/>
      <c r="V50" s="8"/>
      <c r="W50" s="8"/>
      <c r="X50" s="8"/>
    </row>
    <row r="51" spans="21:24" ht="13.5" customHeight="1" x14ac:dyDescent="0.25">
      <c r="U51" s="8"/>
      <c r="V51" s="8"/>
      <c r="W51" s="8"/>
      <c r="X51" s="8"/>
    </row>
    <row r="52" spans="21:24" ht="13.5" customHeight="1" x14ac:dyDescent="0.25">
      <c r="U52" s="8"/>
      <c r="V52" s="8"/>
      <c r="W52" s="8"/>
      <c r="X52" s="8"/>
    </row>
    <row r="53" spans="21:24" ht="13.5" customHeight="1" x14ac:dyDescent="0.25">
      <c r="U53" s="8"/>
      <c r="V53" s="8"/>
      <c r="W53" s="8"/>
      <c r="X53" s="8"/>
    </row>
    <row r="54" spans="21:24" ht="13.5" customHeight="1" x14ac:dyDescent="0.25">
      <c r="U54" s="8"/>
      <c r="V54" s="8"/>
      <c r="W54" s="8"/>
      <c r="X54" s="8"/>
    </row>
    <row r="55" spans="21:24" ht="13.5" customHeight="1" x14ac:dyDescent="0.25">
      <c r="U55" s="8"/>
      <c r="V55" s="8"/>
      <c r="W55" s="8"/>
      <c r="X55" s="8"/>
    </row>
    <row r="56" spans="21:24" ht="13.5" customHeight="1" x14ac:dyDescent="0.25">
      <c r="U56" s="8"/>
      <c r="V56" s="8"/>
      <c r="W56" s="8"/>
      <c r="X56" s="8"/>
    </row>
    <row r="57" spans="21:24" ht="13.5" customHeight="1" x14ac:dyDescent="0.25">
      <c r="U57" s="8"/>
      <c r="V57" s="8"/>
      <c r="W57" s="8"/>
      <c r="X57" s="8"/>
    </row>
    <row r="58" spans="21:24" ht="13.5" customHeight="1" x14ac:dyDescent="0.25">
      <c r="U58" s="8"/>
      <c r="V58" s="8"/>
      <c r="W58" s="8"/>
      <c r="X58" s="8"/>
    </row>
    <row r="59" spans="21:24" ht="13.5" customHeight="1" x14ac:dyDescent="0.25">
      <c r="U59" s="8"/>
      <c r="V59" s="8"/>
      <c r="W59" s="8"/>
      <c r="X59" s="8"/>
    </row>
    <row r="60" spans="21:24" ht="13.5" customHeight="1" x14ac:dyDescent="0.25">
      <c r="U60" s="8"/>
      <c r="V60" s="8"/>
      <c r="W60" s="8"/>
      <c r="X60" s="8"/>
    </row>
    <row r="61" spans="21:24" ht="13.5" customHeight="1" x14ac:dyDescent="0.25">
      <c r="U61" s="8"/>
      <c r="V61" s="8"/>
      <c r="W61" s="8"/>
      <c r="X61" s="8"/>
    </row>
    <row r="62" spans="21:24" ht="13.5" customHeight="1" x14ac:dyDescent="0.25">
      <c r="U62" s="8"/>
      <c r="V62" s="8"/>
      <c r="W62" s="8"/>
      <c r="X62" s="8"/>
    </row>
    <row r="63" spans="21:24" ht="13.5" customHeight="1" x14ac:dyDescent="0.25">
      <c r="U63" s="8"/>
      <c r="V63" s="8"/>
      <c r="W63" s="8"/>
      <c r="X63" s="8"/>
    </row>
    <row r="64" spans="21:24" ht="13.5" customHeight="1" x14ac:dyDescent="0.25">
      <c r="U64" s="8"/>
      <c r="V64" s="8"/>
      <c r="W64" s="8"/>
      <c r="X64" s="8"/>
    </row>
    <row r="65" spans="21:24" ht="13.5" customHeight="1" x14ac:dyDescent="0.25">
      <c r="U65" s="74"/>
      <c r="V65" s="74"/>
      <c r="W65" s="74"/>
      <c r="X65" s="74"/>
    </row>
    <row r="66" spans="21:24" ht="13.5" customHeight="1" x14ac:dyDescent="0.25">
      <c r="U66" s="74"/>
      <c r="V66" s="74"/>
      <c r="W66" s="74"/>
      <c r="X66" s="74"/>
    </row>
    <row r="67" spans="21:24" ht="13.5" customHeight="1" x14ac:dyDescent="0.25">
      <c r="U67" s="74"/>
      <c r="V67" s="74"/>
      <c r="W67" s="74"/>
      <c r="X67" s="74"/>
    </row>
    <row r="68" spans="21:24" ht="13.5" customHeight="1" x14ac:dyDescent="0.25">
      <c r="U68" s="74"/>
      <c r="V68" s="74"/>
      <c r="W68" s="74"/>
      <c r="X68" s="74"/>
    </row>
    <row r="69" spans="21:24" ht="13.5" customHeight="1" x14ac:dyDescent="0.25">
      <c r="U69" s="74"/>
      <c r="V69" s="74"/>
      <c r="W69" s="74"/>
      <c r="X69" s="74"/>
    </row>
    <row r="70" spans="21:24" ht="13.5" customHeight="1" x14ac:dyDescent="0.25">
      <c r="U70" s="74"/>
      <c r="V70" s="74"/>
      <c r="W70" s="74"/>
      <c r="X70" s="74"/>
    </row>
    <row r="71" spans="21:24" ht="13.5" customHeight="1" x14ac:dyDescent="0.25">
      <c r="U71" s="74"/>
      <c r="V71" s="74"/>
      <c r="W71" s="74"/>
      <c r="X71" s="74"/>
    </row>
    <row r="72" spans="21:24" ht="13.5" customHeight="1" x14ac:dyDescent="0.25">
      <c r="U72" s="74"/>
      <c r="V72" s="74"/>
      <c r="W72" s="74"/>
      <c r="X72" s="74"/>
    </row>
    <row r="73" spans="21:24" ht="13.5" customHeight="1" x14ac:dyDescent="0.25">
      <c r="U73" s="74"/>
      <c r="V73" s="74"/>
      <c r="W73" s="74"/>
      <c r="X73" s="74"/>
    </row>
    <row r="74" spans="21:24" ht="13.5" customHeight="1" x14ac:dyDescent="0.25">
      <c r="U74" s="74"/>
      <c r="V74" s="74"/>
      <c r="W74" s="74"/>
      <c r="X74" s="74"/>
    </row>
    <row r="75" spans="21:24" ht="13.5" customHeight="1" x14ac:dyDescent="0.25">
      <c r="U75" s="74"/>
      <c r="V75" s="74"/>
      <c r="W75" s="74"/>
      <c r="X75" s="74"/>
    </row>
    <row r="76" spans="21:24" ht="13.5" customHeight="1" x14ac:dyDescent="0.25">
      <c r="U76" s="74"/>
      <c r="V76" s="74"/>
      <c r="W76" s="74"/>
      <c r="X76" s="74"/>
    </row>
    <row r="77" spans="21:24" ht="13.5" customHeight="1" x14ac:dyDescent="0.25">
      <c r="U77" s="8"/>
      <c r="V77" s="8"/>
      <c r="W77" s="8"/>
      <c r="X77" s="8"/>
    </row>
    <row r="78" spans="21:24" ht="13.5" customHeight="1" x14ac:dyDescent="0.25">
      <c r="U78" s="8"/>
      <c r="V78" s="8"/>
      <c r="W78" s="8"/>
      <c r="X78" s="8"/>
    </row>
    <row r="79" spans="21:24" ht="13.5" customHeight="1" x14ac:dyDescent="0.25">
      <c r="U79" s="8"/>
      <c r="V79" s="8"/>
      <c r="W79" s="8"/>
      <c r="X79" s="8"/>
    </row>
    <row r="80" spans="21:24" ht="13.5" customHeight="1" x14ac:dyDescent="0.25">
      <c r="U80" s="8"/>
      <c r="V80" s="8"/>
      <c r="W80" s="8"/>
      <c r="X80" s="8"/>
    </row>
    <row r="81" spans="21:24" ht="13.5" customHeight="1" x14ac:dyDescent="0.25">
      <c r="U81" s="8"/>
      <c r="V81" s="8"/>
      <c r="W81" s="8"/>
      <c r="X81" s="8"/>
    </row>
    <row r="82" spans="21:24" ht="13.5" customHeight="1" x14ac:dyDescent="0.25">
      <c r="U82" s="8"/>
      <c r="V82" s="8"/>
      <c r="W82" s="8"/>
      <c r="X82" s="8"/>
    </row>
    <row r="83" spans="21:24" ht="13.5" customHeight="1" x14ac:dyDescent="0.25">
      <c r="U83" s="75"/>
      <c r="V83" s="74"/>
      <c r="W83" s="74"/>
      <c r="X83" s="74"/>
    </row>
    <row r="84" spans="21:24" ht="13.5" customHeight="1" x14ac:dyDescent="0.25">
      <c r="U84" s="74"/>
      <c r="V84" s="74"/>
      <c r="W84" s="74"/>
      <c r="X84" s="74"/>
    </row>
    <row r="85" spans="21:24" ht="13.5" customHeight="1" x14ac:dyDescent="0.25">
      <c r="U85" s="74"/>
      <c r="V85" s="74"/>
      <c r="W85" s="74"/>
      <c r="X85" s="74"/>
    </row>
    <row r="86" spans="21:24" ht="13.5" customHeight="1" x14ac:dyDescent="0.25">
      <c r="U86" s="74"/>
      <c r="V86" s="74"/>
      <c r="W86" s="74"/>
      <c r="X86" s="74"/>
    </row>
    <row r="87" spans="21:24" ht="13.5" customHeight="1" x14ac:dyDescent="0.25">
      <c r="U87" s="74"/>
      <c r="V87" s="74"/>
      <c r="W87" s="74"/>
      <c r="X87" s="74"/>
    </row>
    <row r="88" spans="21:24" ht="13.5" customHeight="1" x14ac:dyDescent="0.25">
      <c r="U88" s="74"/>
      <c r="V88" s="74"/>
      <c r="W88" s="74"/>
      <c r="X88" s="74"/>
    </row>
    <row r="89" spans="21:24" ht="14.25" customHeight="1" x14ac:dyDescent="0.25">
      <c r="U89" s="74"/>
      <c r="V89" s="74"/>
      <c r="W89" s="74"/>
      <c r="X89" s="74"/>
    </row>
    <row r="90" spans="21:24" ht="13.5" customHeight="1" x14ac:dyDescent="0.25">
      <c r="U90" s="74"/>
      <c r="V90" s="74"/>
      <c r="W90" s="74"/>
      <c r="X90" s="74"/>
    </row>
    <row r="91" spans="21:24" ht="13.5" customHeight="1" x14ac:dyDescent="0.25">
      <c r="U91" s="74"/>
      <c r="V91" s="74"/>
      <c r="W91" s="74"/>
      <c r="X91" s="74"/>
    </row>
    <row r="92" spans="21:24" ht="13.5" customHeight="1" x14ac:dyDescent="0.25">
      <c r="U92" s="74"/>
      <c r="V92" s="74"/>
      <c r="W92" s="74"/>
      <c r="X92" s="74"/>
    </row>
    <row r="93" spans="21:24" ht="13.5" customHeight="1" x14ac:dyDescent="0.25">
      <c r="U93" s="8"/>
      <c r="V93" s="8"/>
      <c r="W93" s="8"/>
      <c r="X93" s="8"/>
    </row>
    <row r="94" spans="21:24" ht="13.5" customHeight="1" x14ac:dyDescent="0.25">
      <c r="U94" s="8"/>
      <c r="V94" s="8"/>
      <c r="W94" s="8"/>
      <c r="X94" s="8"/>
    </row>
    <row r="95" spans="21:24" ht="13.5" customHeight="1" x14ac:dyDescent="0.25"/>
    <row r="96" spans="21:24" ht="13.5" customHeight="1" x14ac:dyDescent="0.25"/>
    <row r="97" spans="4:24" ht="13.5" customHeight="1" x14ac:dyDescent="0.25"/>
    <row r="98" spans="4:24" ht="13.5" customHeight="1" x14ac:dyDescent="0.25"/>
    <row r="99" spans="4:24" ht="13.5" customHeight="1" x14ac:dyDescent="0.25"/>
    <row r="100" spans="4:24" ht="13.5" customHeight="1" x14ac:dyDescent="0.25"/>
    <row r="101" spans="4:24" ht="13.5" customHeight="1" x14ac:dyDescent="0.25"/>
    <row r="102" spans="4:24" ht="13.5" customHeight="1" x14ac:dyDescent="0.25"/>
    <row r="103" spans="4:24" ht="13.5" customHeight="1" x14ac:dyDescent="0.25"/>
    <row r="104" spans="4:24" ht="13.5" customHeight="1" x14ac:dyDescent="0.25"/>
    <row r="105" spans="4:24" ht="13.5" customHeight="1" x14ac:dyDescent="0.25"/>
    <row r="106" spans="4:24" ht="13.5" customHeight="1" x14ac:dyDescent="0.25"/>
    <row r="107" spans="4:24" ht="13.5" customHeight="1" x14ac:dyDescent="0.25"/>
    <row r="108" spans="4:24" ht="14.25" customHeight="1" x14ac:dyDescent="0.25"/>
    <row r="109" spans="4:24" ht="13.5" customHeight="1" x14ac:dyDescent="0.25">
      <c r="D109" s="71" t="s">
        <v>34</v>
      </c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9"/>
      <c r="T109" s="9"/>
      <c r="U109" s="9"/>
      <c r="V109" s="9"/>
      <c r="W109" s="9"/>
      <c r="X109" s="9"/>
    </row>
    <row r="110" spans="4:24" ht="13.5" customHeight="1" x14ac:dyDescent="0.25"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9"/>
      <c r="T110" s="9"/>
      <c r="U110" s="9"/>
      <c r="V110" s="9"/>
      <c r="W110" s="9"/>
      <c r="X110" s="9"/>
    </row>
    <row r="111" spans="4:24" ht="13.5" customHeight="1" x14ac:dyDescent="0.25"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9"/>
      <c r="T111" s="9"/>
      <c r="U111" s="9"/>
      <c r="V111" s="9"/>
      <c r="W111" s="9"/>
      <c r="X111" s="9"/>
    </row>
    <row r="112" spans="4:24" ht="13.5" customHeight="1" x14ac:dyDescent="0.25"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9"/>
      <c r="T112" s="9"/>
      <c r="U112" s="9"/>
      <c r="V112" s="9"/>
      <c r="W112" s="9"/>
      <c r="X112" s="9"/>
    </row>
    <row r="113" spans="4:24" ht="13.5" customHeight="1" x14ac:dyDescent="0.25"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9"/>
      <c r="T113" s="9"/>
      <c r="U113" s="9"/>
      <c r="V113" s="9"/>
      <c r="W113" s="9"/>
      <c r="X113" s="9"/>
    </row>
    <row r="114" spans="4:24" ht="13.5" customHeight="1" x14ac:dyDescent="0.25"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spans="4:24" ht="13.5" customHeight="1" x14ac:dyDescent="0.25"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spans="4:24" ht="13.5" customHeight="1" x14ac:dyDescent="0.25"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spans="4:24" ht="13.5" customHeight="1" x14ac:dyDescent="0.25"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spans="4:24" ht="13.5" customHeight="1" x14ac:dyDescent="0.25"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spans="4:24" ht="13.5" customHeight="1" x14ac:dyDescent="0.25"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spans="4:24" ht="13.5" customHeight="1" x14ac:dyDescent="0.25"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spans="4:24" ht="13.5" customHeight="1" x14ac:dyDescent="0.25"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spans="4:24" ht="13.5" customHeight="1" x14ac:dyDescent="0.25"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spans="4:24" ht="13.5" customHeight="1" x14ac:dyDescent="0.25"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spans="4:24" ht="13.5" customHeight="1" x14ac:dyDescent="0.25"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spans="4:24" ht="13.5" customHeight="1" x14ac:dyDescent="0.25"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U125" s="72"/>
      <c r="V125" s="72"/>
      <c r="W125" s="72"/>
      <c r="X125" s="72"/>
    </row>
    <row r="126" spans="4:24" ht="13.5" customHeight="1" x14ac:dyDescent="0.25"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U126" s="72"/>
      <c r="V126" s="72"/>
      <c r="W126" s="72"/>
      <c r="X126" s="72"/>
    </row>
    <row r="127" spans="4:24" ht="13.5" customHeight="1" x14ac:dyDescent="0.25"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U127" s="72"/>
      <c r="V127" s="72"/>
      <c r="W127" s="72"/>
      <c r="X127" s="72"/>
    </row>
    <row r="128" spans="4:24" ht="13.5" customHeight="1" x14ac:dyDescent="0.25"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4:18" ht="13.5" customHeight="1" x14ac:dyDescent="0.25"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4:18" ht="13.5" customHeight="1" x14ac:dyDescent="0.25"/>
    <row r="131" spans="4:18" ht="13.5" customHeight="1" x14ac:dyDescent="0.25">
      <c r="E131" s="11"/>
    </row>
    <row r="132" spans="4:18" ht="13.5" customHeight="1" x14ac:dyDescent="0.25"/>
    <row r="133" spans="4:18" ht="13.5" customHeight="1" x14ac:dyDescent="0.25"/>
    <row r="134" spans="4:18" ht="13.5" customHeight="1" x14ac:dyDescent="0.25"/>
    <row r="135" spans="4:18" ht="13.5" customHeight="1" x14ac:dyDescent="0.25"/>
    <row r="136" spans="4:18" ht="13.5" customHeight="1" x14ac:dyDescent="0.25"/>
    <row r="137" spans="4:18" ht="13.5" customHeight="1" x14ac:dyDescent="0.25"/>
    <row r="138" spans="4:18" ht="13.5" customHeight="1" x14ac:dyDescent="0.25"/>
    <row r="139" spans="4:18" ht="13.5" customHeight="1" x14ac:dyDescent="0.25"/>
    <row r="140" spans="4:18" ht="13.5" customHeight="1" x14ac:dyDescent="0.25"/>
    <row r="141" spans="4:18" ht="35.1" customHeight="1" x14ac:dyDescent="0.25"/>
    <row r="142" spans="4:18" ht="13.5" customHeight="1" x14ac:dyDescent="0.25"/>
    <row r="143" spans="4:18" ht="13.5" customHeight="1" x14ac:dyDescent="0.25"/>
    <row r="144" spans="4:18" ht="13.5" customHeight="1" x14ac:dyDescent="0.25"/>
    <row r="145" spans="4:24" ht="13.5" customHeight="1" x14ac:dyDescent="0.25"/>
    <row r="146" spans="4:24" ht="13.5" customHeight="1" x14ac:dyDescent="0.25"/>
    <row r="147" spans="4:24" ht="13.5" customHeight="1" x14ac:dyDescent="0.25">
      <c r="Q147" s="1"/>
      <c r="R147" s="1"/>
      <c r="S147" s="1"/>
      <c r="T147" s="1"/>
      <c r="U147" s="1"/>
      <c r="V147" s="1"/>
      <c r="W147" s="1"/>
      <c r="X147" s="1"/>
    </row>
    <row r="148" spans="4:24" ht="13.5" customHeight="1" x14ac:dyDescent="0.25"/>
    <row r="149" spans="4:24" ht="13.5" customHeight="1" x14ac:dyDescent="0.25"/>
    <row r="150" spans="4:24" ht="13.5" customHeight="1" x14ac:dyDescent="0.25"/>
    <row r="151" spans="4:24" ht="13.5" customHeight="1" x14ac:dyDescent="0.25"/>
    <row r="152" spans="4:24" ht="13.5" customHeight="1" x14ac:dyDescent="0.25"/>
    <row r="153" spans="4:24" ht="13.5" customHeight="1" x14ac:dyDescent="0.25"/>
    <row r="154" spans="4:24" ht="13.5" customHeight="1" x14ac:dyDescent="0.25"/>
    <row r="155" spans="4:24" ht="13.5" customHeight="1" x14ac:dyDescent="0.25"/>
    <row r="156" spans="4:24" ht="13.5" customHeight="1" x14ac:dyDescent="0.25"/>
    <row r="157" spans="4:24" ht="13.5" customHeight="1" x14ac:dyDescent="0.25"/>
    <row r="158" spans="4:24" ht="13.5" customHeight="1" x14ac:dyDescent="0.25"/>
    <row r="159" spans="4:24" ht="13.5" customHeight="1" x14ac:dyDescent="0.25">
      <c r="D159" s="37" t="s">
        <v>27</v>
      </c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</row>
    <row r="160" spans="4:24" ht="13.5" customHeight="1" x14ac:dyDescent="0.25"/>
    <row r="161" ht="13.5" customHeight="1" x14ac:dyDescent="0.25"/>
    <row r="162" ht="13.5" customHeight="1" x14ac:dyDescent="0.25"/>
    <row r="163" ht="13.5" customHeight="1" x14ac:dyDescent="0.25"/>
  </sheetData>
  <mergeCells count="8">
    <mergeCell ref="U65:X76"/>
    <mergeCell ref="U83:X92"/>
    <mergeCell ref="D109:R113"/>
    <mergeCell ref="U125:X127"/>
    <mergeCell ref="C10:E11"/>
    <mergeCell ref="H10:J11"/>
    <mergeCell ref="K10:M11"/>
    <mergeCell ref="U40:X47"/>
  </mergeCells>
  <pageMargins left="0" right="0" top="0" bottom="0" header="0.31496062992125984" footer="0"/>
  <pageSetup scale="35" orientation="portrait" horizontalDpi="4294967293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87952-65BA-42A7-943B-1C67FD015EF9}">
  <sheetPr>
    <tabColor rgb="FF6393F4"/>
    <pageSetUpPr fitToPage="1"/>
  </sheetPr>
  <dimension ref="A1:AC163"/>
  <sheetViews>
    <sheetView tabSelected="1" view="pageBreakPreview" topLeftCell="A18" zoomScale="55" zoomScaleNormal="60" zoomScaleSheetLayoutView="55" workbookViewId="0">
      <selection activeCell="J60" sqref="J60:M61"/>
    </sheetView>
  </sheetViews>
  <sheetFormatPr defaultColWidth="11.42578125" defaultRowHeight="15" x14ac:dyDescent="0.25"/>
  <cols>
    <col min="26" max="26" width="20.28515625" customWidth="1"/>
  </cols>
  <sheetData>
    <row r="1" spans="1:26" ht="13.5" customHeight="1" x14ac:dyDescent="0.25"/>
    <row r="2" spans="1:26" ht="13.5" customHeight="1" x14ac:dyDescent="0.25"/>
    <row r="3" spans="1:26" ht="13.5" customHeight="1" x14ac:dyDescent="0.25"/>
    <row r="4" spans="1:26" ht="13.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65">
      <c r="A10" s="2"/>
      <c r="B10" s="3"/>
      <c r="C10" s="69"/>
      <c r="D10" s="69"/>
      <c r="E10" s="69"/>
      <c r="F10" s="4"/>
      <c r="G10" s="4"/>
      <c r="H10" s="69"/>
      <c r="I10" s="69"/>
      <c r="J10" s="69"/>
      <c r="K10" s="70"/>
      <c r="L10" s="69"/>
      <c r="M10" s="6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65">
      <c r="A11" s="2"/>
      <c r="B11" s="3"/>
      <c r="C11" s="69"/>
      <c r="D11" s="69"/>
      <c r="E11" s="69"/>
      <c r="F11" s="4"/>
      <c r="G11" s="4"/>
      <c r="H11" s="69"/>
      <c r="I11" s="69"/>
      <c r="J11" s="69"/>
      <c r="K11" s="69"/>
      <c r="L11" s="69"/>
      <c r="M11" s="6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6">
      <c r="U13" s="5"/>
      <c r="V13" s="5"/>
      <c r="W13" s="5"/>
      <c r="X13" s="5"/>
    </row>
    <row r="14" spans="1:26" ht="14.25" customHeight="1" x14ac:dyDescent="0.6">
      <c r="U14" s="5"/>
      <c r="V14" s="5"/>
      <c r="W14" s="5"/>
      <c r="X14" s="5"/>
    </row>
    <row r="15" spans="1:26" ht="13.5" customHeight="1" x14ac:dyDescent="0.25"/>
    <row r="16" spans="1:26" ht="13.5" customHeight="1" x14ac:dyDescent="0.25"/>
    <row r="17" ht="13.5" customHeight="1" x14ac:dyDescent="0.25"/>
    <row r="18" ht="13.5" customHeight="1" x14ac:dyDescent="0.25"/>
    <row r="19" ht="13.5" customHeight="1" x14ac:dyDescent="0.25"/>
    <row r="20" ht="13.5" customHeight="1" x14ac:dyDescent="0.25"/>
    <row r="21" ht="13.5" customHeight="1" x14ac:dyDescent="0.25"/>
    <row r="22" ht="13.5" customHeight="1" x14ac:dyDescent="0.25"/>
    <row r="23" ht="13.5" customHeight="1" x14ac:dyDescent="0.25"/>
    <row r="24" ht="13.5" customHeight="1" x14ac:dyDescent="0.25"/>
    <row r="25" ht="13.5" customHeight="1" x14ac:dyDescent="0.25"/>
    <row r="26" ht="13.5" customHeight="1" x14ac:dyDescent="0.25"/>
    <row r="27" ht="13.5" customHeight="1" x14ac:dyDescent="0.25"/>
    <row r="28" ht="13.5" customHeight="1" x14ac:dyDescent="0.25"/>
    <row r="29" ht="13.5" customHeight="1" x14ac:dyDescent="0.25"/>
    <row r="30" ht="13.5" customHeight="1" x14ac:dyDescent="0.25"/>
    <row r="31" ht="13.5" customHeight="1" x14ac:dyDescent="0.25"/>
    <row r="3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spans="3:29" ht="14.25" customHeight="1" x14ac:dyDescent="0.25"/>
    <row r="50" spans="3:29" ht="13.5" customHeight="1" x14ac:dyDescent="0.25"/>
    <row r="51" spans="3:29" ht="13.5" customHeight="1" x14ac:dyDescent="0.25"/>
    <row r="52" spans="3:29" ht="13.5" customHeight="1" x14ac:dyDescent="0.25"/>
    <row r="53" spans="3:29" ht="13.5" customHeight="1" x14ac:dyDescent="0.25"/>
    <row r="54" spans="3:29" ht="13.5" customHeight="1" x14ac:dyDescent="0.25"/>
    <row r="55" spans="3:29" ht="13.5" customHeight="1" x14ac:dyDescent="0.25"/>
    <row r="56" spans="3:29" ht="13.5" customHeight="1" x14ac:dyDescent="0.25">
      <c r="F56" s="64" t="s">
        <v>28</v>
      </c>
      <c r="G56" s="64"/>
      <c r="H56" s="64"/>
      <c r="I56" s="65"/>
      <c r="J56" s="64" t="s">
        <v>29</v>
      </c>
      <c r="K56" s="64"/>
      <c r="L56" s="64"/>
      <c r="M56" s="65"/>
      <c r="N56" s="64" t="s">
        <v>30</v>
      </c>
      <c r="O56" s="64"/>
      <c r="P56" s="64"/>
      <c r="Q56" s="65"/>
      <c r="R56" s="64" t="s">
        <v>31</v>
      </c>
      <c r="S56" s="64"/>
      <c r="T56" s="64"/>
      <c r="U56" s="65"/>
      <c r="V56" s="64" t="s">
        <v>32</v>
      </c>
      <c r="W56" s="64"/>
      <c r="X56" s="64"/>
      <c r="Y56" s="64"/>
      <c r="AB56" t="s">
        <v>60</v>
      </c>
      <c r="AC56" s="38" t="s">
        <v>65</v>
      </c>
    </row>
    <row r="57" spans="3:29" ht="13.5" customHeight="1" x14ac:dyDescent="0.25">
      <c r="F57" s="64"/>
      <c r="G57" s="64"/>
      <c r="H57" s="64"/>
      <c r="I57" s="65"/>
      <c r="J57" s="64"/>
      <c r="K57" s="64"/>
      <c r="L57" s="64"/>
      <c r="M57" s="65"/>
      <c r="N57" s="64"/>
      <c r="O57" s="64"/>
      <c r="P57" s="64"/>
      <c r="Q57" s="65"/>
      <c r="R57" s="64"/>
      <c r="S57" s="64"/>
      <c r="T57" s="64"/>
      <c r="U57" s="65"/>
      <c r="V57" s="64"/>
      <c r="W57" s="64"/>
      <c r="X57" s="64"/>
      <c r="Y57" s="64"/>
      <c r="AB57" t="s">
        <v>59</v>
      </c>
      <c r="AC57" s="38" t="s">
        <v>66</v>
      </c>
    </row>
    <row r="58" spans="3:29" ht="13.5" customHeight="1" x14ac:dyDescent="0.25">
      <c r="C58" s="41"/>
      <c r="F58" s="64"/>
      <c r="G58" s="64"/>
      <c r="H58" s="64"/>
      <c r="I58" s="65"/>
      <c r="J58" s="64"/>
      <c r="K58" s="64"/>
      <c r="L58" s="64"/>
      <c r="M58" s="65"/>
      <c r="N58" s="64"/>
      <c r="O58" s="64"/>
      <c r="P58" s="64"/>
      <c r="Q58" s="65"/>
      <c r="R58" s="64"/>
      <c r="S58" s="64"/>
      <c r="T58" s="64"/>
      <c r="U58" s="65"/>
      <c r="V58" s="64"/>
      <c r="W58" s="64"/>
      <c r="X58" s="64"/>
      <c r="Y58" s="64"/>
      <c r="AB58" t="s">
        <v>57</v>
      </c>
      <c r="AC58" s="44" t="s">
        <v>67</v>
      </c>
    </row>
    <row r="59" spans="3:29" ht="13.5" customHeight="1" x14ac:dyDescent="0.25">
      <c r="C59" s="42"/>
      <c r="F59" s="64"/>
      <c r="G59" s="64"/>
      <c r="H59" s="64"/>
      <c r="I59" s="65"/>
      <c r="J59" s="64"/>
      <c r="K59" s="64"/>
      <c r="L59" s="64"/>
      <c r="M59" s="65"/>
      <c r="N59" s="64"/>
      <c r="O59" s="64"/>
      <c r="P59" s="64"/>
      <c r="Q59" s="65"/>
      <c r="R59" s="64"/>
      <c r="S59" s="64"/>
      <c r="T59" s="64"/>
      <c r="U59" s="65"/>
      <c r="V59" s="64"/>
      <c r="W59" s="64"/>
      <c r="X59" s="64"/>
      <c r="Y59" s="64"/>
      <c r="AB59" t="s">
        <v>58</v>
      </c>
      <c r="AC59" s="45" t="s">
        <v>80</v>
      </c>
    </row>
    <row r="60" spans="3:29" ht="13.5" customHeight="1" x14ac:dyDescent="0.25">
      <c r="F60" s="60" t="str">
        <f>IF(AC56&gt;=1,"1"," ")</f>
        <v>1</v>
      </c>
      <c r="G60" s="61"/>
      <c r="H60" s="61"/>
      <c r="I60" s="62"/>
      <c r="J60" s="66" t="str">
        <f>IF(AC56&gt;=1,AC57," ")</f>
        <v>[525]</v>
      </c>
      <c r="K60" s="66"/>
      <c r="L60" s="66"/>
      <c r="M60" s="67"/>
      <c r="N60" s="68" t="str">
        <f>IF(AC56&gt;=1,AC58," ")</f>
        <v>[526]</v>
      </c>
      <c r="O60" s="61"/>
      <c r="P60" s="61"/>
      <c r="Q60" s="62"/>
      <c r="R60" s="60" t="str">
        <f>IF(AC60&gt;=1,"Pagada",IF(AC56&gt;=1,"Pendiente"," "))</f>
        <v>Pagada</v>
      </c>
      <c r="S60" s="61"/>
      <c r="T60" s="61"/>
      <c r="U60" s="62"/>
      <c r="V60" s="60" t="str">
        <f>IF(AC56&gt;=1,AC59," ")</f>
        <v>[530]</v>
      </c>
      <c r="W60" s="61"/>
      <c r="X60" s="61"/>
      <c r="Y60" s="62"/>
      <c r="AB60" t="s">
        <v>78</v>
      </c>
      <c r="AC60" s="38" t="s">
        <v>79</v>
      </c>
    </row>
    <row r="61" spans="3:29" ht="13.5" customHeight="1" x14ac:dyDescent="0.25">
      <c r="F61" s="50"/>
      <c r="G61" s="51"/>
      <c r="H61" s="51"/>
      <c r="I61" s="52"/>
      <c r="J61" s="66"/>
      <c r="K61" s="66"/>
      <c r="L61" s="66"/>
      <c r="M61" s="67"/>
      <c r="N61" s="50"/>
      <c r="O61" s="51"/>
      <c r="P61" s="51"/>
      <c r="Q61" s="52"/>
      <c r="R61" s="50"/>
      <c r="S61" s="51"/>
      <c r="T61" s="51"/>
      <c r="U61" s="52"/>
      <c r="V61" s="50"/>
      <c r="W61" s="51"/>
      <c r="X61" s="51"/>
      <c r="Y61" s="52"/>
    </row>
    <row r="62" spans="3:29" ht="13.5" customHeight="1" x14ac:dyDescent="0.25">
      <c r="F62" s="47" t="str">
        <f>IF(AC56&gt;=2,"2"," ")</f>
        <v>2</v>
      </c>
      <c r="G62" s="48"/>
      <c r="H62" s="48"/>
      <c r="I62" s="49"/>
      <c r="J62" s="53" t="str">
        <f>IF(AC56&gt;=2,AC57," ")</f>
        <v>[525]</v>
      </c>
      <c r="K62" s="54"/>
      <c r="L62" s="54"/>
      <c r="M62" s="55"/>
      <c r="N62" s="59" t="e">
        <f>IF(AC56&gt;=2,AC58+30," ")</f>
        <v>#VALUE!</v>
      </c>
      <c r="O62" s="48"/>
      <c r="P62" s="48"/>
      <c r="Q62" s="49"/>
      <c r="R62" s="60" t="str">
        <f>IF(AC60&gt;=2,"Pagada",IF(AC56&gt;=2,"Pendiente"," "))</f>
        <v>Pagada</v>
      </c>
      <c r="S62" s="61"/>
      <c r="T62" s="61"/>
      <c r="U62" s="62"/>
      <c r="V62" s="60" t="str">
        <f>IF(AC56&gt;=2,AC59," ")</f>
        <v>[530]</v>
      </c>
      <c r="W62" s="61"/>
      <c r="X62" s="61"/>
      <c r="Y62" s="62"/>
    </row>
    <row r="63" spans="3:29" ht="13.5" customHeight="1" x14ac:dyDescent="0.25">
      <c r="F63" s="50"/>
      <c r="G63" s="51"/>
      <c r="H63" s="51"/>
      <c r="I63" s="52"/>
      <c r="J63" s="56"/>
      <c r="K63" s="57"/>
      <c r="L63" s="57"/>
      <c r="M63" s="58"/>
      <c r="N63" s="51"/>
      <c r="O63" s="51"/>
      <c r="P63" s="51"/>
      <c r="Q63" s="52"/>
      <c r="R63" s="50"/>
      <c r="S63" s="51"/>
      <c r="T63" s="51"/>
      <c r="U63" s="52"/>
      <c r="V63" s="50"/>
      <c r="W63" s="51"/>
      <c r="X63" s="51"/>
      <c r="Y63" s="52"/>
    </row>
    <row r="64" spans="3:29" ht="13.5" customHeight="1" x14ac:dyDescent="0.25">
      <c r="F64" s="47" t="str">
        <f>IF(AC56&gt;=3,"3"," ")</f>
        <v>3</v>
      </c>
      <c r="G64" s="48"/>
      <c r="H64" s="48"/>
      <c r="I64" s="49"/>
      <c r="J64" s="53" t="str">
        <f>IF(AC56&gt;=3,AC57," ")</f>
        <v>[525]</v>
      </c>
      <c r="K64" s="54"/>
      <c r="L64" s="54"/>
      <c r="M64" s="55"/>
      <c r="N64" s="59" t="e">
        <f>IF(AC56&gt;=3,AC58+60," ")</f>
        <v>#VALUE!</v>
      </c>
      <c r="O64" s="48"/>
      <c r="P64" s="48"/>
      <c r="Q64" s="49"/>
      <c r="R64" s="60" t="str">
        <f>IF(AC60&gt;=3,"Pagada",IF(AC56&gt;=3,"Pendiente"," "))</f>
        <v>Pagada</v>
      </c>
      <c r="S64" s="61"/>
      <c r="T64" s="61"/>
      <c r="U64" s="62"/>
      <c r="V64" s="60" t="str">
        <f>IF(AC56&gt;=3,AC59," ")</f>
        <v>[530]</v>
      </c>
      <c r="W64" s="61"/>
      <c r="X64" s="61"/>
      <c r="Y64" s="62"/>
    </row>
    <row r="65" spans="6:25" ht="13.5" customHeight="1" x14ac:dyDescent="0.25">
      <c r="F65" s="50"/>
      <c r="G65" s="51"/>
      <c r="H65" s="51"/>
      <c r="I65" s="52"/>
      <c r="J65" s="56"/>
      <c r="K65" s="57"/>
      <c r="L65" s="57"/>
      <c r="M65" s="58"/>
      <c r="N65" s="51"/>
      <c r="O65" s="51"/>
      <c r="P65" s="51"/>
      <c r="Q65" s="52"/>
      <c r="R65" s="50"/>
      <c r="S65" s="51"/>
      <c r="T65" s="51"/>
      <c r="U65" s="52"/>
      <c r="V65" s="50"/>
      <c r="W65" s="51"/>
      <c r="X65" s="51"/>
      <c r="Y65" s="52"/>
    </row>
    <row r="66" spans="6:25" ht="13.5" customHeight="1" x14ac:dyDescent="0.25">
      <c r="F66" s="47" t="str">
        <f>IF(AC56&gt;=4,"4"," ")</f>
        <v>4</v>
      </c>
      <c r="G66" s="48"/>
      <c r="H66" s="48"/>
      <c r="I66" s="49"/>
      <c r="J66" s="53" t="str">
        <f>IF(AC56&gt;=4,AC57," ")</f>
        <v>[525]</v>
      </c>
      <c r="K66" s="54"/>
      <c r="L66" s="54"/>
      <c r="M66" s="55"/>
      <c r="N66" s="59" t="e">
        <f>IF(AC56&gt;=4,AC58+90," ")</f>
        <v>#VALUE!</v>
      </c>
      <c r="O66" s="48"/>
      <c r="P66" s="48"/>
      <c r="Q66" s="49"/>
      <c r="R66" s="60" t="str">
        <f>IF(AC60&gt;=4,"Pagada",IF(AC56&gt;=4,"Pendiente"," "))</f>
        <v>Pagada</v>
      </c>
      <c r="S66" s="61"/>
      <c r="T66" s="61"/>
      <c r="U66" s="62"/>
      <c r="V66" s="60" t="str">
        <f>IF(AC56&gt;=4,AC59," ")</f>
        <v>[530]</v>
      </c>
      <c r="W66" s="61"/>
      <c r="X66" s="61"/>
      <c r="Y66" s="62"/>
    </row>
    <row r="67" spans="6:25" ht="13.5" customHeight="1" x14ac:dyDescent="0.25">
      <c r="F67" s="50"/>
      <c r="G67" s="51"/>
      <c r="H67" s="51"/>
      <c r="I67" s="52"/>
      <c r="J67" s="56"/>
      <c r="K67" s="57"/>
      <c r="L67" s="57"/>
      <c r="M67" s="58"/>
      <c r="N67" s="51"/>
      <c r="O67" s="51"/>
      <c r="P67" s="51"/>
      <c r="Q67" s="52"/>
      <c r="R67" s="50"/>
      <c r="S67" s="51"/>
      <c r="T67" s="51"/>
      <c r="U67" s="52"/>
      <c r="V67" s="50"/>
      <c r="W67" s="51"/>
      <c r="X67" s="51"/>
      <c r="Y67" s="52"/>
    </row>
    <row r="68" spans="6:25" ht="13.5" customHeight="1" x14ac:dyDescent="0.25">
      <c r="F68" s="47" t="str">
        <f>IF(AC56&gt;=5,"5"," ")</f>
        <v>5</v>
      </c>
      <c r="G68" s="48"/>
      <c r="H68" s="48"/>
      <c r="I68" s="49"/>
      <c r="J68" s="53" t="str">
        <f>IF(AC56&gt;=5,AC57," ")</f>
        <v>[525]</v>
      </c>
      <c r="K68" s="54"/>
      <c r="L68" s="54"/>
      <c r="M68" s="55"/>
      <c r="N68" s="59" t="e">
        <f>IF(AC56&gt;=5,AC58+120," ")</f>
        <v>#VALUE!</v>
      </c>
      <c r="O68" s="48"/>
      <c r="P68" s="48"/>
      <c r="Q68" s="49"/>
      <c r="R68" s="60" t="str">
        <f>IF(AC60&gt;=5,"Pagada",IF(AC56&gt;=5,"Pendiente"," "))</f>
        <v>Pagada</v>
      </c>
      <c r="S68" s="61"/>
      <c r="T68" s="61"/>
      <c r="U68" s="62"/>
      <c r="V68" s="60" t="str">
        <f>IF(AC56&gt;=5,AC59," ")</f>
        <v>[530]</v>
      </c>
      <c r="W68" s="61"/>
      <c r="X68" s="61"/>
      <c r="Y68" s="62"/>
    </row>
    <row r="69" spans="6:25" ht="13.5" customHeight="1" x14ac:dyDescent="0.25">
      <c r="F69" s="50"/>
      <c r="G69" s="51"/>
      <c r="H69" s="51"/>
      <c r="I69" s="52"/>
      <c r="J69" s="56"/>
      <c r="K69" s="57"/>
      <c r="L69" s="57"/>
      <c r="M69" s="58"/>
      <c r="N69" s="51"/>
      <c r="O69" s="51"/>
      <c r="P69" s="51"/>
      <c r="Q69" s="52"/>
      <c r="R69" s="50"/>
      <c r="S69" s="51"/>
      <c r="T69" s="51"/>
      <c r="U69" s="52"/>
      <c r="V69" s="50"/>
      <c r="W69" s="51"/>
      <c r="X69" s="51"/>
      <c r="Y69" s="52"/>
    </row>
    <row r="70" spans="6:25" ht="13.5" customHeight="1" x14ac:dyDescent="0.25">
      <c r="F70" s="47" t="str">
        <f>IF(AC56&gt;=6,"6"," ")</f>
        <v>6</v>
      </c>
      <c r="G70" s="48"/>
      <c r="H70" s="48"/>
      <c r="I70" s="49"/>
      <c r="J70" s="53" t="str">
        <f>IF(AC56&gt;=6,AC57," ")</f>
        <v>[525]</v>
      </c>
      <c r="K70" s="54"/>
      <c r="L70" s="54"/>
      <c r="M70" s="55"/>
      <c r="N70" s="59" t="e">
        <f>IF(AC56&gt;=6,AC58+150," ")</f>
        <v>#VALUE!</v>
      </c>
      <c r="O70" s="48"/>
      <c r="P70" s="48"/>
      <c r="Q70" s="49"/>
      <c r="R70" s="60" t="str">
        <f>IF(AC60&gt;=6,"Pagada",IF(AC56&gt;=6,"Pendiente"," "))</f>
        <v>Pagada</v>
      </c>
      <c r="S70" s="61"/>
      <c r="T70" s="61"/>
      <c r="U70" s="62"/>
      <c r="V70" s="60" t="str">
        <f>IF(AC56&gt;=6,AC59," ")</f>
        <v>[530]</v>
      </c>
      <c r="W70" s="61"/>
      <c r="X70" s="61"/>
      <c r="Y70" s="62"/>
    </row>
    <row r="71" spans="6:25" ht="13.5" customHeight="1" x14ac:dyDescent="0.25">
      <c r="F71" s="50"/>
      <c r="G71" s="51"/>
      <c r="H71" s="51"/>
      <c r="I71" s="52"/>
      <c r="J71" s="56"/>
      <c r="K71" s="57"/>
      <c r="L71" s="57"/>
      <c r="M71" s="58"/>
      <c r="N71" s="51"/>
      <c r="O71" s="51"/>
      <c r="P71" s="51"/>
      <c r="Q71" s="52"/>
      <c r="R71" s="50"/>
      <c r="S71" s="51"/>
      <c r="T71" s="51"/>
      <c r="U71" s="52"/>
      <c r="V71" s="50"/>
      <c r="W71" s="51"/>
      <c r="X71" s="51"/>
      <c r="Y71" s="52"/>
    </row>
    <row r="72" spans="6:25" ht="13.5" customHeight="1" x14ac:dyDescent="0.25">
      <c r="F72" s="47" t="str">
        <f>IF(AC56&gt;=7,"7"," ")</f>
        <v>7</v>
      </c>
      <c r="G72" s="48"/>
      <c r="H72" s="48"/>
      <c r="I72" s="49"/>
      <c r="J72" s="53" t="str">
        <f>IF(AC56&gt;=7,AC57," ")</f>
        <v>[525]</v>
      </c>
      <c r="K72" s="54"/>
      <c r="L72" s="54"/>
      <c r="M72" s="55"/>
      <c r="N72" s="59" t="e">
        <f>IF(AC56&gt;=7,AC58+180," ")</f>
        <v>#VALUE!</v>
      </c>
      <c r="O72" s="48"/>
      <c r="P72" s="48"/>
      <c r="Q72" s="49"/>
      <c r="R72" s="60" t="str">
        <f>IF(AC60&gt;=7,"Pagada",IF(AC56&gt;=7,"Pendiente"," "))</f>
        <v>Pagada</v>
      </c>
      <c r="S72" s="61"/>
      <c r="T72" s="61"/>
      <c r="U72" s="62"/>
      <c r="V72" s="60" t="str">
        <f>IF(AC56&gt;=7,AC59," ")</f>
        <v>[530]</v>
      </c>
      <c r="W72" s="61"/>
      <c r="X72" s="61"/>
      <c r="Y72" s="62"/>
    </row>
    <row r="73" spans="6:25" ht="13.5" customHeight="1" x14ac:dyDescent="0.25">
      <c r="F73" s="50"/>
      <c r="G73" s="51"/>
      <c r="H73" s="51"/>
      <c r="I73" s="52"/>
      <c r="J73" s="56"/>
      <c r="K73" s="57"/>
      <c r="L73" s="57"/>
      <c r="M73" s="58"/>
      <c r="N73" s="51"/>
      <c r="O73" s="51"/>
      <c r="P73" s="51"/>
      <c r="Q73" s="52"/>
      <c r="R73" s="50"/>
      <c r="S73" s="51"/>
      <c r="T73" s="51"/>
      <c r="U73" s="52"/>
      <c r="V73" s="50"/>
      <c r="W73" s="51"/>
      <c r="X73" s="51"/>
      <c r="Y73" s="52"/>
    </row>
    <row r="74" spans="6:25" ht="13.5" customHeight="1" x14ac:dyDescent="0.25">
      <c r="F74" s="47" t="str">
        <f>IF(AC56&gt;=8,"8"," ")</f>
        <v>8</v>
      </c>
      <c r="G74" s="48"/>
      <c r="H74" s="48"/>
      <c r="I74" s="49"/>
      <c r="J74" s="53" t="str">
        <f>IF(AC56&gt;=8,AC57," ")</f>
        <v>[525]</v>
      </c>
      <c r="K74" s="54"/>
      <c r="L74" s="54"/>
      <c r="M74" s="55"/>
      <c r="N74" s="59" t="e">
        <f>IF(AC56&gt;=8,AC58+210," ")</f>
        <v>#VALUE!</v>
      </c>
      <c r="O74" s="48"/>
      <c r="P74" s="48"/>
      <c r="Q74" s="49"/>
      <c r="R74" s="60" t="str">
        <f>IF(AC60&gt;=8,"Pagada",IF(AC56&gt;=8,"Pendiente"," "))</f>
        <v>Pagada</v>
      </c>
      <c r="S74" s="61"/>
      <c r="T74" s="61"/>
      <c r="U74" s="62"/>
      <c r="V74" s="60" t="str">
        <f>IF(AC56&gt;=8,AC59," ")</f>
        <v>[530]</v>
      </c>
      <c r="W74" s="61"/>
      <c r="X74" s="61"/>
      <c r="Y74" s="62"/>
    </row>
    <row r="75" spans="6:25" ht="13.5" customHeight="1" x14ac:dyDescent="0.25">
      <c r="F75" s="50"/>
      <c r="G75" s="51"/>
      <c r="H75" s="51"/>
      <c r="I75" s="52"/>
      <c r="J75" s="56"/>
      <c r="K75" s="57"/>
      <c r="L75" s="57"/>
      <c r="M75" s="58"/>
      <c r="N75" s="51"/>
      <c r="O75" s="51"/>
      <c r="P75" s="51"/>
      <c r="Q75" s="52"/>
      <c r="R75" s="50"/>
      <c r="S75" s="51"/>
      <c r="T75" s="51"/>
      <c r="U75" s="52"/>
      <c r="V75" s="50"/>
      <c r="W75" s="51"/>
      <c r="X75" s="51"/>
      <c r="Y75" s="52"/>
    </row>
    <row r="76" spans="6:25" ht="13.5" customHeight="1" x14ac:dyDescent="0.25">
      <c r="F76" s="47" t="str">
        <f>IF(AC56&gt;=9,"9"," ")</f>
        <v>9</v>
      </c>
      <c r="G76" s="48"/>
      <c r="H76" s="48"/>
      <c r="I76" s="49"/>
      <c r="J76" s="53" t="str">
        <f>IF(AC56&gt;=9,AC57," ")</f>
        <v>[525]</v>
      </c>
      <c r="K76" s="54"/>
      <c r="L76" s="54"/>
      <c r="M76" s="55"/>
      <c r="N76" s="59" t="e">
        <f>IF(AC56&gt;=9,AC58+240," ")</f>
        <v>#VALUE!</v>
      </c>
      <c r="O76" s="48"/>
      <c r="P76" s="48"/>
      <c r="Q76" s="49"/>
      <c r="R76" s="60" t="str">
        <f>IF(AC60&gt;=9,"Pagada",IF(AC56&gt;=9,"Pendiente"," "))</f>
        <v>Pagada</v>
      </c>
      <c r="S76" s="61"/>
      <c r="T76" s="61"/>
      <c r="U76" s="62"/>
      <c r="V76" s="63" t="str">
        <f>IF(AC56&gt;=9,AC59," ")</f>
        <v>[530]</v>
      </c>
      <c r="W76" s="48"/>
      <c r="X76" s="48"/>
      <c r="Y76" s="49"/>
    </row>
    <row r="77" spans="6:25" ht="13.5" customHeight="1" x14ac:dyDescent="0.25">
      <c r="F77" s="50"/>
      <c r="G77" s="51"/>
      <c r="H77" s="51"/>
      <c r="I77" s="52"/>
      <c r="J77" s="56"/>
      <c r="K77" s="57"/>
      <c r="L77" s="57"/>
      <c r="M77" s="58"/>
      <c r="N77" s="51"/>
      <c r="O77" s="51"/>
      <c r="P77" s="51"/>
      <c r="Q77" s="52"/>
      <c r="R77" s="50"/>
      <c r="S77" s="51"/>
      <c r="T77" s="51"/>
      <c r="U77" s="52"/>
      <c r="V77" s="50"/>
      <c r="W77" s="51"/>
      <c r="X77" s="51"/>
      <c r="Y77" s="52"/>
    </row>
    <row r="78" spans="6:25" ht="13.5" customHeight="1" x14ac:dyDescent="0.25">
      <c r="F78" s="47" t="str">
        <f>IF(AC56&gt;=10,"10"," ")</f>
        <v>10</v>
      </c>
      <c r="G78" s="48"/>
      <c r="H78" s="48"/>
      <c r="I78" s="49"/>
      <c r="J78" s="53" t="str">
        <f>IF(AC56&gt;=10,AC57," ")</f>
        <v>[525]</v>
      </c>
      <c r="K78" s="54"/>
      <c r="L78" s="54"/>
      <c r="M78" s="55"/>
      <c r="N78" s="59" t="e">
        <f>IF(AC56&gt;=10,AC58+270," ")</f>
        <v>#VALUE!</v>
      </c>
      <c r="O78" s="48"/>
      <c r="P78" s="48"/>
      <c r="Q78" s="49"/>
      <c r="R78" s="60" t="str">
        <f>IF(AC60&gt;=10,"Pagada",IF(AC56&gt;=10,"Pendiente"," "))</f>
        <v>Pagada</v>
      </c>
      <c r="S78" s="61"/>
      <c r="T78" s="61"/>
      <c r="U78" s="62"/>
      <c r="V78" s="63" t="str">
        <f>IF(AC56&gt;=10,AC59," ")</f>
        <v>[530]</v>
      </c>
      <c r="W78" s="48"/>
      <c r="X78" s="48"/>
      <c r="Y78" s="49"/>
    </row>
    <row r="79" spans="6:25" ht="13.5" customHeight="1" x14ac:dyDescent="0.25">
      <c r="F79" s="50"/>
      <c r="G79" s="51"/>
      <c r="H79" s="51"/>
      <c r="I79" s="52"/>
      <c r="J79" s="56"/>
      <c r="K79" s="57"/>
      <c r="L79" s="57"/>
      <c r="M79" s="58"/>
      <c r="N79" s="51"/>
      <c r="O79" s="51"/>
      <c r="P79" s="51"/>
      <c r="Q79" s="52"/>
      <c r="R79" s="50"/>
      <c r="S79" s="51"/>
      <c r="T79" s="51"/>
      <c r="U79" s="52"/>
      <c r="V79" s="50"/>
      <c r="W79" s="51"/>
      <c r="X79" s="51"/>
      <c r="Y79" s="52"/>
    </row>
    <row r="80" spans="6:25" ht="13.5" customHeight="1" x14ac:dyDescent="0.25">
      <c r="F80" s="60" t="str">
        <f>IF(AC56&gt;=11,"11"," ")</f>
        <v>11</v>
      </c>
      <c r="G80" s="61"/>
      <c r="H80" s="61"/>
      <c r="I80" s="62"/>
      <c r="J80" s="53" t="str">
        <f>IF(AC56&gt;=11,AC57," ")</f>
        <v>[525]</v>
      </c>
      <c r="K80" s="54"/>
      <c r="L80" s="54"/>
      <c r="M80" s="55"/>
      <c r="N80" s="59" t="e">
        <f>IF(AC56&gt;=11,AC58+300," ")</f>
        <v>#VALUE!</v>
      </c>
      <c r="O80" s="48"/>
      <c r="P80" s="48"/>
      <c r="Q80" s="49"/>
      <c r="R80" s="60" t="str">
        <f>IF(AC60&gt;=11,"Pagada",IF(AC56&gt;=11,"Pendiente"," "))</f>
        <v>Pagada</v>
      </c>
      <c r="S80" s="61"/>
      <c r="T80" s="61"/>
      <c r="U80" s="62"/>
      <c r="V80" s="63" t="str">
        <f>IF(AC56&gt;=11,AC59," ")</f>
        <v>[530]</v>
      </c>
      <c r="W80" s="48"/>
      <c r="X80" s="48"/>
      <c r="Y80" s="49"/>
    </row>
    <row r="81" spans="6:25" ht="13.5" customHeight="1" x14ac:dyDescent="0.25">
      <c r="F81" s="50"/>
      <c r="G81" s="51"/>
      <c r="H81" s="51"/>
      <c r="I81" s="52"/>
      <c r="J81" s="56"/>
      <c r="K81" s="57"/>
      <c r="L81" s="57"/>
      <c r="M81" s="58"/>
      <c r="N81" s="51"/>
      <c r="O81" s="51"/>
      <c r="P81" s="51"/>
      <c r="Q81" s="52"/>
      <c r="R81" s="50"/>
      <c r="S81" s="51"/>
      <c r="T81" s="51"/>
      <c r="U81" s="52"/>
      <c r="V81" s="50"/>
      <c r="W81" s="51"/>
      <c r="X81" s="51"/>
      <c r="Y81" s="52"/>
    </row>
    <row r="82" spans="6:25" ht="13.5" customHeight="1" x14ac:dyDescent="0.25"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6:25" ht="13.5" customHeight="1" x14ac:dyDescent="0.25"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6:25" ht="13.5" customHeight="1" x14ac:dyDescent="0.25"/>
    <row r="85" spans="6:25" ht="13.5" customHeight="1" x14ac:dyDescent="0.25"/>
    <row r="86" spans="6:25" ht="13.5" customHeight="1" x14ac:dyDescent="0.25"/>
    <row r="87" spans="6:25" ht="13.5" customHeight="1" x14ac:dyDescent="0.25"/>
    <row r="88" spans="6:25" ht="13.5" customHeight="1" x14ac:dyDescent="0.25"/>
    <row r="89" spans="6:25" ht="13.5" customHeight="1" x14ac:dyDescent="0.25"/>
    <row r="90" spans="6:25" ht="13.5" customHeight="1" x14ac:dyDescent="0.25"/>
    <row r="91" spans="6:25" ht="13.5" customHeight="1" x14ac:dyDescent="0.25"/>
    <row r="92" spans="6:25" ht="13.5" customHeight="1" x14ac:dyDescent="0.25"/>
    <row r="93" spans="6:25" ht="13.5" customHeight="1" x14ac:dyDescent="0.25"/>
    <row r="94" spans="6:25" ht="13.5" customHeight="1" x14ac:dyDescent="0.25"/>
    <row r="95" spans="6:25" ht="13.5" customHeight="1" x14ac:dyDescent="0.25"/>
    <row r="96" spans="6:25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36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</sheetData>
  <mergeCells count="68">
    <mergeCell ref="C10:E11"/>
    <mergeCell ref="H10:J11"/>
    <mergeCell ref="K10:M11"/>
    <mergeCell ref="F56:I59"/>
    <mergeCell ref="J56:M59"/>
    <mergeCell ref="R56:U59"/>
    <mergeCell ref="V56:Y59"/>
    <mergeCell ref="F60:I61"/>
    <mergeCell ref="J60:M61"/>
    <mergeCell ref="N60:Q61"/>
    <mergeCell ref="R60:U61"/>
    <mergeCell ref="V60:Y61"/>
    <mergeCell ref="N56:Q59"/>
    <mergeCell ref="F64:I65"/>
    <mergeCell ref="J64:M65"/>
    <mergeCell ref="N64:Q65"/>
    <mergeCell ref="R64:U65"/>
    <mergeCell ref="V64:Y65"/>
    <mergeCell ref="F62:I63"/>
    <mergeCell ref="J62:M63"/>
    <mergeCell ref="N62:Q63"/>
    <mergeCell ref="R62:U63"/>
    <mergeCell ref="V62:Y63"/>
    <mergeCell ref="F68:I69"/>
    <mergeCell ref="J68:M69"/>
    <mergeCell ref="N68:Q69"/>
    <mergeCell ref="R68:U69"/>
    <mergeCell ref="V68:Y69"/>
    <mergeCell ref="F66:I67"/>
    <mergeCell ref="J66:M67"/>
    <mergeCell ref="N66:Q67"/>
    <mergeCell ref="R66:U67"/>
    <mergeCell ref="V66:Y67"/>
    <mergeCell ref="F72:I73"/>
    <mergeCell ref="J72:M73"/>
    <mergeCell ref="N72:Q73"/>
    <mergeCell ref="R72:U73"/>
    <mergeCell ref="V72:Y73"/>
    <mergeCell ref="F70:I71"/>
    <mergeCell ref="J70:M71"/>
    <mergeCell ref="N70:Q71"/>
    <mergeCell ref="R70:U71"/>
    <mergeCell ref="V70:Y71"/>
    <mergeCell ref="F76:I77"/>
    <mergeCell ref="J76:M77"/>
    <mergeCell ref="N76:Q77"/>
    <mergeCell ref="R76:U77"/>
    <mergeCell ref="V76:Y77"/>
    <mergeCell ref="F74:I75"/>
    <mergeCell ref="J74:M75"/>
    <mergeCell ref="N74:Q75"/>
    <mergeCell ref="R74:U75"/>
    <mergeCell ref="V74:Y75"/>
    <mergeCell ref="F80:I81"/>
    <mergeCell ref="J80:M81"/>
    <mergeCell ref="N80:Q81"/>
    <mergeCell ref="R80:U81"/>
    <mergeCell ref="V80:Y81"/>
    <mergeCell ref="F78:I79"/>
    <mergeCell ref="J78:M79"/>
    <mergeCell ref="N78:Q79"/>
    <mergeCell ref="R78:U79"/>
    <mergeCell ref="V78:Y79"/>
    <mergeCell ref="F82:I83"/>
    <mergeCell ref="J82:M83"/>
    <mergeCell ref="N82:Q83"/>
    <mergeCell ref="R82:U83"/>
    <mergeCell ref="V82:Y83"/>
  </mergeCells>
  <hyperlinks>
    <hyperlink ref="AC59" r:id="rId1" display="www.finesa.com" xr:uid="{B485889E-8197-41B8-9E2B-652F3DEABDCB}"/>
  </hyperlinks>
  <pageMargins left="0" right="0" top="0" bottom="0" header="0.31496062992125984" footer="0"/>
  <pageSetup scale="35" orientation="portrait" horizontalDpi="4294967293" verticalDpi="300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9928F-291B-4C2F-83EF-CBBCD242F29D}">
  <sheetPr>
    <tabColor rgb="FF6393F4"/>
    <pageSetUpPr fitToPage="1"/>
  </sheetPr>
  <dimension ref="A1:Z160"/>
  <sheetViews>
    <sheetView view="pageBreakPreview" topLeftCell="A7" zoomScale="70" zoomScaleNormal="60" zoomScaleSheetLayoutView="70" workbookViewId="0">
      <selection activeCell="Y29" sqref="Y29"/>
    </sheetView>
  </sheetViews>
  <sheetFormatPr defaultColWidth="11.42578125" defaultRowHeight="15" x14ac:dyDescent="0.25"/>
  <cols>
    <col min="26" max="26" width="20.28515625" customWidth="1"/>
  </cols>
  <sheetData>
    <row r="1" spans="1:26" ht="13.5" customHeight="1" x14ac:dyDescent="0.25"/>
    <row r="2" spans="1:26" ht="13.5" customHeight="1" x14ac:dyDescent="0.25"/>
    <row r="3" spans="1:26" ht="13.5" customHeight="1" x14ac:dyDescent="0.25"/>
    <row r="4" spans="1:26" ht="13.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65">
      <c r="A10" s="2"/>
      <c r="B10" s="3"/>
      <c r="C10" s="69"/>
      <c r="D10" s="69"/>
      <c r="E10" s="69"/>
      <c r="F10" s="4"/>
      <c r="G10" s="4"/>
      <c r="H10" s="69"/>
      <c r="I10" s="69"/>
      <c r="J10" s="69"/>
      <c r="K10" s="70"/>
      <c r="L10" s="69"/>
      <c r="M10" s="6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65">
      <c r="A11" s="2"/>
      <c r="B11" s="3"/>
      <c r="C11" s="69"/>
      <c r="D11" s="69"/>
      <c r="E11" s="69"/>
      <c r="F11" s="4"/>
      <c r="G11" s="4"/>
      <c r="H11" s="69"/>
      <c r="I11" s="69"/>
      <c r="J11" s="69"/>
      <c r="K11" s="69"/>
      <c r="L11" s="69"/>
      <c r="M11" s="6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6">
      <c r="U13" s="5"/>
      <c r="V13" s="5"/>
      <c r="W13" s="5"/>
      <c r="X13" s="5"/>
    </row>
    <row r="14" spans="1:26" ht="13.5" customHeight="1" x14ac:dyDescent="0.25"/>
    <row r="15" spans="1:26" ht="13.5" customHeight="1" x14ac:dyDescent="0.25"/>
    <row r="16" spans="1:26" ht="13.5" customHeight="1" x14ac:dyDescent="0.25"/>
    <row r="17" ht="13.5" customHeight="1" x14ac:dyDescent="0.25"/>
    <row r="18" ht="13.5" customHeight="1" x14ac:dyDescent="0.25"/>
    <row r="19" ht="13.5" customHeight="1" x14ac:dyDescent="0.25"/>
    <row r="20" ht="13.5" customHeight="1" x14ac:dyDescent="0.25"/>
    <row r="21" ht="13.5" customHeight="1" x14ac:dyDescent="0.25"/>
    <row r="22" ht="13.5" customHeight="1" x14ac:dyDescent="0.25"/>
    <row r="23" ht="13.5" customHeight="1" x14ac:dyDescent="0.25"/>
    <row r="24" ht="13.5" customHeight="1" x14ac:dyDescent="0.25"/>
    <row r="25" ht="13.5" customHeight="1" x14ac:dyDescent="0.25"/>
    <row r="26" ht="13.5" customHeight="1" x14ac:dyDescent="0.25"/>
    <row r="27" ht="13.5" customHeight="1" x14ac:dyDescent="0.25"/>
    <row r="28" ht="13.5" customHeight="1" x14ac:dyDescent="0.25"/>
    <row r="29" ht="13.5" customHeight="1" x14ac:dyDescent="0.25"/>
    <row r="30" ht="13.5" customHeight="1" x14ac:dyDescent="0.25"/>
    <row r="31" ht="13.5" customHeight="1" x14ac:dyDescent="0.25"/>
    <row r="3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spans="4:25" ht="13.5" customHeight="1" x14ac:dyDescent="0.25">
      <c r="D49" s="102" t="s">
        <v>33</v>
      </c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</row>
    <row r="50" spans="4:25" ht="13.5" customHeight="1" x14ac:dyDescent="0.25"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</row>
    <row r="51" spans="4:25" ht="13.5" customHeight="1" x14ac:dyDescent="0.25"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</row>
    <row r="52" spans="4:25" ht="13.5" customHeight="1" x14ac:dyDescent="0.25"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</row>
    <row r="53" spans="4:25" ht="13.5" customHeight="1" x14ac:dyDescent="0.25"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</row>
    <row r="54" spans="4:25" ht="13.5" customHeight="1" x14ac:dyDescent="0.25"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</row>
    <row r="55" spans="4:25" ht="13.5" customHeight="1" x14ac:dyDescent="0.2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</row>
    <row r="56" spans="4:25" ht="13.5" customHeight="1" x14ac:dyDescent="0.25"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</row>
    <row r="57" spans="4:25" ht="13.5" customHeight="1" x14ac:dyDescent="0.25"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</row>
    <row r="58" spans="4:25" ht="13.5" customHeight="1" x14ac:dyDescent="0.25"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</row>
    <row r="59" spans="4:25" ht="13.5" customHeight="1" x14ac:dyDescent="0.25"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</row>
    <row r="60" spans="4:25" ht="13.5" customHeight="1" x14ac:dyDescent="0.25"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</row>
    <row r="61" spans="4:25" ht="13.5" customHeight="1" x14ac:dyDescent="0.25"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</row>
    <row r="62" spans="4:25" ht="13.5" customHeight="1" x14ac:dyDescent="0.25"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</row>
    <row r="63" spans="4:25" ht="13.5" customHeight="1" x14ac:dyDescent="0.25"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</row>
    <row r="64" spans="4:25" ht="13.5" customHeight="1" x14ac:dyDescent="0.25"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</row>
    <row r="65" spans="4:25" ht="13.5" customHeight="1" x14ac:dyDescent="0.25"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</row>
    <row r="66" spans="4:25" ht="13.5" customHeight="1" x14ac:dyDescent="0.25"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</row>
    <row r="67" spans="4:25" ht="13.5" customHeight="1" x14ac:dyDescent="0.25"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</row>
    <row r="68" spans="4:25" ht="13.5" customHeight="1" x14ac:dyDescent="0.25"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</row>
    <row r="69" spans="4:25" ht="13.5" customHeight="1" x14ac:dyDescent="0.25"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</row>
    <row r="70" spans="4:25" ht="13.5" customHeight="1" x14ac:dyDescent="0.25"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</row>
    <row r="71" spans="4:25" ht="13.5" customHeight="1" x14ac:dyDescent="0.25"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</row>
    <row r="72" spans="4:25" ht="13.5" customHeight="1" x14ac:dyDescent="0.25"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</row>
    <row r="73" spans="4:25" ht="13.5" customHeight="1" x14ac:dyDescent="0.25"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</row>
    <row r="74" spans="4:25" ht="13.5" customHeight="1" x14ac:dyDescent="0.25"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</row>
    <row r="75" spans="4:25" ht="13.5" customHeight="1" x14ac:dyDescent="0.25"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</row>
    <row r="76" spans="4:25" ht="13.5" customHeight="1" x14ac:dyDescent="0.25"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</row>
    <row r="77" spans="4:25" ht="13.5" customHeight="1" x14ac:dyDescent="0.25"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</row>
    <row r="78" spans="4:25" ht="13.5" customHeight="1" x14ac:dyDescent="0.25"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</row>
    <row r="79" spans="4:25" ht="13.5" customHeight="1" x14ac:dyDescent="0.25"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</row>
    <row r="80" spans="4:25" ht="13.5" customHeight="1" x14ac:dyDescent="0.25"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</row>
    <row r="81" spans="4:25" ht="13.5" customHeight="1" x14ac:dyDescent="0.25"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</row>
    <row r="82" spans="4:25" ht="13.5" customHeight="1" x14ac:dyDescent="0.25"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</row>
    <row r="83" spans="4:25" ht="13.5" customHeight="1" x14ac:dyDescent="0.25"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</row>
    <row r="84" spans="4:25" ht="13.5" customHeight="1" x14ac:dyDescent="0.25"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</row>
    <row r="85" spans="4:25" ht="13.5" customHeight="1" x14ac:dyDescent="0.25"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</row>
    <row r="86" spans="4:25" ht="13.5" customHeight="1" x14ac:dyDescent="0.25"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</row>
    <row r="87" spans="4:25" ht="13.5" customHeight="1" x14ac:dyDescent="0.25"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</row>
    <row r="88" spans="4:25" ht="13.5" customHeight="1" x14ac:dyDescent="0.25"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</row>
    <row r="89" spans="4:25" ht="13.5" customHeight="1" x14ac:dyDescent="0.25"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</row>
    <row r="90" spans="4:25" ht="13.5" customHeight="1" x14ac:dyDescent="0.25"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</row>
    <row r="91" spans="4:25" ht="13.5" customHeight="1" x14ac:dyDescent="0.25"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</row>
    <row r="92" spans="4:25" ht="13.5" customHeight="1" x14ac:dyDescent="0.25"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</row>
    <row r="93" spans="4:25" ht="13.5" customHeight="1" x14ac:dyDescent="0.25"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</row>
    <row r="94" spans="4:25" ht="13.5" customHeight="1" x14ac:dyDescent="0.25"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</row>
    <row r="95" spans="4:25" ht="13.5" customHeight="1" x14ac:dyDescent="0.25"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</row>
    <row r="96" spans="4:25" ht="13.5" customHeight="1" x14ac:dyDescent="0.25"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</row>
    <row r="97" spans="4:25" ht="13.5" customHeight="1" x14ac:dyDescent="0.25"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</row>
    <row r="98" spans="4:25" ht="13.5" customHeight="1" x14ac:dyDescent="0.25"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</row>
    <row r="99" spans="4:25" ht="13.5" customHeight="1" x14ac:dyDescent="0.25"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</row>
    <row r="100" spans="4:25" ht="13.5" customHeight="1" x14ac:dyDescent="0.25"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</row>
    <row r="101" spans="4:25" ht="13.5" customHeight="1" x14ac:dyDescent="0.25"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</row>
    <row r="102" spans="4:25" ht="13.5" customHeight="1" x14ac:dyDescent="0.25"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</row>
    <row r="103" spans="4:25" ht="13.5" customHeight="1" x14ac:dyDescent="0.25"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</row>
    <row r="104" spans="4:25" ht="13.5" customHeight="1" x14ac:dyDescent="0.25"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</row>
    <row r="105" spans="4:25" ht="13.5" customHeight="1" x14ac:dyDescent="0.25"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</row>
    <row r="106" spans="4:25" ht="13.5" customHeight="1" x14ac:dyDescent="0.25"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</row>
    <row r="107" spans="4:25" ht="13.5" customHeight="1" x14ac:dyDescent="0.25"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</row>
    <row r="108" spans="4:25" ht="13.5" customHeight="1" x14ac:dyDescent="0.25"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</row>
    <row r="109" spans="4:25" ht="13.5" customHeight="1" x14ac:dyDescent="0.25"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</row>
    <row r="110" spans="4:25" ht="13.5" customHeight="1" x14ac:dyDescent="0.25"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</row>
    <row r="111" spans="4:25" ht="13.5" customHeight="1" x14ac:dyDescent="0.25"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</row>
    <row r="112" spans="4:25" ht="13.5" customHeight="1" x14ac:dyDescent="0.25"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</row>
    <row r="113" spans="3:25" ht="13.5" customHeight="1" x14ac:dyDescent="0.25"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</row>
    <row r="114" spans="3:25" ht="13.5" customHeight="1" x14ac:dyDescent="0.25"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</row>
    <row r="115" spans="3:25" ht="13.5" customHeight="1" x14ac:dyDescent="0.25"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</row>
    <row r="116" spans="3:25" ht="13.5" customHeight="1" x14ac:dyDescent="0.25"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</row>
    <row r="117" spans="3:25" ht="13.5" customHeight="1" x14ac:dyDescent="0.25"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</row>
    <row r="118" spans="3:25" ht="13.5" customHeight="1" x14ac:dyDescent="0.25"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</row>
    <row r="119" spans="3:25" ht="13.5" customHeight="1" x14ac:dyDescent="0.25"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</row>
    <row r="120" spans="3:25" ht="13.5" customHeight="1" x14ac:dyDescent="0.25"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</row>
    <row r="121" spans="3:25" ht="13.5" customHeight="1" x14ac:dyDescent="0.25"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</row>
    <row r="122" spans="3:25" ht="13.5" customHeight="1" x14ac:dyDescent="0.25"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</row>
    <row r="123" spans="3:25" ht="13.5" customHeight="1" x14ac:dyDescent="0.25"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</row>
    <row r="124" spans="3:25" ht="13.5" customHeight="1" x14ac:dyDescent="0.25"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</row>
    <row r="125" spans="3:25" ht="13.5" customHeight="1" x14ac:dyDescent="0.25"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</row>
    <row r="126" spans="3:25" ht="13.5" customHeight="1" x14ac:dyDescent="0.25"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</row>
    <row r="127" spans="3:25" ht="13.5" customHeight="1" x14ac:dyDescent="0.25">
      <c r="C127" t="s">
        <v>1</v>
      </c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</row>
    <row r="128" spans="3:25" ht="13.5" customHeight="1" x14ac:dyDescent="0.25"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</row>
    <row r="129" spans="4:25" ht="13.5" customHeight="1" x14ac:dyDescent="0.25"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</row>
    <row r="130" spans="4:25" ht="13.5" customHeight="1" x14ac:dyDescent="0.25"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</row>
    <row r="131" spans="4:25" ht="13.5" customHeight="1" x14ac:dyDescent="0.25"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</row>
    <row r="132" spans="4:25" ht="13.5" customHeight="1" x14ac:dyDescent="0.25"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</row>
    <row r="133" spans="4:25" ht="13.5" customHeight="1" x14ac:dyDescent="0.25"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</row>
    <row r="134" spans="4:25" ht="13.5" customHeight="1" x14ac:dyDescent="0.25"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</row>
    <row r="135" spans="4:25" ht="13.5" customHeight="1" x14ac:dyDescent="0.25"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</row>
    <row r="136" spans="4:25" ht="13.5" customHeight="1" x14ac:dyDescent="0.25"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</row>
    <row r="137" spans="4:25" ht="13.5" customHeight="1" x14ac:dyDescent="0.25"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</row>
    <row r="138" spans="4:25" ht="13.5" customHeight="1" x14ac:dyDescent="0.25"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</row>
    <row r="139" spans="4:25" ht="13.5" customHeight="1" x14ac:dyDescent="0.25"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</row>
    <row r="140" spans="4:25" ht="13.5" customHeight="1" x14ac:dyDescent="0.25"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</row>
    <row r="141" spans="4:25" ht="13.5" customHeight="1" x14ac:dyDescent="0.25"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</row>
    <row r="142" spans="4:25" ht="13.5" customHeight="1" x14ac:dyDescent="0.25"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</row>
    <row r="143" spans="4:25" ht="13.5" customHeight="1" x14ac:dyDescent="0.25"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</row>
    <row r="144" spans="4:25" ht="23.4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</sheetData>
  <mergeCells count="4">
    <mergeCell ref="C10:E11"/>
    <mergeCell ref="H10:J11"/>
    <mergeCell ref="K10:M11"/>
    <mergeCell ref="D49:Y143"/>
  </mergeCells>
  <pageMargins left="0" right="0" top="0" bottom="0" header="0.31496062992125984" footer="0"/>
  <pageSetup scale="35" orientation="portrait" horizontalDpi="4294967293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40EDFA6388FB4FA557A057C310533B" ma:contentTypeVersion="12" ma:contentTypeDescription="Crear nuevo documento." ma:contentTypeScope="" ma:versionID="6de8105578850efceb5b24582a83fa0a">
  <xsd:schema xmlns:xsd="http://www.w3.org/2001/XMLSchema" xmlns:xs="http://www.w3.org/2001/XMLSchema" xmlns:p="http://schemas.microsoft.com/office/2006/metadata/properties" xmlns:ns2="5de5c21b-b7cc-45aa-96d4-7a18fbc49b3a" xmlns:ns3="f1ddf7f6-a438-42e0-b200-b4c2e968c730" targetNamespace="http://schemas.microsoft.com/office/2006/metadata/properties" ma:root="true" ma:fieldsID="10ba1aa0dfef9aef2c31f388a281d6d7" ns2:_="" ns3:_="">
    <xsd:import namespace="5de5c21b-b7cc-45aa-96d4-7a18fbc49b3a"/>
    <xsd:import namespace="f1ddf7f6-a438-42e0-b200-b4c2e968c7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5c21b-b7cc-45aa-96d4-7a18fbc49b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fc10e08-1511-4956-b927-a304ffd22e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df7f6-a438-42e0-b200-b4c2e968c7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33bfe1-15a3-4b61-8c07-bc5d8c5b7202}" ma:internalName="TaxCatchAll" ma:showField="CatchAllData" ma:web="f1ddf7f6-a438-42e0-b200-b4c2e968c7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ddf7f6-a438-42e0-b200-b4c2e968c730" xsi:nil="true"/>
    <lcf76f155ced4ddcb4097134ff3c332f xmlns="5de5c21b-b7cc-45aa-96d4-7a18fbc49b3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DFB549-E14E-4EB1-8FBD-EBD6683521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5c21b-b7cc-45aa-96d4-7a18fbc49b3a"/>
    <ds:schemaRef ds:uri="f1ddf7f6-a438-42e0-b200-b4c2e968c7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8BC06F-32DA-4996-90A0-BFFAA0A695F1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5de5c21b-b7cc-45aa-96d4-7a18fbc49b3a"/>
    <ds:schemaRef ds:uri="http://schemas.openxmlformats.org/package/2006/metadata/core-properties"/>
    <ds:schemaRef ds:uri="http://purl.org/dc/elements/1.1/"/>
    <ds:schemaRef ds:uri="f1ddf7f6-a438-42e0-b200-b4c2e968c730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ADCD4E-EF61-4D15-B7C4-42F008045D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Pag 1</vt:lpstr>
      <vt:lpstr>Pag 2</vt:lpstr>
      <vt:lpstr>Pag 3</vt:lpstr>
      <vt:lpstr>Pag 4</vt:lpstr>
      <vt:lpstr>Pag  5</vt:lpstr>
      <vt:lpstr>Pag  6</vt:lpstr>
      <vt:lpstr>Pag  7</vt:lpstr>
      <vt:lpstr>Pag 8</vt:lpstr>
      <vt:lpstr>Pag  9</vt:lpstr>
      <vt:lpstr>'Pag  5'!Print_Area</vt:lpstr>
      <vt:lpstr>'Pag  6'!Print_Area</vt:lpstr>
      <vt:lpstr>'Pag  7'!Print_Area</vt:lpstr>
      <vt:lpstr>'Pag  9'!Print_Area</vt:lpstr>
      <vt:lpstr>'Pag 1'!Print_Area</vt:lpstr>
      <vt:lpstr>'Pag 2'!Print_Area</vt:lpstr>
      <vt:lpstr>'Pag 3'!Print_Area</vt:lpstr>
      <vt:lpstr>'Pag 4'!Print_Area</vt:lpstr>
      <vt:lpstr>'Pag 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Alfa Broker - Info</dc:creator>
  <cp:keywords/>
  <dc:description/>
  <cp:lastModifiedBy>Alfa Broker - Info</cp:lastModifiedBy>
  <cp:revision/>
  <cp:lastPrinted>2026-01-20T14:39:13Z</cp:lastPrinted>
  <dcterms:created xsi:type="dcterms:W3CDTF">2025-08-26T03:08:14Z</dcterms:created>
  <dcterms:modified xsi:type="dcterms:W3CDTF">2026-04-26T05:08:43Z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0x0101004040EDFA6388FB4FA557A057C310533B</vt:lpwstr>
  </property>
  <property fmtid="{D5CDD505-2E9C-101B-9397-08002B2CF9AE}" pid="3" name="MediaServiceImageTags">
    <vt:lpwstr/>
  </property>
</Properties>
</file>