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fabrokeragenciadeseguroa.sharepoint.com/sites/ProyectoSistemadeGestinApp/Documentos compartidos/General/4. ENTREGA/Formatos Excel Fin Sep Con Cam/"/>
    </mc:Choice>
  </mc:AlternateContent>
  <xr:revisionPtr revIDLastSave="566" documentId="13_ncr:1_{DD08ECFD-DC9E-4893-8868-D5703B1BC165}" xr6:coauthVersionLast="47" xr6:coauthVersionMax="47" xr10:uidLastSave="{61E854D7-1271-4EF3-A024-80478F810371}"/>
  <bookViews>
    <workbookView xWindow="-120" yWindow="-120" windowWidth="29040" windowHeight="15720" activeTab="3" xr2:uid="{B6953831-4527-485A-959B-E857107728CB}"/>
  </bookViews>
  <sheets>
    <sheet name="Pag 1" sheetId="1" r:id="rId1"/>
    <sheet name="Pag 2" sheetId="2" r:id="rId2"/>
    <sheet name="Pag 3" sheetId="4" r:id="rId3"/>
    <sheet name="Pag 4" sheetId="3" r:id="rId4"/>
  </sheets>
  <definedNames>
    <definedName name="_xlnm.Print_Area" localSheetId="0">'Pag 1'!$A$1:$AA$155</definedName>
    <definedName name="_xlnm.Print_Area" localSheetId="1">'Pag 2'!$A$1:$AA$151</definedName>
    <definedName name="_xlnm.Print_Area" localSheetId="2">'Pag 3'!$A$1:$AA$151</definedName>
    <definedName name="_xlnm.Print_Area" localSheetId="3">'Pag 4'!$A$1:$AA$153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8" i="3" l="1"/>
  <c r="R78" i="3"/>
  <c r="N78" i="3"/>
  <c r="J78" i="3"/>
  <c r="F78" i="3"/>
  <c r="V76" i="3"/>
  <c r="R76" i="3"/>
  <c r="N76" i="3"/>
  <c r="J76" i="3"/>
  <c r="F76" i="3"/>
  <c r="V74" i="3"/>
  <c r="R74" i="3"/>
  <c r="N74" i="3"/>
  <c r="J74" i="3"/>
  <c r="F74" i="3"/>
  <c r="V72" i="3"/>
  <c r="R72" i="3"/>
  <c r="N72" i="3"/>
  <c r="J72" i="3"/>
  <c r="F72" i="3"/>
  <c r="V70" i="3"/>
  <c r="R70" i="3"/>
  <c r="N70" i="3"/>
  <c r="J70" i="3"/>
  <c r="F70" i="3"/>
  <c r="V68" i="3"/>
  <c r="R68" i="3"/>
  <c r="N68" i="3"/>
  <c r="J68" i="3"/>
  <c r="F68" i="3"/>
  <c r="V66" i="3"/>
  <c r="R66" i="3"/>
  <c r="N66" i="3"/>
  <c r="J66" i="3"/>
  <c r="F66" i="3"/>
  <c r="V64" i="3"/>
  <c r="R64" i="3"/>
  <c r="N64" i="3"/>
  <c r="J64" i="3"/>
  <c r="F64" i="3"/>
  <c r="V62" i="3"/>
  <c r="R62" i="3"/>
  <c r="N62" i="3"/>
  <c r="J62" i="3"/>
  <c r="F62" i="3"/>
  <c r="V60" i="3"/>
  <c r="R60" i="3"/>
  <c r="N60" i="3"/>
  <c r="J60" i="3"/>
  <c r="F60" i="3"/>
  <c r="V58" i="3"/>
  <c r="R58" i="3"/>
  <c r="N58" i="3"/>
  <c r="J58" i="3"/>
  <c r="F58" i="3"/>
</calcChain>
</file>

<file path=xl/sharedStrings.xml><?xml version="1.0" encoding="utf-8"?>
<sst xmlns="http://schemas.openxmlformats.org/spreadsheetml/2006/main" count="88" uniqueCount="78">
  <si>
    <t>DESCRIPCIÓN DEL                                     INMUEBLE</t>
  </si>
  <si>
    <t xml:space="preserve"> </t>
  </si>
  <si>
    <t>Tu poliza de seguro tiene un costo total de:</t>
  </si>
  <si>
    <t>TU ASEGURADORA ES:       SBS</t>
  </si>
  <si>
    <t xml:space="preserve">ESTA VIGENCIA </t>
  </si>
  <si>
    <t>Manuel Alfonso</t>
  </si>
  <si>
    <r>
      <rPr>
        <b/>
        <sz val="36"/>
        <color rgb="FF5C5858"/>
        <rFont val="Century Gothic"/>
        <family val="2"/>
      </rPr>
      <t xml:space="preserve">EXPERIENCIA Y RETROALIMENTACION SOBRE EL SEGURO QUE TOMASTE </t>
    </r>
    <r>
      <rPr>
        <sz val="36"/>
        <color rgb="FF5C5858"/>
        <rFont val="Century Gothic"/>
        <family val="2"/>
      </rPr>
      <t xml:space="preserve">                    </t>
    </r>
    <r>
      <rPr>
        <sz val="28"/>
        <color rgb="FF5C5858"/>
        <rFont val="Century Gothic"/>
        <family val="2"/>
      </rPr>
      <t xml:space="preserve">
Consideramos de vital importancia que tengas claro el seguro que adquiriste y sus coberturas así que en cada uno de los valores asegurados te haremos un par de observaciones.</t>
    </r>
  </si>
  <si>
    <t>Cliente</t>
  </si>
  <si>
    <t>ID Cliente</t>
  </si>
  <si>
    <t>Número de pisos</t>
  </si>
  <si>
    <t>Año de construcción</t>
  </si>
  <si>
    <t>Valor Inmueble</t>
  </si>
  <si>
    <t>Fecha Inicio de Vigencia</t>
  </si>
  <si>
    <t>Fecha Fin de Vigencia</t>
  </si>
  <si>
    <t>Agente a Cargo</t>
  </si>
  <si>
    <t>z</t>
  </si>
  <si>
    <t>RESUMEN DE VALORES ASEGURADOS Y COBERTURAS</t>
  </si>
  <si>
    <t/>
  </si>
  <si>
    <t xml:space="preserve">Deducible: </t>
  </si>
  <si>
    <t>Cobertura Contenidos Normales y Especiales</t>
  </si>
  <si>
    <t>Normales</t>
  </si>
  <si>
    <t>Especiales</t>
  </si>
  <si>
    <t>Equipo Eléctrico y electrónico</t>
  </si>
  <si>
    <t xml:space="preserve">Deducible </t>
  </si>
  <si>
    <r>
      <rPr>
        <sz val="36"/>
        <color rgb="FF5C5858"/>
        <rFont val="Century Gothic"/>
        <family val="2"/>
      </rPr>
      <t xml:space="preserve">COBERTURAS AMPARADAS EN TU POLIZA                     </t>
    </r>
    <r>
      <rPr>
        <sz val="28"/>
        <color rgb="FF5C5858"/>
        <rFont val="Century Gothic"/>
        <family val="2"/>
      </rPr>
      <t xml:space="preserve">
</t>
    </r>
    <r>
      <rPr>
        <sz val="24"/>
        <color rgb="FF5C5858"/>
        <rFont val="Century Gothic"/>
        <family val="2"/>
      </rPr>
      <t>Incendio – Terremoto – Terrorismo – Inundación – HMACCOP – Caída de aeronaves - Daño por rayo subida de tensión – Sustracción con violencia – Responsabilidad civil – Accidentes personales – Asistencias.</t>
    </r>
  </si>
  <si>
    <t>Responsabilidad Civil</t>
  </si>
  <si>
    <r>
      <rPr>
        <sz val="36"/>
        <color theme="0"/>
        <rFont val="Century Gothic"/>
        <family val="2"/>
      </rPr>
      <t xml:space="preserve">Tu carné </t>
    </r>
    <r>
      <rPr>
        <b/>
        <sz val="36"/>
        <color theme="0"/>
        <rFont val="Century Gothic"/>
        <family val="2"/>
      </rPr>
      <t xml:space="preserve">ALFAHogar </t>
    </r>
    <r>
      <rPr>
        <sz val="36"/>
        <color theme="0"/>
        <rFont val="Century Gothic"/>
        <family val="2"/>
      </rPr>
      <t xml:space="preserve">Junto con un instructivo para que pongas en tu nevera en caso de un siniestro                     </t>
    </r>
    <r>
      <rPr>
        <sz val="28"/>
        <color theme="0"/>
        <rFont val="Century Gothic"/>
        <family val="2"/>
      </rPr>
      <t xml:space="preserve">
</t>
    </r>
    <r>
      <rPr>
        <sz val="24"/>
        <color theme="0"/>
        <rFont val="Century Gothic"/>
        <family val="2"/>
      </rPr>
      <t>A continuación, encontraras tu póliza con todos los detalles sobre sus coberturas, deducibles, sublímites, entre otros.</t>
    </r>
  </si>
  <si>
    <t>CUOTA</t>
  </si>
  <si>
    <t>VALOR A PAGAR</t>
  </si>
  <si>
    <t>FECHA LÍMITE DE PAGO</t>
  </si>
  <si>
    <t>ESTADO DE PAGO</t>
  </si>
  <si>
    <t>BOTÓN DE PAGOS</t>
  </si>
  <si>
    <t>[3] has asegurado tu inmueble ubicado en la ciudad de [6], [7]  con la aseguradora [12] para la vigencia [2] con numero de poliza [11], actualmente aseguraste tu Inmueble por [20]junto con sus contenidos por [21], equipos electrónicos por [23], maquinaria y equipo por [24], y contenidos especiales por [22].</t>
  </si>
  <si>
    <t>[2]</t>
  </si>
  <si>
    <t>[6]</t>
  </si>
  <si>
    <t>[7]</t>
  </si>
  <si>
    <t>[3]</t>
  </si>
  <si>
    <t>[4]</t>
  </si>
  <si>
    <t>[8]</t>
  </si>
  <si>
    <t>[9]</t>
  </si>
  <si>
    <t>[20]</t>
  </si>
  <si>
    <t>Valor Contenidos</t>
  </si>
  <si>
    <t>Contenidos especiales</t>
  </si>
  <si>
    <t>Equipo electrónico</t>
  </si>
  <si>
    <t>Maquinaria y Equipo</t>
  </si>
  <si>
    <t>Valor Resp. Civil</t>
  </si>
  <si>
    <t>[21]</t>
  </si>
  <si>
    <t>[22]</t>
  </si>
  <si>
    <t>[23]</t>
  </si>
  <si>
    <t>[24]</t>
  </si>
  <si>
    <t>[25]</t>
  </si>
  <si>
    <t>[10]</t>
  </si>
  <si>
    <t>[+10p] [+10t] [+10m]</t>
  </si>
  <si>
    <t>Terremoto, AMIT, Demas Eventos</t>
  </si>
  <si>
    <t>Terremoto:</t>
  </si>
  <si>
    <t>AMIT:</t>
  </si>
  <si>
    <t>Demas Eventos:</t>
  </si>
  <si>
    <t>Daños:</t>
  </si>
  <si>
    <t>Hurto:</t>
  </si>
  <si>
    <t>[+5p] [+5t] [+5m]</t>
  </si>
  <si>
    <t>[+6p] [+6t] [+6m]</t>
  </si>
  <si>
    <t>[+7p] [+7t] [+7m]</t>
  </si>
  <si>
    <t>[+12p] [+12t] [+12m]</t>
  </si>
  <si>
    <t>[+11p] [+11t] [+11m]</t>
  </si>
  <si>
    <t>[x+5p] [x+5t] [x+5m]</t>
  </si>
  <si>
    <t>N</t>
  </si>
  <si>
    <t>VALOR</t>
  </si>
  <si>
    <t>FECHA</t>
  </si>
  <si>
    <t>BOTÓN</t>
  </si>
  <si>
    <t>[521]</t>
  </si>
  <si>
    <t>[519]</t>
  </si>
  <si>
    <t>[520]</t>
  </si>
  <si>
    <t>[524]</t>
  </si>
  <si>
    <t>[525]</t>
  </si>
  <si>
    <t>[526]</t>
  </si>
  <si>
    <t>[530]</t>
  </si>
  <si>
    <t>Cuota Actual Al dia</t>
  </si>
  <si>
    <t>[528]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</si>
</sst>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\ * #,##0.00_-;\-&quot;$&quot;\ * #,##0.00_-;_-&quot;$&quot;\ * &quot;-&quot;??_-;_-@_-"/>
    <numFmt numFmtId="165" formatCode="dd/mm/yyyy;@"/>
    <numFmt numFmtId="166" formatCode="&quot;$&quot;\ #,##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rgb="FF5C5858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36"/>
      <color theme="1"/>
      <name val="Century Gothic"/>
      <family val="2"/>
    </font>
    <font>
      <b/>
      <sz val="36"/>
      <color rgb="FF5C5858"/>
      <name val="Century Gothic"/>
      <family val="2"/>
    </font>
    <font>
      <b/>
      <sz val="36"/>
      <color rgb="FF5C585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26"/>
      <color rgb="FF5C5858"/>
      <name val="Century Gothic"/>
      <family val="2"/>
    </font>
    <font>
      <b/>
      <sz val="28"/>
      <color rgb="FF5C5858"/>
      <name val="Century Gothic"/>
      <family val="2"/>
    </font>
    <font>
      <b/>
      <sz val="28"/>
      <color rgb="FF6393F4"/>
      <name val="Century Gothic"/>
      <family val="2"/>
    </font>
    <font>
      <sz val="36"/>
      <color rgb="FF5C5858"/>
      <name val="Century Gothic"/>
      <family val="2"/>
    </font>
    <font>
      <sz val="36"/>
      <color rgb="FF5C5858"/>
      <name val="Aptos Narrow"/>
      <family val="2"/>
      <scheme val="minor"/>
    </font>
    <font>
      <b/>
      <sz val="26"/>
      <color rgb="FF5C5858"/>
      <name val="Century Gothic"/>
      <family val="2"/>
    </font>
    <font>
      <sz val="48"/>
      <color rgb="FF5C5858"/>
      <name val="Century Gothic"/>
      <family val="2"/>
    </font>
    <font>
      <sz val="11"/>
      <color rgb="FF6393F4"/>
      <name val="Aptos Narrow"/>
      <family val="2"/>
      <scheme val="minor"/>
    </font>
    <font>
      <b/>
      <sz val="40"/>
      <color rgb="FF6393F4"/>
      <name val="Century Gothic"/>
      <family val="2"/>
    </font>
    <font>
      <b/>
      <sz val="28"/>
      <color theme="0"/>
      <name val="Century Gothic"/>
      <family val="2"/>
    </font>
    <font>
      <sz val="26"/>
      <color theme="0"/>
      <name val="Century Gothic"/>
      <family val="2"/>
    </font>
    <font>
      <b/>
      <sz val="28"/>
      <color rgb="FF002060"/>
      <name val="Century Gothic"/>
      <family val="2"/>
    </font>
    <font>
      <sz val="24"/>
      <color theme="0"/>
      <name val="Century Gothic"/>
      <family val="2"/>
    </font>
    <font>
      <sz val="20"/>
      <color theme="0"/>
      <name val="Century Gothic"/>
      <family val="2"/>
    </font>
    <font>
      <sz val="24"/>
      <color rgb="FF5C5858"/>
      <name val="Century Gothic"/>
      <family val="2"/>
    </font>
    <font>
      <sz val="28"/>
      <color theme="0"/>
      <name val="Century Gothic"/>
      <family val="2"/>
    </font>
    <font>
      <sz val="36"/>
      <color theme="0"/>
      <name val="Century Gothic"/>
      <family val="2"/>
    </font>
    <font>
      <b/>
      <sz val="36"/>
      <color theme="0"/>
      <name val="Century Gothic"/>
      <family val="2"/>
    </font>
    <font>
      <b/>
      <sz val="20"/>
      <color rgb="FF5C5858"/>
      <name val="Century Gothic"/>
      <family val="2"/>
    </font>
    <font>
      <b/>
      <sz val="24"/>
      <color rgb="FF5B9BD5"/>
      <name val="Century Gothic"/>
      <family val="2"/>
    </font>
    <font>
      <b/>
      <u/>
      <sz val="24"/>
      <color rgb="FF5B9BD5"/>
      <name val="Century Gothic"/>
      <family val="2"/>
    </font>
    <font>
      <sz val="22"/>
      <color theme="0"/>
      <name val="Century Gothic"/>
      <family val="2"/>
    </font>
    <font>
      <b/>
      <i/>
      <sz val="22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75CFBC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6393F4"/>
        <bgColor indexed="64"/>
      </patternFill>
    </fill>
    <fill>
      <patternFill patternType="solid">
        <fgColor rgb="FFF6F6F6"/>
        <bgColor indexed="64"/>
      </patternFill>
    </fill>
  </fills>
  <borders count="9">
    <border>
      <left/>
      <right/>
      <top/>
      <bottom/>
      <diagonal/>
    </border>
    <border>
      <left/>
      <right style="mediumDashDot">
        <color theme="0" tint="-0.499984740745262"/>
      </right>
      <top/>
      <bottom/>
      <diagonal/>
    </border>
    <border>
      <left style="mediumDashDot">
        <color theme="0" tint="-0.499984740745262"/>
      </left>
      <right/>
      <top/>
      <bottom/>
      <diagonal/>
    </border>
    <border>
      <left style="mediumDashDot">
        <color theme="0" tint="-0.499984740745262"/>
      </left>
      <right/>
      <top/>
      <bottom style="dashDotDot">
        <color rgb="FF5C5858"/>
      </bottom>
      <diagonal/>
    </border>
    <border>
      <left/>
      <right/>
      <top/>
      <bottom style="dashDotDot">
        <color rgb="FF5C5858"/>
      </bottom>
      <diagonal/>
    </border>
    <border>
      <left/>
      <right style="mediumDashDot">
        <color theme="0" tint="-0.499984740745262"/>
      </right>
      <top/>
      <bottom style="dashDotDot">
        <color rgb="FF5C5858"/>
      </bottom>
      <diagonal/>
    </border>
    <border>
      <left style="mediumDashDot">
        <color theme="0" tint="-0.499984740745262"/>
      </left>
      <right/>
      <top style="dashDotDot">
        <color rgb="FF5C5858"/>
      </top>
      <bottom/>
      <diagonal/>
    </border>
    <border>
      <left/>
      <right/>
      <top style="dashDotDot">
        <color rgb="FF5C5858"/>
      </top>
      <bottom/>
      <diagonal/>
    </border>
    <border>
      <left/>
      <right style="mediumDashDot">
        <color theme="0" tint="-0.499984740745262"/>
      </right>
      <top style="dashDotDot">
        <color rgb="FF5C5858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center" wrapText="1"/>
    </xf>
    <xf numFmtId="0" fontId="0" fillId="3" borderId="0" xfId="0" applyFill="1"/>
    <xf numFmtId="0" fontId="3" fillId="3" borderId="0" xfId="0" applyFont="1" applyFill="1" applyAlignment="1">
      <alignment vertical="distributed"/>
    </xf>
    <xf numFmtId="0" fontId="3" fillId="3" borderId="0" xfId="0" applyFont="1" applyFill="1" applyAlignment="1">
      <alignment vertical="center" wrapText="1"/>
    </xf>
    <xf numFmtId="0" fontId="9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4" borderId="0" xfId="0" applyFill="1"/>
    <xf numFmtId="0" fontId="14" fillId="4" borderId="0" xfId="0" applyFont="1" applyFill="1" applyAlignment="1">
      <alignment vertical="distributed"/>
    </xf>
    <xf numFmtId="0" fontId="14" fillId="0" borderId="0" xfId="0" applyFont="1" applyAlignment="1">
      <alignment vertical="distributed"/>
    </xf>
    <xf numFmtId="0" fontId="0" fillId="4" borderId="0" xfId="0" applyFill="1" applyAlignment="1">
      <alignment horizontal="right"/>
    </xf>
    <xf numFmtId="44" fontId="10" fillId="4" borderId="0" xfId="3" applyFont="1" applyFill="1" applyAlignment="1">
      <alignment vertical="center"/>
    </xf>
    <xf numFmtId="165" fontId="0" fillId="4" borderId="0" xfId="0" applyNumberFormat="1" applyFill="1"/>
    <xf numFmtId="0" fontId="17" fillId="0" borderId="0" xfId="0" applyFont="1"/>
    <xf numFmtId="0" fontId="18" fillId="0" borderId="0" xfId="0" applyFont="1"/>
    <xf numFmtId="0" fontId="7" fillId="4" borderId="0" xfId="0" applyFont="1" applyFill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5" borderId="0" xfId="0" applyFill="1"/>
    <xf numFmtId="0" fontId="22" fillId="5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2" fillId="4" borderId="0" xfId="0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13" fillId="4" borderId="0" xfId="0" applyFont="1" applyFill="1" applyAlignment="1">
      <alignment vertical="center" wrapText="1"/>
    </xf>
    <xf numFmtId="0" fontId="15" fillId="4" borderId="0" xfId="0" applyFont="1" applyFill="1"/>
    <xf numFmtId="0" fontId="31" fillId="5" borderId="0" xfId="0" applyFont="1" applyFill="1" applyAlignment="1">
      <alignment vertical="center" wrapText="1"/>
    </xf>
    <xf numFmtId="0" fontId="31" fillId="5" borderId="0" xfId="0" applyFont="1" applyFill="1" applyAlignment="1">
      <alignment horizontal="left" vertical="center" wrapText="1"/>
    </xf>
    <xf numFmtId="0" fontId="32" fillId="5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0" fontId="16" fillId="0" borderId="0" xfId="0" applyFont="1" applyAlignment="1">
      <alignment horizontal="center" vertical="distributed"/>
    </xf>
    <xf numFmtId="0" fontId="7" fillId="4" borderId="0" xfId="0" applyFont="1" applyFill="1" applyAlignment="1">
      <alignment horizontal="center" vertical="center" wrapText="1"/>
    </xf>
    <xf numFmtId="166" fontId="16" fillId="4" borderId="0" xfId="0" applyNumberFormat="1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166" fontId="24" fillId="3" borderId="0" xfId="0" applyNumberFormat="1" applyFont="1" applyFill="1" applyAlignment="1">
      <alignment horizontal="center" vertical="center" wrapText="1"/>
    </xf>
    <xf numFmtId="166" fontId="16" fillId="3" borderId="0" xfId="0" applyNumberFormat="1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right"/>
    </xf>
    <xf numFmtId="44" fontId="10" fillId="4" borderId="0" xfId="3" applyFont="1" applyFill="1" applyAlignment="1">
      <alignment horizontal="center"/>
    </xf>
    <xf numFmtId="44" fontId="10" fillId="4" borderId="0" xfId="3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distributed"/>
    </xf>
    <xf numFmtId="0" fontId="8" fillId="3" borderId="0" xfId="0" applyFont="1" applyFill="1" applyAlignment="1">
      <alignment horizontal="center" vertical="distributed"/>
    </xf>
    <xf numFmtId="0" fontId="10" fillId="3" borderId="0" xfId="0" applyFont="1" applyFill="1" applyAlignment="1">
      <alignment horizontal="center" vertical="center" wrapText="1"/>
    </xf>
    <xf numFmtId="44" fontId="3" fillId="0" borderId="0" xfId="3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165" fontId="10" fillId="4" borderId="0" xfId="0" applyNumberFormat="1" applyFont="1" applyFill="1" applyAlignment="1">
      <alignment horizontal="center"/>
    </xf>
    <xf numFmtId="0" fontId="29" fillId="4" borderId="2" xfId="0" applyFont="1" applyFill="1" applyBorder="1" applyAlignment="1">
      <alignment horizontal="center"/>
    </xf>
    <xf numFmtId="0" fontId="29" fillId="4" borderId="0" xfId="0" applyFont="1" applyFill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29" fillId="4" borderId="3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center"/>
    </xf>
    <xf numFmtId="0" fontId="29" fillId="4" borderId="5" xfId="0" applyFont="1" applyFill="1" applyBorder="1" applyAlignment="1">
      <alignment horizontal="center"/>
    </xf>
    <xf numFmtId="164" fontId="29" fillId="4" borderId="0" xfId="1" applyFont="1" applyFill="1" applyBorder="1" applyAlignment="1">
      <alignment horizontal="center"/>
    </xf>
    <xf numFmtId="164" fontId="29" fillId="4" borderId="1" xfId="1" applyFont="1" applyFill="1" applyBorder="1" applyAlignment="1">
      <alignment horizontal="center"/>
    </xf>
    <xf numFmtId="15" fontId="29" fillId="4" borderId="2" xfId="0" applyNumberFormat="1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/>
    </xf>
    <xf numFmtId="0" fontId="29" fillId="4" borderId="7" xfId="0" applyFont="1" applyFill="1" applyBorder="1" applyAlignment="1">
      <alignment horizontal="center"/>
    </xf>
    <xf numFmtId="0" fontId="29" fillId="4" borderId="8" xfId="0" applyFont="1" applyFill="1" applyBorder="1" applyAlignment="1">
      <alignment horizontal="center"/>
    </xf>
    <xf numFmtId="164" fontId="29" fillId="4" borderId="6" xfId="1" applyFont="1" applyFill="1" applyBorder="1" applyAlignment="1">
      <alignment horizontal="center"/>
    </xf>
    <xf numFmtId="164" fontId="29" fillId="4" borderId="7" xfId="1" applyFont="1" applyFill="1" applyBorder="1" applyAlignment="1">
      <alignment horizontal="center"/>
    </xf>
    <xf numFmtId="164" fontId="29" fillId="4" borderId="8" xfId="1" applyFont="1" applyFill="1" applyBorder="1" applyAlignment="1">
      <alignment horizontal="center"/>
    </xf>
    <xf numFmtId="164" fontId="29" fillId="4" borderId="3" xfId="1" applyFont="1" applyFill="1" applyBorder="1" applyAlignment="1">
      <alignment horizontal="center"/>
    </xf>
    <xf numFmtId="164" fontId="29" fillId="4" borderId="4" xfId="1" applyFont="1" applyFill="1" applyBorder="1" applyAlignment="1">
      <alignment horizontal="center"/>
    </xf>
    <xf numFmtId="164" fontId="29" fillId="4" borderId="5" xfId="1" applyFont="1" applyFill="1" applyBorder="1" applyAlignment="1">
      <alignment horizontal="center"/>
    </xf>
    <xf numFmtId="15" fontId="29" fillId="4" borderId="7" xfId="0" applyNumberFormat="1" applyFont="1" applyFill="1" applyBorder="1" applyAlignment="1">
      <alignment horizontal="center"/>
    </xf>
    <xf numFmtId="0" fontId="30" fillId="4" borderId="6" xfId="2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2" applyAlignment="1">
      <alignment horizontal="center"/>
    </xf>
  </cellXfs>
  <cellStyles count="4">
    <cellStyle name="Currency" xfId="1" builtinId="4"/>
    <cellStyle name="Hyperlink" xfId="2" builtinId="8"/>
    <cellStyle name="Moneda 2" xfId="3" xr:uid="{BCACF7B5-B4D6-4285-86AB-A3A1CB279B16}"/>
    <cellStyle name="Normal" xfId="0" builtinId="0"/>
  </cellStyles>
  <dxfs count="0"/>
  <tableStyles count="0" defaultTableStyle="TableStyleMedium2" defaultPivotStyle="PivotStyleLight16"/>
  <colors>
    <mruColors>
      <color rgb="FF75CF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4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4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12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2.png"/><Relationship Id="rId6" Type="http://schemas.openxmlformats.org/officeDocument/2006/relationships/image" Target="../media/image16.svg"/><Relationship Id="rId11" Type="http://schemas.openxmlformats.org/officeDocument/2006/relationships/image" Target="../media/image10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svg"/><Relationship Id="rId9" Type="http://schemas.openxmlformats.org/officeDocument/2006/relationships/image" Target="../media/image1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142874</xdr:colOff>
      <xdr:row>154</xdr:row>
      <xdr:rowOff>142874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C45753-4B72-4AAE-B66B-9CA930AE5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81" t="1459" r="1153" b="1420"/>
        <a:stretch/>
      </xdr:blipFill>
      <xdr:spPr>
        <a:xfrm>
          <a:off x="0" y="0"/>
          <a:ext cx="21231224" cy="29079824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103</xdr:row>
      <xdr:rowOff>1</xdr:rowOff>
    </xdr:from>
    <xdr:to>
      <xdr:col>20</xdr:col>
      <xdr:colOff>238124</xdr:colOff>
      <xdr:row>125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6EADB7C-EC42-4DC6-8280-CA251EA3A160}"/>
            </a:ext>
          </a:extLst>
        </xdr:cNvPr>
        <xdr:cNvSpPr/>
      </xdr:nvSpPr>
      <xdr:spPr>
        <a:xfrm>
          <a:off x="2676525" y="19621501"/>
          <a:ext cx="13049249" cy="419100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800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Segoe UI" panose="020B0502040204020203" pitchFamily="34" charset="0"/>
              <a:ea typeface="MS Mincho" panose="02020609040205080304" pitchFamily="49" charset="-128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s-CO">
            <a:effectLst/>
          </a:endParaRPr>
        </a:p>
        <a:p>
          <a:pPr>
            <a:lnSpc>
              <a:spcPct val="130000"/>
            </a:lnSpc>
            <a:spcAft>
              <a:spcPts val="800"/>
            </a:spcAft>
          </a:pPr>
          <a:r>
            <a:rPr lang="es-ES" sz="1200">
              <a:solidFill>
                <a:srgbClr val="000000"/>
              </a:solidFill>
              <a:effectLst/>
              <a:latin typeface="Georgia" panose="02040502050405020303" pitchFamily="18" charset="0"/>
              <a:ea typeface="SimSun" panose="02010600030101010101" pitchFamily="2" charset="-122"/>
              <a:cs typeface="Times New Roman" panose="02020603050405020304" pitchFamily="18" charset="0"/>
            </a:rPr>
            <a:t> </a:t>
          </a:r>
          <a:endParaRPr lang="es-CO" sz="12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1623705</xdr:colOff>
      <xdr:row>21</xdr:row>
      <xdr:rowOff>47206</xdr:rowOff>
    </xdr:from>
    <xdr:to>
      <xdr:col>13</xdr:col>
      <xdr:colOff>205540</xdr:colOff>
      <xdr:row>62</xdr:row>
      <xdr:rowOff>153596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9E2F646-4874-41F4-9906-40CA050899BF}"/>
            </a:ext>
          </a:extLst>
        </xdr:cNvPr>
        <xdr:cNvSpPr txBox="1"/>
      </xdr:nvSpPr>
      <xdr:spPr>
        <a:xfrm>
          <a:off x="1014105" y="4047706"/>
          <a:ext cx="9345085" cy="791689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  <a:t>Plan</a:t>
          </a:r>
          <a:r>
            <a:rPr lang="es-CO" sz="9600" b="1" baseline="0">
              <a:solidFill>
                <a:schemeClr val="bg1"/>
              </a:solidFill>
              <a:latin typeface="Century Gothic" panose="020B0502020202020204" pitchFamily="34" charset="0"/>
            </a:rPr>
            <a:t> de Aseguramiento Todo Riesgo Hogareño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14</xdr:col>
      <xdr:colOff>414131</xdr:colOff>
      <xdr:row>58</xdr:row>
      <xdr:rowOff>73025</xdr:rowOff>
    </xdr:from>
    <xdr:to>
      <xdr:col>26</xdr:col>
      <xdr:colOff>788276</xdr:colOff>
      <xdr:row>73</xdr:row>
      <xdr:rowOff>49266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C7C4BCC0-8196-45F5-89C8-7A69ED3AD90A}"/>
            </a:ext>
          </a:extLst>
        </xdr:cNvPr>
        <xdr:cNvSpPr txBox="1"/>
      </xdr:nvSpPr>
      <xdr:spPr>
        <a:xfrm>
          <a:off x="11329781" y="11122025"/>
          <a:ext cx="9641970" cy="28337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  <a:t>[7]</a:t>
          </a:r>
        </a:p>
      </xdr:txBody>
    </xdr:sp>
    <xdr:clientData/>
  </xdr:twoCellAnchor>
  <xdr:twoCellAnchor>
    <xdr:from>
      <xdr:col>15</xdr:col>
      <xdr:colOff>344870</xdr:colOff>
      <xdr:row>73</xdr:row>
      <xdr:rowOff>49267</xdr:rowOff>
    </xdr:from>
    <xdr:to>
      <xdr:col>26</xdr:col>
      <xdr:colOff>492673</xdr:colOff>
      <xdr:row>89</xdr:row>
      <xdr:rowOff>151280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C51B272-1AD4-498F-8D74-316DF2CD2C80}"/>
            </a:ext>
          </a:extLst>
        </xdr:cNvPr>
        <xdr:cNvSpPr txBox="1"/>
      </xdr:nvSpPr>
      <xdr:spPr>
        <a:xfrm>
          <a:off x="12022520" y="13955767"/>
          <a:ext cx="8653628" cy="315001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[5] [6]</a:t>
          </a:r>
        </a:p>
      </xdr:txBody>
    </xdr:sp>
    <xdr:clientData/>
  </xdr:twoCellAnchor>
  <xdr:twoCellAnchor>
    <xdr:from>
      <xdr:col>16</xdr:col>
      <xdr:colOff>114957</xdr:colOff>
      <xdr:row>92</xdr:row>
      <xdr:rowOff>19236</xdr:rowOff>
    </xdr:from>
    <xdr:to>
      <xdr:col>26</xdr:col>
      <xdr:colOff>870388</xdr:colOff>
      <xdr:row>113</xdr:row>
      <xdr:rowOff>164222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7099F16-C143-4C37-8A22-784EDEDAB50C}"/>
            </a:ext>
          </a:extLst>
        </xdr:cNvPr>
        <xdr:cNvSpPr txBox="1"/>
      </xdr:nvSpPr>
      <xdr:spPr>
        <a:xfrm>
          <a:off x="12554607" y="17545236"/>
          <a:ext cx="8499256" cy="414548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  <a:t>[3]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19</xdr:col>
      <xdr:colOff>89504</xdr:colOff>
      <xdr:row>1</xdr:row>
      <xdr:rowOff>186393</xdr:rowOff>
    </xdr:from>
    <xdr:to>
      <xdr:col>25</xdr:col>
      <xdr:colOff>73081</xdr:colOff>
      <xdr:row>23</xdr:row>
      <xdr:rowOff>142362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EF3C576B-18BA-432D-83D2-FA16708C9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15154" y="376893"/>
          <a:ext cx="4555577" cy="414696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163285</xdr:rowOff>
    </xdr:from>
    <xdr:to>
      <xdr:col>17</xdr:col>
      <xdr:colOff>238125</xdr:colOff>
      <xdr:row>155</xdr:row>
      <xdr:rowOff>108857</xdr:rowOff>
    </xdr:to>
    <xdr:sp macro="" textlink="">
      <xdr:nvSpPr>
        <xdr:cNvPr id="42" name="Hexágono 88">
          <a:extLst>
            <a:ext uri="{FF2B5EF4-FFF2-40B4-BE49-F238E27FC236}">
              <a16:creationId xmlns:a16="http://schemas.microsoft.com/office/drawing/2014/main" id="{99AD8F4E-8627-43D2-B0CB-B4F4D3AF21A2}"/>
            </a:ext>
          </a:extLst>
        </xdr:cNvPr>
        <xdr:cNvSpPr/>
      </xdr:nvSpPr>
      <xdr:spPr>
        <a:xfrm>
          <a:off x="0" y="14831785"/>
          <a:ext cx="13437054" cy="14409965"/>
        </a:xfrm>
        <a:custGeom>
          <a:avLst/>
          <a:gdLst>
            <a:gd name="connsiteX0" fmla="*/ 0 w 13311187"/>
            <a:gd name="connsiteY0" fmla="*/ 5006579 h 10013157"/>
            <a:gd name="connsiteX1" fmla="*/ 2503289 w 13311187"/>
            <a:gd name="connsiteY1" fmla="*/ 2 h 10013157"/>
            <a:gd name="connsiteX2" fmla="*/ 10807898 w 13311187"/>
            <a:gd name="connsiteY2" fmla="*/ 2 h 10013157"/>
            <a:gd name="connsiteX3" fmla="*/ 13311187 w 13311187"/>
            <a:gd name="connsiteY3" fmla="*/ 5006579 h 10013157"/>
            <a:gd name="connsiteX4" fmla="*/ 10807898 w 13311187"/>
            <a:gd name="connsiteY4" fmla="*/ 10013155 h 10013157"/>
            <a:gd name="connsiteX5" fmla="*/ 2503289 w 13311187"/>
            <a:gd name="connsiteY5" fmla="*/ 10013155 h 10013157"/>
            <a:gd name="connsiteX6" fmla="*/ 0 w 13311187"/>
            <a:gd name="connsiteY6" fmla="*/ 5006579 h 10013157"/>
            <a:gd name="connsiteX0" fmla="*/ 0 w 10810875"/>
            <a:gd name="connsiteY0" fmla="*/ 5149452 h 10013153"/>
            <a:gd name="connsiteX1" fmla="*/ 2977 w 10810875"/>
            <a:gd name="connsiteY1" fmla="*/ 0 h 10013153"/>
            <a:gd name="connsiteX2" fmla="*/ 8307586 w 10810875"/>
            <a:gd name="connsiteY2" fmla="*/ 0 h 10013153"/>
            <a:gd name="connsiteX3" fmla="*/ 10810875 w 10810875"/>
            <a:gd name="connsiteY3" fmla="*/ 5006577 h 10013153"/>
            <a:gd name="connsiteX4" fmla="*/ 8307586 w 10810875"/>
            <a:gd name="connsiteY4" fmla="*/ 10013153 h 10013153"/>
            <a:gd name="connsiteX5" fmla="*/ 2977 w 10810875"/>
            <a:gd name="connsiteY5" fmla="*/ 10013153 h 10013153"/>
            <a:gd name="connsiteX6" fmla="*/ 0 w 10810875"/>
            <a:gd name="connsiteY6" fmla="*/ 5149452 h 10013153"/>
            <a:gd name="connsiteX0" fmla="*/ 0 w 10810875"/>
            <a:gd name="connsiteY0" fmla="*/ 5149452 h 10013153"/>
            <a:gd name="connsiteX1" fmla="*/ 2977 w 10810875"/>
            <a:gd name="connsiteY1" fmla="*/ 0 h 10013153"/>
            <a:gd name="connsiteX2" fmla="*/ 7285856 w 10810875"/>
            <a:gd name="connsiteY2" fmla="*/ 0 h 10013153"/>
            <a:gd name="connsiteX3" fmla="*/ 10810875 w 10810875"/>
            <a:gd name="connsiteY3" fmla="*/ 5006577 h 10013153"/>
            <a:gd name="connsiteX4" fmla="*/ 8307586 w 10810875"/>
            <a:gd name="connsiteY4" fmla="*/ 10013153 h 10013153"/>
            <a:gd name="connsiteX5" fmla="*/ 2977 w 10810875"/>
            <a:gd name="connsiteY5" fmla="*/ 10013153 h 10013153"/>
            <a:gd name="connsiteX6" fmla="*/ 0 w 10810875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8307586 w 11161182"/>
            <a:gd name="connsiteY4" fmla="*/ 10013153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6079241 w 11161182"/>
            <a:gd name="connsiteY4" fmla="*/ 9701055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8015663 w 11161182"/>
            <a:gd name="connsiteY4" fmla="*/ 9935129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161182" h="10013153">
              <a:moveTo>
                <a:pt x="0" y="5149452"/>
              </a:moveTo>
              <a:cubicBezTo>
                <a:pt x="992" y="3432968"/>
                <a:pt x="1985" y="1716484"/>
                <a:pt x="2977" y="0"/>
              </a:cubicBezTo>
              <a:lnTo>
                <a:pt x="7285856" y="0"/>
              </a:lnTo>
              <a:lnTo>
                <a:pt x="11161182" y="5552748"/>
              </a:lnTo>
              <a:lnTo>
                <a:pt x="8015663" y="9935129"/>
              </a:lnTo>
              <a:lnTo>
                <a:pt x="2977" y="10013153"/>
              </a:lnTo>
              <a:cubicBezTo>
                <a:pt x="1985" y="8391919"/>
                <a:pt x="992" y="6770686"/>
                <a:pt x="0" y="5149452"/>
              </a:cubicBezTo>
              <a:close/>
            </a:path>
          </a:pathLst>
        </a:cu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15</xdr:col>
      <xdr:colOff>285751</xdr:colOff>
      <xdr:row>41</xdr:row>
      <xdr:rowOff>0</xdr:rowOff>
    </xdr:from>
    <xdr:to>
      <xdr:col>27</xdr:col>
      <xdr:colOff>488330</xdr:colOff>
      <xdr:row>57</xdr:row>
      <xdr:rowOff>142874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5CAC1998-67EC-4F9E-9ED6-062E2A38A5E7}"/>
            </a:ext>
          </a:extLst>
        </xdr:cNvPr>
        <xdr:cNvSpPr txBox="1"/>
      </xdr:nvSpPr>
      <xdr:spPr>
        <a:xfrm>
          <a:off x="11953876" y="7810500"/>
          <a:ext cx="9608517" cy="319087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5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166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314637</xdr:colOff>
      <xdr:row>54</xdr:row>
      <xdr:rowOff>71438</xdr:rowOff>
    </xdr:from>
    <xdr:to>
      <xdr:col>11</xdr:col>
      <xdr:colOff>126850</xdr:colOff>
      <xdr:row>68</xdr:row>
      <xdr:rowOff>72706</xdr:rowOff>
    </xdr:to>
    <xdr:sp macro="" textlink="">
      <xdr:nvSpPr>
        <xdr:cNvPr id="123" name="Cuadro de texto 124">
          <a:extLst>
            <a:ext uri="{FF2B5EF4-FFF2-40B4-BE49-F238E27FC236}">
              <a16:creationId xmlns:a16="http://schemas.microsoft.com/office/drawing/2014/main" id="{FDCFAF68-84CD-47F8-93CB-F62386DFAB4E}"/>
            </a:ext>
          </a:extLst>
        </xdr:cNvPr>
        <xdr:cNvSpPr txBox="1"/>
      </xdr:nvSpPr>
      <xdr:spPr>
        <a:xfrm>
          <a:off x="2086287" y="10358438"/>
          <a:ext cx="6670213" cy="2668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601 521 33 44</a:t>
          </a:r>
          <a:b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  <a:b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  <a:b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alfabrokerseguros.com</a:t>
          </a:r>
          <a:br>
            <a:rPr lang="es-CO" sz="2400" i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CO" sz="11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432537</xdr:colOff>
      <xdr:row>56</xdr:row>
      <xdr:rowOff>75279</xdr:rowOff>
    </xdr:from>
    <xdr:to>
      <xdr:col>2</xdr:col>
      <xdr:colOff>463576</xdr:colOff>
      <xdr:row>66</xdr:row>
      <xdr:rowOff>19606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0348787E-B396-4237-B51E-48AE7D5A8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442187" y="10743279"/>
          <a:ext cx="799389" cy="1849327"/>
        </a:xfrm>
        <a:prstGeom prst="rect">
          <a:avLst/>
        </a:prstGeom>
      </xdr:spPr>
    </xdr:pic>
    <xdr:clientData/>
  </xdr:twoCellAnchor>
  <xdr:twoCellAnchor>
    <xdr:from>
      <xdr:col>1</xdr:col>
      <xdr:colOff>428626</xdr:colOff>
      <xdr:row>67</xdr:row>
      <xdr:rowOff>102185</xdr:rowOff>
    </xdr:from>
    <xdr:to>
      <xdr:col>8</xdr:col>
      <xdr:colOff>52303</xdr:colOff>
      <xdr:row>72</xdr:row>
      <xdr:rowOff>120679</xdr:rowOff>
    </xdr:to>
    <xdr:sp macro="" textlink="">
      <xdr:nvSpPr>
        <xdr:cNvPr id="125" name="Cuadro de texto 124">
          <a:extLst>
            <a:ext uri="{FF2B5EF4-FFF2-40B4-BE49-F238E27FC236}">
              <a16:creationId xmlns:a16="http://schemas.microsoft.com/office/drawing/2014/main" id="{F2531493-44A7-42BE-9506-C2787DC36D5D}"/>
            </a:ext>
          </a:extLst>
        </xdr:cNvPr>
        <xdr:cNvSpPr txBox="1"/>
      </xdr:nvSpPr>
      <xdr:spPr>
        <a:xfrm>
          <a:off x="1438276" y="12865685"/>
          <a:ext cx="4957677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3200" b="1" i="0">
              <a:solidFill>
                <a:srgbClr val="A02B93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3200" b="1" i="0">
              <a:solidFill>
                <a:srgbClr val="A02B93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3200" b="0" i="0">
              <a:solidFill>
                <a:srgbClr val="A02B93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4800" b="0" i="0">
            <a:solidFill>
              <a:srgbClr val="A02B93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396952</xdr:colOff>
      <xdr:row>136</xdr:row>
      <xdr:rowOff>59016</xdr:rowOff>
    </xdr:from>
    <xdr:to>
      <xdr:col>16</xdr:col>
      <xdr:colOff>737130</xdr:colOff>
      <xdr:row>138</xdr:row>
      <xdr:rowOff>66034</xdr:rowOff>
    </xdr:to>
    <xdr:sp macro="" textlink="">
      <xdr:nvSpPr>
        <xdr:cNvPr id="12" name="Cuadro de texto 124">
          <a:extLst>
            <a:ext uri="{FF2B5EF4-FFF2-40B4-BE49-F238E27FC236}">
              <a16:creationId xmlns:a16="http://schemas.microsoft.com/office/drawing/2014/main" id="{F6C77147-D8E5-4520-B150-82C38FCC750C}"/>
            </a:ext>
          </a:extLst>
        </xdr:cNvPr>
        <xdr:cNvSpPr txBox="1"/>
      </xdr:nvSpPr>
      <xdr:spPr>
        <a:xfrm>
          <a:off x="13455727" y="52770366"/>
          <a:ext cx="337003" cy="3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28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800" b="1" baseline="0">
            <a:solidFill>
              <a:schemeClr val="bg1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199361</xdr:colOff>
      <xdr:row>143</xdr:row>
      <xdr:rowOff>177209</xdr:rowOff>
    </xdr:from>
    <xdr:to>
      <xdr:col>25</xdr:col>
      <xdr:colOff>132907</xdr:colOff>
      <xdr:row>147</xdr:row>
      <xdr:rowOff>44302</xdr:rowOff>
    </xdr:to>
    <xdr:sp macro="" textlink="">
      <xdr:nvSpPr>
        <xdr:cNvPr id="13" name="Cuadro de texto 124">
          <a:extLst>
            <a:ext uri="{FF2B5EF4-FFF2-40B4-BE49-F238E27FC236}">
              <a16:creationId xmlns:a16="http://schemas.microsoft.com/office/drawing/2014/main" id="{091F4106-9CD5-4305-98C2-EE674F572A52}"/>
            </a:ext>
          </a:extLst>
        </xdr:cNvPr>
        <xdr:cNvSpPr txBox="1"/>
      </xdr:nvSpPr>
      <xdr:spPr>
        <a:xfrm>
          <a:off x="19662111" y="54158559"/>
          <a:ext cx="730471" cy="590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590550</xdr:colOff>
      <xdr:row>71</xdr:row>
      <xdr:rowOff>114300</xdr:rowOff>
    </xdr:from>
    <xdr:to>
      <xdr:col>14</xdr:col>
      <xdr:colOff>731196</xdr:colOff>
      <xdr:row>128</xdr:row>
      <xdr:rowOff>57150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D779D2C6-4EF7-4C7D-ABE1-E3705BA3F504}"/>
            </a:ext>
          </a:extLst>
        </xdr:cNvPr>
        <xdr:cNvSpPr/>
      </xdr:nvSpPr>
      <xdr:spPr>
        <a:xfrm>
          <a:off x="2362200" y="13144500"/>
          <a:ext cx="9284646" cy="10801350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765735</xdr:colOff>
      <xdr:row>92</xdr:row>
      <xdr:rowOff>75731</xdr:rowOff>
    </xdr:from>
    <xdr:to>
      <xdr:col>29</xdr:col>
      <xdr:colOff>262497</xdr:colOff>
      <xdr:row>132</xdr:row>
      <xdr:rowOff>102720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B8304FDC-401B-4E2E-8203-D65B59554488}"/>
            </a:ext>
          </a:extLst>
        </xdr:cNvPr>
        <xdr:cNvSpPr/>
      </xdr:nvSpPr>
      <xdr:spPr>
        <a:xfrm>
          <a:off x="13027585" y="44614631"/>
          <a:ext cx="11053762" cy="7516814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723901</xdr:colOff>
      <xdr:row>16</xdr:row>
      <xdr:rowOff>30725</xdr:rowOff>
    </xdr:from>
    <xdr:to>
      <xdr:col>15</xdr:col>
      <xdr:colOff>57151</xdr:colOff>
      <xdr:row>58</xdr:row>
      <xdr:rowOff>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B2EA0001-AB22-48E2-9EC4-341ACED40673}"/>
            </a:ext>
          </a:extLst>
        </xdr:cNvPr>
        <xdr:cNvSpPr/>
      </xdr:nvSpPr>
      <xdr:spPr>
        <a:xfrm>
          <a:off x="2581276" y="30450400"/>
          <a:ext cx="9734550" cy="765912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18</xdr:col>
      <xdr:colOff>0</xdr:colOff>
      <xdr:row>70</xdr:row>
      <xdr:rowOff>0</xdr:rowOff>
    </xdr:from>
    <xdr:ext cx="4572000" cy="2041072"/>
    <xdr:pic>
      <xdr:nvPicPr>
        <xdr:cNvPr id="17" name="Imagen 16">
          <a:extLst>
            <a:ext uri="{FF2B5EF4-FFF2-40B4-BE49-F238E27FC236}">
              <a16:creationId xmlns:a16="http://schemas.microsoft.com/office/drawing/2014/main" id="{CAFDD618-3B6E-4E85-AF61-D3CDE4FDC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8975" y="40376475"/>
          <a:ext cx="4572000" cy="2041072"/>
        </a:xfrm>
        <a:prstGeom prst="rect">
          <a:avLst/>
        </a:prstGeom>
      </xdr:spPr>
    </xdr:pic>
    <xdr:clientData/>
  </xdr:oneCellAnchor>
  <xdr:twoCellAnchor editAs="oneCell">
    <xdr:from>
      <xdr:col>7</xdr:col>
      <xdr:colOff>305157</xdr:colOff>
      <xdr:row>26</xdr:row>
      <xdr:rowOff>95847</xdr:rowOff>
    </xdr:from>
    <xdr:to>
      <xdr:col>10</xdr:col>
      <xdr:colOff>559223</xdr:colOff>
      <xdr:row>37</xdr:row>
      <xdr:rowOff>85599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E7FD892-03B5-4478-B2D4-3AF0756D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086" y="4831133"/>
          <a:ext cx="2540066" cy="2085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656895</xdr:colOff>
      <xdr:row>63</xdr:row>
      <xdr:rowOff>69425</xdr:rowOff>
    </xdr:from>
    <xdr:to>
      <xdr:col>17</xdr:col>
      <xdr:colOff>446579</xdr:colOff>
      <xdr:row>76</xdr:row>
      <xdr:rowOff>94501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F687EC23-C8B7-4C5E-B0FE-3DF604F43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8445" y="39109225"/>
          <a:ext cx="3787009" cy="2504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B42E5D8E-893A-4A01-A094-3399E31E2C0F}"/>
            </a:ext>
          </a:extLst>
        </xdr:cNvPr>
        <xdr:cNvSpPr txBox="1"/>
      </xdr:nvSpPr>
      <xdr:spPr>
        <a:xfrm>
          <a:off x="5859731" y="2820267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HOGAREÑO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[5] - [6]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47" name="Hexágono 13">
          <a:extLst>
            <a:ext uri="{FF2B5EF4-FFF2-40B4-BE49-F238E27FC236}">
              <a16:creationId xmlns:a16="http://schemas.microsoft.com/office/drawing/2014/main" id="{AD669CBA-E208-499A-AB44-EA2F684D711F}"/>
            </a:ext>
          </a:extLst>
        </xdr:cNvPr>
        <xdr:cNvSpPr/>
      </xdr:nvSpPr>
      <xdr:spPr>
        <a:xfrm>
          <a:off x="0" y="28128231"/>
          <a:ext cx="17409886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48" name="Hexágono 14">
          <a:extLst>
            <a:ext uri="{FF2B5EF4-FFF2-40B4-BE49-F238E27FC236}">
              <a16:creationId xmlns:a16="http://schemas.microsoft.com/office/drawing/2014/main" id="{A8D0A994-8694-416C-A118-8A105A528F3D}"/>
            </a:ext>
          </a:extLst>
        </xdr:cNvPr>
        <xdr:cNvSpPr/>
      </xdr:nvSpPr>
      <xdr:spPr>
        <a:xfrm>
          <a:off x="571500" y="28165849"/>
          <a:ext cx="5106556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771525</xdr:colOff>
      <xdr:row>4</xdr:row>
      <xdr:rowOff>55726</xdr:rowOff>
    </xdr:from>
    <xdr:ext cx="4429123" cy="1027924"/>
    <xdr:pic>
      <xdr:nvPicPr>
        <xdr:cNvPr id="49" name="Imagen 48">
          <a:extLst>
            <a:ext uri="{FF2B5EF4-FFF2-40B4-BE49-F238E27FC236}">
              <a16:creationId xmlns:a16="http://schemas.microsoft.com/office/drawing/2014/main" id="{84FB124A-643C-4C96-BBF6-628CB5782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768350" y="28421176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1</xdr:row>
      <xdr:rowOff>142875</xdr:rowOff>
    </xdr:from>
    <xdr:to>
      <xdr:col>26</xdr:col>
      <xdr:colOff>693965</xdr:colOff>
      <xdr:row>12</xdr:row>
      <xdr:rowOff>139472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099A7010-EE97-439B-A9A6-15493646D940}"/>
            </a:ext>
          </a:extLst>
        </xdr:cNvPr>
        <xdr:cNvSpPr txBox="1"/>
      </xdr:nvSpPr>
      <xdr:spPr>
        <a:xfrm>
          <a:off x="17766847" y="27990800"/>
          <a:ext cx="4113893" cy="188889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25505</xdr:colOff>
      <xdr:row>134</xdr:row>
      <xdr:rowOff>122237</xdr:rowOff>
    </xdr:from>
    <xdr:to>
      <xdr:col>24</xdr:col>
      <xdr:colOff>639892</xdr:colOff>
      <xdr:row>147</xdr:row>
      <xdr:rowOff>84272</xdr:rowOff>
    </xdr:to>
    <xdr:sp macro="" textlink="">
      <xdr:nvSpPr>
        <xdr:cNvPr id="52" name="Diagrama de flujo: proceso 53">
          <a:extLst>
            <a:ext uri="{FF2B5EF4-FFF2-40B4-BE49-F238E27FC236}">
              <a16:creationId xmlns:a16="http://schemas.microsoft.com/office/drawing/2014/main" id="{CF8E54AD-9010-4E27-912C-2DCCB5070A74}"/>
            </a:ext>
          </a:extLst>
        </xdr:cNvPr>
        <xdr:cNvSpPr/>
      </xdr:nvSpPr>
      <xdr:spPr>
        <a:xfrm>
          <a:off x="28680" y="52512912"/>
          <a:ext cx="20067612" cy="227661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138</xdr:row>
      <xdr:rowOff>65087</xdr:rowOff>
    </xdr:from>
    <xdr:to>
      <xdr:col>27</xdr:col>
      <xdr:colOff>3174</xdr:colOff>
      <xdr:row>151</xdr:row>
      <xdr:rowOff>0</xdr:rowOff>
    </xdr:to>
    <xdr:sp macro="" textlink="">
      <xdr:nvSpPr>
        <xdr:cNvPr id="53" name="Diagrama de flujo: proceso 53">
          <a:extLst>
            <a:ext uri="{FF2B5EF4-FFF2-40B4-BE49-F238E27FC236}">
              <a16:creationId xmlns:a16="http://schemas.microsoft.com/office/drawing/2014/main" id="{D992F807-E008-495E-918C-7F59D7D3AE1D}"/>
            </a:ext>
          </a:extLst>
        </xdr:cNvPr>
        <xdr:cNvSpPr>
          <a:spLocks noChangeAspect="1"/>
        </xdr:cNvSpPr>
      </xdr:nvSpPr>
      <xdr:spPr>
        <a:xfrm>
          <a:off x="0" y="53141562"/>
          <a:ext cx="22129749" cy="244488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279323</xdr:colOff>
      <xdr:row>147</xdr:row>
      <xdr:rowOff>6349</xdr:rowOff>
    </xdr:from>
    <xdr:to>
      <xdr:col>13</xdr:col>
      <xdr:colOff>354014</xdr:colOff>
      <xdr:row>150</xdr:row>
      <xdr:rowOff>139700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99CC7AB2-1A08-4041-AB97-35C808FA18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134523" y="54711599"/>
          <a:ext cx="877966" cy="679450"/>
        </a:xfrm>
        <a:prstGeom prst="rect">
          <a:avLst/>
        </a:prstGeom>
      </xdr:spPr>
    </xdr:pic>
    <xdr:clientData/>
  </xdr:twoCellAnchor>
  <xdr:twoCellAnchor editAs="oneCell">
    <xdr:from>
      <xdr:col>1</xdr:col>
      <xdr:colOff>183260</xdr:colOff>
      <xdr:row>142</xdr:row>
      <xdr:rowOff>21420</xdr:rowOff>
    </xdr:from>
    <xdr:to>
      <xdr:col>2</xdr:col>
      <xdr:colOff>216845</xdr:colOff>
      <xdr:row>150</xdr:row>
      <xdr:rowOff>182471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3C66F58-AC40-46B2-B7E5-69ABA6A16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237360" y="53818620"/>
          <a:ext cx="836860" cy="1608850"/>
        </a:xfrm>
        <a:prstGeom prst="rect">
          <a:avLst/>
        </a:prstGeom>
      </xdr:spPr>
    </xdr:pic>
    <xdr:clientData/>
  </xdr:twoCellAnchor>
  <xdr:twoCellAnchor>
    <xdr:from>
      <xdr:col>2</xdr:col>
      <xdr:colOff>132022</xdr:colOff>
      <xdr:row>141</xdr:row>
      <xdr:rowOff>37352</xdr:rowOff>
    </xdr:from>
    <xdr:to>
      <xdr:col>11</xdr:col>
      <xdr:colOff>619124</xdr:colOff>
      <xdr:row>150</xdr:row>
      <xdr:rowOff>268760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2D42C62B-5C55-42C1-9DAE-61BF574FAC59}"/>
            </a:ext>
          </a:extLst>
        </xdr:cNvPr>
        <xdr:cNvSpPr txBox="1">
          <a:spLocks noChangeAspect="1"/>
        </xdr:cNvSpPr>
      </xdr:nvSpPr>
      <xdr:spPr>
        <a:xfrm>
          <a:off x="1989397" y="53653577"/>
          <a:ext cx="7691177" cy="1860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599427</xdr:colOff>
      <xdr:row>144</xdr:row>
      <xdr:rowOff>145885</xdr:rowOff>
    </xdr:from>
    <xdr:to>
      <xdr:col>20</xdr:col>
      <xdr:colOff>293343</xdr:colOff>
      <xdr:row>149</xdr:row>
      <xdr:rowOff>164379</xdr:rowOff>
    </xdr:to>
    <xdr:sp macro="" textlink="">
      <xdr:nvSpPr>
        <xdr:cNvPr id="57" name="Cuadro de texto 124">
          <a:extLst>
            <a:ext uri="{FF2B5EF4-FFF2-40B4-BE49-F238E27FC236}">
              <a16:creationId xmlns:a16="http://schemas.microsoft.com/office/drawing/2014/main" id="{86F1ADB4-CC0B-4EF1-93F4-6DB695CE5EC4}"/>
            </a:ext>
          </a:extLst>
        </xdr:cNvPr>
        <xdr:cNvSpPr txBox="1"/>
      </xdr:nvSpPr>
      <xdr:spPr>
        <a:xfrm>
          <a:off x="12861277" y="54301860"/>
          <a:ext cx="3694416" cy="923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485168</xdr:colOff>
      <xdr:row>144</xdr:row>
      <xdr:rowOff>68427</xdr:rowOff>
    </xdr:from>
    <xdr:to>
      <xdr:col>23</xdr:col>
      <xdr:colOff>485493</xdr:colOff>
      <xdr:row>150</xdr:row>
      <xdr:rowOff>93932</xdr:rowOff>
    </xdr:to>
    <xdr:sp macro="" textlink="">
      <xdr:nvSpPr>
        <xdr:cNvPr id="58" name="Cuadro de texto 124">
          <a:extLst>
            <a:ext uri="{FF2B5EF4-FFF2-40B4-BE49-F238E27FC236}">
              <a16:creationId xmlns:a16="http://schemas.microsoft.com/office/drawing/2014/main" id="{B04B8423-E725-42ED-B73E-2FEB1C4817F7}"/>
            </a:ext>
          </a:extLst>
        </xdr:cNvPr>
        <xdr:cNvSpPr txBox="1"/>
      </xdr:nvSpPr>
      <xdr:spPr>
        <a:xfrm>
          <a:off x="18347718" y="54224402"/>
          <a:ext cx="800425" cy="1114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690562</xdr:colOff>
      <xdr:row>15</xdr:row>
      <xdr:rowOff>142875</xdr:rowOff>
    </xdr:from>
    <xdr:to>
      <xdr:col>24</xdr:col>
      <xdr:colOff>77929</xdr:colOff>
      <xdr:row>62</xdr:row>
      <xdr:rowOff>67108</xdr:rowOff>
    </xdr:to>
    <xdr:sp macro="" textlink="">
      <xdr:nvSpPr>
        <xdr:cNvPr id="59" name="Rectángulo 93">
          <a:extLst>
            <a:ext uri="{FF2B5EF4-FFF2-40B4-BE49-F238E27FC236}">
              <a16:creationId xmlns:a16="http://schemas.microsoft.com/office/drawing/2014/main" id="{8D49E80B-2FAB-4566-A285-02D861AD1CAE}"/>
            </a:ext>
          </a:extLst>
        </xdr:cNvPr>
        <xdr:cNvSpPr/>
      </xdr:nvSpPr>
      <xdr:spPr>
        <a:xfrm>
          <a:off x="14552612" y="30391100"/>
          <a:ext cx="4984892" cy="8525308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727360</xdr:colOff>
      <xdr:row>39</xdr:row>
      <xdr:rowOff>114770</xdr:rowOff>
    </xdr:from>
    <xdr:to>
      <xdr:col>24</xdr:col>
      <xdr:colOff>49405</xdr:colOff>
      <xdr:row>47</xdr:row>
      <xdr:rowOff>153699</xdr:rowOff>
    </xdr:to>
    <xdr:sp macro="" textlink="">
      <xdr:nvSpPr>
        <xdr:cNvPr id="60" name="Rectángulo 93">
          <a:extLst>
            <a:ext uri="{FF2B5EF4-FFF2-40B4-BE49-F238E27FC236}">
              <a16:creationId xmlns:a16="http://schemas.microsoft.com/office/drawing/2014/main" id="{93646C75-108A-45E1-8BA7-EC1765F302BA}"/>
            </a:ext>
          </a:extLst>
        </xdr:cNvPr>
        <xdr:cNvSpPr/>
      </xdr:nvSpPr>
      <xdr:spPr>
        <a:xfrm>
          <a:off x="14589410" y="34795295"/>
          <a:ext cx="4916395" cy="137242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701383</xdr:colOff>
      <xdr:row>15</xdr:row>
      <xdr:rowOff>147205</xdr:rowOff>
    </xdr:from>
    <xdr:to>
      <xdr:col>24</xdr:col>
      <xdr:colOff>43292</xdr:colOff>
      <xdr:row>26</xdr:row>
      <xdr:rowOff>188336</xdr:rowOff>
    </xdr:to>
    <xdr:sp macro="" textlink="">
      <xdr:nvSpPr>
        <xdr:cNvPr id="61" name="Rectángulo 93">
          <a:extLst>
            <a:ext uri="{FF2B5EF4-FFF2-40B4-BE49-F238E27FC236}">
              <a16:creationId xmlns:a16="http://schemas.microsoft.com/office/drawing/2014/main" id="{9E4FE0B0-F2B5-4F3F-9FE1-93A28431B32A}"/>
            </a:ext>
          </a:extLst>
        </xdr:cNvPr>
        <xdr:cNvSpPr/>
      </xdr:nvSpPr>
      <xdr:spPr>
        <a:xfrm>
          <a:off x="14557083" y="30395430"/>
          <a:ext cx="4948959" cy="2015981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283894</xdr:colOff>
      <xdr:row>20</xdr:row>
      <xdr:rowOff>46081</xdr:rowOff>
    </xdr:from>
    <xdr:to>
      <xdr:col>23</xdr:col>
      <xdr:colOff>522018</xdr:colOff>
      <xdr:row>27</xdr:row>
      <xdr:rowOff>83487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2C805A5-9F59-4374-824C-25E9B7842E05}"/>
            </a:ext>
          </a:extLst>
        </xdr:cNvPr>
        <xdr:cNvSpPr txBox="1"/>
      </xdr:nvSpPr>
      <xdr:spPr>
        <a:xfrm>
          <a:off x="14942869" y="31196006"/>
          <a:ext cx="4241799" cy="130423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18</xdr:col>
      <xdr:colOff>112564</xdr:colOff>
      <xdr:row>26</xdr:row>
      <xdr:rowOff>24591</xdr:rowOff>
    </xdr:from>
    <xdr:to>
      <xdr:col>23</xdr:col>
      <xdr:colOff>701383</xdr:colOff>
      <xdr:row>34</xdr:row>
      <xdr:rowOff>84426</xdr:rowOff>
    </xdr:to>
    <xdr:sp macro="" textlink="">
      <xdr:nvSpPr>
        <xdr:cNvPr id="63" name="Cuadro de texto 124">
          <a:extLst>
            <a:ext uri="{FF2B5EF4-FFF2-40B4-BE49-F238E27FC236}">
              <a16:creationId xmlns:a16="http://schemas.microsoft.com/office/drawing/2014/main" id="{844B59B2-ECC9-4BEA-ABCC-F596202A61AD}"/>
            </a:ext>
          </a:extLst>
        </xdr:cNvPr>
        <xdr:cNvSpPr txBox="1"/>
      </xdr:nvSpPr>
      <xdr:spPr>
        <a:xfrm>
          <a:off x="14771539" y="32260366"/>
          <a:ext cx="4586144" cy="155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19</xdr:col>
      <xdr:colOff>199157</xdr:colOff>
      <xdr:row>33</xdr:row>
      <xdr:rowOff>153700</xdr:rowOff>
    </xdr:from>
    <xdr:to>
      <xdr:col>22</xdr:col>
      <xdr:colOff>653140</xdr:colOff>
      <xdr:row>39</xdr:row>
      <xdr:rowOff>57211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C2C05696-3BEA-40C7-BD53-5418795AEB0D}"/>
            </a:ext>
          </a:extLst>
        </xdr:cNvPr>
        <xdr:cNvSpPr txBox="1"/>
      </xdr:nvSpPr>
      <xdr:spPr>
        <a:xfrm>
          <a:off x="15661407" y="33691225"/>
          <a:ext cx="2854283" cy="10465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[523]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19</xdr:col>
      <xdr:colOff>65761</xdr:colOff>
      <xdr:row>16</xdr:row>
      <xdr:rowOff>68089</xdr:rowOff>
    </xdr:from>
    <xdr:to>
      <xdr:col>22</xdr:col>
      <xdr:colOff>696567</xdr:colOff>
      <xdr:row>19</xdr:row>
      <xdr:rowOff>136453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EA502C64-B9B0-4434-9BAB-D37E719898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5577904" y="2898375"/>
          <a:ext cx="3039270" cy="599042"/>
        </a:xfrm>
        <a:prstGeom prst="rect">
          <a:avLst/>
        </a:prstGeom>
      </xdr:spPr>
    </xdr:pic>
    <xdr:clientData/>
  </xdr:twoCellAnchor>
  <xdr:twoCellAnchor>
    <xdr:from>
      <xdr:col>18</xdr:col>
      <xdr:colOff>315067</xdr:colOff>
      <xdr:row>39</xdr:row>
      <xdr:rowOff>181163</xdr:rowOff>
    </xdr:from>
    <xdr:to>
      <xdr:col>23</xdr:col>
      <xdr:colOff>553191</xdr:colOff>
      <xdr:row>48</xdr:row>
      <xdr:rowOff>28069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C8018FAF-C572-4822-9C4E-B9FD528FE83A}"/>
            </a:ext>
          </a:extLst>
        </xdr:cNvPr>
        <xdr:cNvSpPr txBox="1"/>
      </xdr:nvSpPr>
      <xdr:spPr>
        <a:xfrm>
          <a:off x="14970867" y="34858513"/>
          <a:ext cx="4241799" cy="13772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18</xdr:col>
      <xdr:colOff>143736</xdr:colOff>
      <xdr:row>49</xdr:row>
      <xdr:rowOff>21128</xdr:rowOff>
    </xdr:from>
    <xdr:to>
      <xdr:col>23</xdr:col>
      <xdr:colOff>732555</xdr:colOff>
      <xdr:row>61</xdr:row>
      <xdr:rowOff>32473</xdr:rowOff>
    </xdr:to>
    <xdr:sp macro="" textlink="">
      <xdr:nvSpPr>
        <xdr:cNvPr id="67" name="Cuadro de texto 124">
          <a:extLst>
            <a:ext uri="{FF2B5EF4-FFF2-40B4-BE49-F238E27FC236}">
              <a16:creationId xmlns:a16="http://schemas.microsoft.com/office/drawing/2014/main" id="{B8A814C6-F186-4B12-AE53-A62C832016E7}"/>
            </a:ext>
          </a:extLst>
        </xdr:cNvPr>
        <xdr:cNvSpPr txBox="1"/>
      </xdr:nvSpPr>
      <xdr:spPr>
        <a:xfrm>
          <a:off x="14799536" y="36416153"/>
          <a:ext cx="4595669" cy="227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 33 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(302 606 02 18) ó e-mail,   para orientarte o asistirte y llevar así una reclamación exitosa.</a:t>
          </a:r>
        </a:p>
      </xdr:txBody>
    </xdr:sp>
    <xdr:clientData/>
  </xdr:twoCellAnchor>
  <xdr:twoCellAnchor>
    <xdr:from>
      <xdr:col>8</xdr:col>
      <xdr:colOff>19050</xdr:colOff>
      <xdr:row>80</xdr:row>
      <xdr:rowOff>133350</xdr:rowOff>
    </xdr:from>
    <xdr:to>
      <xdr:col>8</xdr:col>
      <xdr:colOff>19050</xdr:colOff>
      <xdr:row>83</xdr:row>
      <xdr:rowOff>76200</xdr:rowOff>
    </xdr:to>
    <xdr:cxnSp macro="">
      <xdr:nvCxnSpPr>
        <xdr:cNvPr id="2" name="Conector recto 3">
          <a:extLst>
            <a:ext uri="{FF2B5EF4-FFF2-40B4-BE49-F238E27FC236}">
              <a16:creationId xmlns:a16="http://schemas.microsoft.com/office/drawing/2014/main" id="{42A7C0A0-2C29-4F81-A080-AEBD4702A33A}"/>
            </a:ext>
          </a:extLst>
        </xdr:cNvPr>
        <xdr:cNvCxnSpPr/>
      </xdr:nvCxnSpPr>
      <xdr:spPr>
        <a:xfrm>
          <a:off x="6362700" y="17164050"/>
          <a:ext cx="0" cy="514350"/>
        </a:xfrm>
        <a:prstGeom prst="line">
          <a:avLst/>
        </a:prstGeom>
        <a:ln w="28575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41</xdr:row>
      <xdr:rowOff>166688</xdr:rowOff>
    </xdr:from>
    <xdr:to>
      <xdr:col>6</xdr:col>
      <xdr:colOff>428625</xdr:colOff>
      <xdr:row>43</xdr:row>
      <xdr:rowOff>23813</xdr:rowOff>
    </xdr:to>
    <xdr:sp macro="" textlink="">
      <xdr:nvSpPr>
        <xdr:cNvPr id="2" name="Triángulo isósceles 4">
          <a:extLst>
            <a:ext uri="{FF2B5EF4-FFF2-40B4-BE49-F238E27FC236}">
              <a16:creationId xmlns:a16="http://schemas.microsoft.com/office/drawing/2014/main" id="{C06F7E61-0F2D-4757-ACEF-1B39B0708C8C}"/>
            </a:ext>
          </a:extLst>
        </xdr:cNvPr>
        <xdr:cNvSpPr/>
      </xdr:nvSpPr>
      <xdr:spPr>
        <a:xfrm>
          <a:off x="4924425" y="7583488"/>
          <a:ext cx="558800" cy="234950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357187</xdr:colOff>
      <xdr:row>73</xdr:row>
      <xdr:rowOff>154782</xdr:rowOff>
    </xdr:from>
    <xdr:to>
      <xdr:col>7</xdr:col>
      <xdr:colOff>119062</xdr:colOff>
      <xdr:row>75</xdr:row>
      <xdr:rowOff>11907</xdr:rowOff>
    </xdr:to>
    <xdr:sp macro="" textlink="">
      <xdr:nvSpPr>
        <xdr:cNvPr id="3" name="Triángulo isósceles 5">
          <a:extLst>
            <a:ext uri="{FF2B5EF4-FFF2-40B4-BE49-F238E27FC236}">
              <a16:creationId xmlns:a16="http://schemas.microsoft.com/office/drawing/2014/main" id="{1529849A-795A-4430-8A83-D938108519EC}"/>
            </a:ext>
          </a:extLst>
        </xdr:cNvPr>
        <xdr:cNvSpPr/>
      </xdr:nvSpPr>
      <xdr:spPr>
        <a:xfrm>
          <a:off x="5411787" y="13499307"/>
          <a:ext cx="568325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0</xdr:colOff>
      <xdr:row>60</xdr:row>
      <xdr:rowOff>0</xdr:rowOff>
    </xdr:from>
    <xdr:to>
      <xdr:col>18</xdr:col>
      <xdr:colOff>523875</xdr:colOff>
      <xdr:row>61</xdr:row>
      <xdr:rowOff>47625</xdr:rowOff>
    </xdr:to>
    <xdr:sp macro="" textlink="">
      <xdr:nvSpPr>
        <xdr:cNvPr id="4" name="Triángulo isósceles 6">
          <a:extLst>
            <a:ext uri="{FF2B5EF4-FFF2-40B4-BE49-F238E27FC236}">
              <a16:creationId xmlns:a16="http://schemas.microsoft.com/office/drawing/2014/main" id="{4C6F165A-183C-439C-A11B-522B0B8F42D2}"/>
            </a:ext>
          </a:extLst>
        </xdr:cNvPr>
        <xdr:cNvSpPr/>
      </xdr:nvSpPr>
      <xdr:spPr>
        <a:xfrm>
          <a:off x="14658975" y="10972800"/>
          <a:ext cx="520700" cy="225425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702970</xdr:colOff>
      <xdr:row>25</xdr:row>
      <xdr:rowOff>22679</xdr:rowOff>
    </xdr:from>
    <xdr:to>
      <xdr:col>15</xdr:col>
      <xdr:colOff>30615</xdr:colOff>
      <xdr:row>53</xdr:row>
      <xdr:rowOff>54429</xdr:rowOff>
    </xdr:to>
    <xdr:sp macro="" textlink="">
      <xdr:nvSpPr>
        <xdr:cNvPr id="5" name="Rectángulo: esquinas redondeadas 17">
          <a:extLst>
            <a:ext uri="{FF2B5EF4-FFF2-40B4-BE49-F238E27FC236}">
              <a16:creationId xmlns:a16="http://schemas.microsoft.com/office/drawing/2014/main" id="{58CB6C37-A4E5-4534-B116-AF70B1C57AE9}"/>
            </a:ext>
          </a:extLst>
        </xdr:cNvPr>
        <xdr:cNvSpPr/>
      </xdr:nvSpPr>
      <xdr:spPr>
        <a:xfrm>
          <a:off x="2471899" y="4567465"/>
          <a:ext cx="9233645" cy="5365750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719979</xdr:colOff>
      <xdr:row>42</xdr:row>
      <xdr:rowOff>151281</xdr:rowOff>
    </xdr:from>
    <xdr:to>
      <xdr:col>26</xdr:col>
      <xdr:colOff>95250</xdr:colOff>
      <xdr:row>71</xdr:row>
      <xdr:rowOff>119062</xdr:rowOff>
    </xdr:to>
    <xdr:sp macro="" textlink="">
      <xdr:nvSpPr>
        <xdr:cNvPr id="6" name="Rectángulo: esquinas redondeadas 18">
          <a:extLst>
            <a:ext uri="{FF2B5EF4-FFF2-40B4-BE49-F238E27FC236}">
              <a16:creationId xmlns:a16="http://schemas.microsoft.com/office/drawing/2014/main" id="{27E13971-05E9-4645-AC6C-379DED97D55B}"/>
            </a:ext>
          </a:extLst>
        </xdr:cNvPr>
        <xdr:cNvSpPr/>
      </xdr:nvSpPr>
      <xdr:spPr>
        <a:xfrm>
          <a:off x="12975479" y="7752231"/>
          <a:ext cx="8303371" cy="5352581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705692</xdr:colOff>
      <xdr:row>56</xdr:row>
      <xdr:rowOff>65556</xdr:rowOff>
    </xdr:from>
    <xdr:to>
      <xdr:col>15</xdr:col>
      <xdr:colOff>119062</xdr:colOff>
      <xdr:row>85</xdr:row>
      <xdr:rowOff>71437</xdr:rowOff>
    </xdr:to>
    <xdr:sp macro="" textlink="">
      <xdr:nvSpPr>
        <xdr:cNvPr id="7" name="Rectángulo: esquinas redondeadas 19">
          <a:extLst>
            <a:ext uri="{FF2B5EF4-FFF2-40B4-BE49-F238E27FC236}">
              <a16:creationId xmlns:a16="http://schemas.microsoft.com/office/drawing/2014/main" id="{60753F13-2B25-4104-96C8-7B8E188AFF5E}"/>
            </a:ext>
          </a:extLst>
        </xdr:cNvPr>
        <xdr:cNvSpPr/>
      </xdr:nvSpPr>
      <xdr:spPr>
        <a:xfrm>
          <a:off x="2496392" y="10733556"/>
          <a:ext cx="9357470" cy="5530381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-1</xdr:colOff>
      <xdr:row>75</xdr:row>
      <xdr:rowOff>136993</xdr:rowOff>
    </xdr:from>
    <xdr:to>
      <xdr:col>26</xdr:col>
      <xdr:colOff>119062</xdr:colOff>
      <xdr:row>103</xdr:row>
      <xdr:rowOff>119062</xdr:rowOff>
    </xdr:to>
    <xdr:sp macro="" textlink="">
      <xdr:nvSpPr>
        <xdr:cNvPr id="8" name="Rectángulo: esquinas redondeadas 20">
          <a:extLst>
            <a:ext uri="{FF2B5EF4-FFF2-40B4-BE49-F238E27FC236}">
              <a16:creationId xmlns:a16="http://schemas.microsoft.com/office/drawing/2014/main" id="{7D0871B5-53D7-4F8D-8611-79424E23E1F4}"/>
            </a:ext>
          </a:extLst>
        </xdr:cNvPr>
        <xdr:cNvSpPr/>
      </xdr:nvSpPr>
      <xdr:spPr>
        <a:xfrm>
          <a:off x="13058774" y="13846643"/>
          <a:ext cx="8247063" cy="5258919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715216</xdr:colOff>
      <xdr:row>88</xdr:row>
      <xdr:rowOff>105697</xdr:rowOff>
    </xdr:from>
    <xdr:to>
      <xdr:col>15</xdr:col>
      <xdr:colOff>119061</xdr:colOff>
      <xdr:row>113</xdr:row>
      <xdr:rowOff>125866</xdr:rowOff>
    </xdr:to>
    <xdr:sp macro="" textlink="">
      <xdr:nvSpPr>
        <xdr:cNvPr id="9" name="Rectángulo: esquinas redondeadas 21">
          <a:extLst>
            <a:ext uri="{FF2B5EF4-FFF2-40B4-BE49-F238E27FC236}">
              <a16:creationId xmlns:a16="http://schemas.microsoft.com/office/drawing/2014/main" id="{3A071E81-8F8C-4F80-B16B-672018A5B60D}"/>
            </a:ext>
          </a:extLst>
        </xdr:cNvPr>
        <xdr:cNvSpPr/>
      </xdr:nvSpPr>
      <xdr:spPr>
        <a:xfrm>
          <a:off x="2569416" y="16247397"/>
          <a:ext cx="9811495" cy="4763619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653304</xdr:colOff>
      <xdr:row>106</xdr:row>
      <xdr:rowOff>108418</xdr:rowOff>
    </xdr:from>
    <xdr:to>
      <xdr:col>28</xdr:col>
      <xdr:colOff>38099</xdr:colOff>
      <xdr:row>131</xdr:row>
      <xdr:rowOff>128587</xdr:rowOff>
    </xdr:to>
    <xdr:sp macro="" textlink="">
      <xdr:nvSpPr>
        <xdr:cNvPr id="10" name="Rectángulo: esquinas redondeadas 22">
          <a:extLst>
            <a:ext uri="{FF2B5EF4-FFF2-40B4-BE49-F238E27FC236}">
              <a16:creationId xmlns:a16="http://schemas.microsoft.com/office/drawing/2014/main" id="{88EC4751-8970-4E11-96F1-0F3839C67F05}"/>
            </a:ext>
          </a:extLst>
        </xdr:cNvPr>
        <xdr:cNvSpPr/>
      </xdr:nvSpPr>
      <xdr:spPr>
        <a:xfrm>
          <a:off x="13715254" y="19650543"/>
          <a:ext cx="9344770" cy="4715994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60231</xdr:colOff>
      <xdr:row>101</xdr:row>
      <xdr:rowOff>188400</xdr:rowOff>
    </xdr:from>
    <xdr:to>
      <xdr:col>6</xdr:col>
      <xdr:colOff>634532</xdr:colOff>
      <xdr:row>103</xdr:row>
      <xdr:rowOff>45525</xdr:rowOff>
    </xdr:to>
    <xdr:sp macro="" textlink="">
      <xdr:nvSpPr>
        <xdr:cNvPr id="25" name="Triángulo isósceles 40">
          <a:extLst>
            <a:ext uri="{FF2B5EF4-FFF2-40B4-BE49-F238E27FC236}">
              <a16:creationId xmlns:a16="http://schemas.microsoft.com/office/drawing/2014/main" id="{F44074E7-D2D8-41CD-85AF-548C46A31FCF}"/>
            </a:ext>
          </a:extLst>
        </xdr:cNvPr>
        <xdr:cNvSpPr/>
      </xdr:nvSpPr>
      <xdr:spPr>
        <a:xfrm>
          <a:off x="5118006" y="18790725"/>
          <a:ext cx="577476" cy="2413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16</xdr:col>
      <xdr:colOff>390230</xdr:colOff>
      <xdr:row>22</xdr:row>
      <xdr:rowOff>181552</xdr:rowOff>
    </xdr:from>
    <xdr:to>
      <xdr:col>26</xdr:col>
      <xdr:colOff>67582</xdr:colOff>
      <xdr:row>37</xdr:row>
      <xdr:rowOff>126668</xdr:rowOff>
    </xdr:to>
    <xdr:pic>
      <xdr:nvPicPr>
        <xdr:cNvPr id="28" name="Imagen 44">
          <a:extLst>
            <a:ext uri="{FF2B5EF4-FFF2-40B4-BE49-F238E27FC236}">
              <a16:creationId xmlns:a16="http://schemas.microsoft.com/office/drawing/2014/main" id="{4E7AEFD0-EE03-4196-80FB-B5C4950B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2180" y="4045527"/>
          <a:ext cx="7799002" cy="2748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27</xdr:col>
      <xdr:colOff>3174</xdr:colOff>
      <xdr:row>0</xdr:row>
      <xdr:rowOff>4901</xdr:rowOff>
    </xdr:to>
    <xdr:sp macro="" textlink="">
      <xdr:nvSpPr>
        <xdr:cNvPr id="29" name="Diagrama de flujo: proceso 53">
          <a:extLst>
            <a:ext uri="{FF2B5EF4-FFF2-40B4-BE49-F238E27FC236}">
              <a16:creationId xmlns:a16="http://schemas.microsoft.com/office/drawing/2014/main" id="{E767AE12-70B2-4CDD-99F4-6A62E4A3A30A}"/>
            </a:ext>
          </a:extLst>
        </xdr:cNvPr>
        <xdr:cNvSpPr>
          <a:spLocks noChangeAspect="1"/>
        </xdr:cNvSpPr>
      </xdr:nvSpPr>
      <xdr:spPr>
        <a:xfrm>
          <a:off x="0" y="0"/>
          <a:ext cx="22129749" cy="807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30" name="CuadroTexto 67">
          <a:extLst>
            <a:ext uri="{FF2B5EF4-FFF2-40B4-BE49-F238E27FC236}">
              <a16:creationId xmlns:a16="http://schemas.microsoft.com/office/drawing/2014/main" id="{CFF50DEE-F538-4D16-8568-981C96AB973D}"/>
            </a:ext>
          </a:extLst>
        </xdr:cNvPr>
        <xdr:cNvSpPr txBox="1"/>
      </xdr:nvSpPr>
      <xdr:spPr>
        <a:xfrm>
          <a:off x="5859731" y="52302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HOGAREÑO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[5] - [6]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31" name="Hexágono 13">
          <a:extLst>
            <a:ext uri="{FF2B5EF4-FFF2-40B4-BE49-F238E27FC236}">
              <a16:creationId xmlns:a16="http://schemas.microsoft.com/office/drawing/2014/main" id="{C209784B-07ED-458D-B316-5638444E6733}"/>
            </a:ext>
          </a:extLst>
        </xdr:cNvPr>
        <xdr:cNvSpPr/>
      </xdr:nvSpPr>
      <xdr:spPr>
        <a:xfrm>
          <a:off x="0" y="448581"/>
          <a:ext cx="17409886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32" name="Hexágono 14">
          <a:extLst>
            <a:ext uri="{FF2B5EF4-FFF2-40B4-BE49-F238E27FC236}">
              <a16:creationId xmlns:a16="http://schemas.microsoft.com/office/drawing/2014/main" id="{0FB0D028-2EF6-450C-903A-96E57A5B56AE}"/>
            </a:ext>
          </a:extLst>
        </xdr:cNvPr>
        <xdr:cNvSpPr/>
      </xdr:nvSpPr>
      <xdr:spPr>
        <a:xfrm>
          <a:off x="571500" y="486199"/>
          <a:ext cx="5106556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723900</xdr:colOff>
      <xdr:row>4</xdr:row>
      <xdr:rowOff>55726</xdr:rowOff>
    </xdr:from>
    <xdr:ext cx="4429123" cy="1027924"/>
    <xdr:pic>
      <xdr:nvPicPr>
        <xdr:cNvPr id="33" name="Imagen 70">
          <a:extLst>
            <a:ext uri="{FF2B5EF4-FFF2-40B4-BE49-F238E27FC236}">
              <a16:creationId xmlns:a16="http://schemas.microsoft.com/office/drawing/2014/main" id="{6DBBAE61-D7CE-4B11-9395-0210ADCF1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723900" y="741526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1</xdr:row>
      <xdr:rowOff>142875</xdr:rowOff>
    </xdr:from>
    <xdr:to>
      <xdr:col>26</xdr:col>
      <xdr:colOff>693965</xdr:colOff>
      <xdr:row>12</xdr:row>
      <xdr:rowOff>139472</xdr:rowOff>
    </xdr:to>
    <xdr:sp macro="" textlink="">
      <xdr:nvSpPr>
        <xdr:cNvPr id="34" name="CuadroTexto 71">
          <a:extLst>
            <a:ext uri="{FF2B5EF4-FFF2-40B4-BE49-F238E27FC236}">
              <a16:creationId xmlns:a16="http://schemas.microsoft.com/office/drawing/2014/main" id="{3C249978-8608-442B-9E69-7BA6CF0C4BE7}"/>
            </a:ext>
          </a:extLst>
        </xdr:cNvPr>
        <xdr:cNvSpPr txBox="1"/>
      </xdr:nvSpPr>
      <xdr:spPr>
        <a:xfrm>
          <a:off x="17766847" y="311150"/>
          <a:ext cx="4113893" cy="188889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28680</xdr:colOff>
      <xdr:row>133</xdr:row>
      <xdr:rowOff>126093</xdr:rowOff>
    </xdr:from>
    <xdr:to>
      <xdr:col>24</xdr:col>
      <xdr:colOff>636717</xdr:colOff>
      <xdr:row>146</xdr:row>
      <xdr:rowOff>60688</xdr:rowOff>
    </xdr:to>
    <xdr:sp macro="" textlink="">
      <xdr:nvSpPr>
        <xdr:cNvPr id="35" name="Diagrama de flujo: proceso 53">
          <a:extLst>
            <a:ext uri="{FF2B5EF4-FFF2-40B4-BE49-F238E27FC236}">
              <a16:creationId xmlns:a16="http://schemas.microsoft.com/office/drawing/2014/main" id="{81B5EA42-F212-446C-8084-66B0D0D7CA75}"/>
            </a:ext>
          </a:extLst>
        </xdr:cNvPr>
        <xdr:cNvSpPr/>
      </xdr:nvSpPr>
      <xdr:spPr>
        <a:xfrm>
          <a:off x="25505" y="24745043"/>
          <a:ext cx="20073962" cy="236982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137</xdr:row>
      <xdr:rowOff>25215</xdr:rowOff>
    </xdr:from>
    <xdr:to>
      <xdr:col>26</xdr:col>
      <xdr:colOff>903719</xdr:colOff>
      <xdr:row>150</xdr:row>
      <xdr:rowOff>175382</xdr:rowOff>
    </xdr:to>
    <xdr:sp macro="" textlink="">
      <xdr:nvSpPr>
        <xdr:cNvPr id="36" name="Diagrama de flujo: proceso 53">
          <a:extLst>
            <a:ext uri="{FF2B5EF4-FFF2-40B4-BE49-F238E27FC236}">
              <a16:creationId xmlns:a16="http://schemas.microsoft.com/office/drawing/2014/main" id="{AE7655B4-4B84-401D-BE1B-3AECB82A73D8}"/>
            </a:ext>
          </a:extLst>
        </xdr:cNvPr>
        <xdr:cNvSpPr>
          <a:spLocks noChangeAspect="1"/>
        </xdr:cNvSpPr>
      </xdr:nvSpPr>
      <xdr:spPr>
        <a:xfrm>
          <a:off x="0" y="25412515"/>
          <a:ext cx="22090494" cy="252189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276148</xdr:colOff>
      <xdr:row>145</xdr:row>
      <xdr:rowOff>176440</xdr:rowOff>
    </xdr:from>
    <xdr:to>
      <xdr:col>13</xdr:col>
      <xdr:colOff>354014</xdr:colOff>
      <xdr:row>149</xdr:row>
      <xdr:rowOff>125638</xdr:rowOff>
    </xdr:to>
    <xdr:pic>
      <xdr:nvPicPr>
        <xdr:cNvPr id="37" name="Imagen 74">
          <a:extLst>
            <a:ext uri="{FF2B5EF4-FFF2-40B4-BE49-F238E27FC236}">
              <a16:creationId xmlns:a16="http://schemas.microsoft.com/office/drawing/2014/main" id="{F21D21E6-8FD0-4944-B2CB-128358868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137698" y="27049640"/>
          <a:ext cx="874791" cy="669923"/>
        </a:xfrm>
        <a:prstGeom prst="rect">
          <a:avLst/>
        </a:prstGeom>
      </xdr:spPr>
    </xdr:pic>
    <xdr:clientData/>
  </xdr:twoCellAnchor>
  <xdr:twoCellAnchor editAs="oneCell">
    <xdr:from>
      <xdr:col>1</xdr:col>
      <xdr:colOff>180085</xdr:colOff>
      <xdr:row>140</xdr:row>
      <xdr:rowOff>147514</xdr:rowOff>
    </xdr:from>
    <xdr:to>
      <xdr:col>2</xdr:col>
      <xdr:colOff>216845</xdr:colOff>
      <xdr:row>150</xdr:row>
      <xdr:rowOff>9206</xdr:rowOff>
    </xdr:to>
    <xdr:pic>
      <xdr:nvPicPr>
        <xdr:cNvPr id="38" name="Imagen 75">
          <a:extLst>
            <a:ext uri="{FF2B5EF4-FFF2-40B4-BE49-F238E27FC236}">
              <a16:creationId xmlns:a16="http://schemas.microsoft.com/office/drawing/2014/main" id="{08881B18-9DF2-420C-8CCB-46A3A2B30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240535" y="26099964"/>
          <a:ext cx="833685" cy="1665092"/>
        </a:xfrm>
        <a:prstGeom prst="rect">
          <a:avLst/>
        </a:prstGeom>
      </xdr:spPr>
    </xdr:pic>
    <xdr:clientData/>
  </xdr:twoCellAnchor>
  <xdr:twoCellAnchor>
    <xdr:from>
      <xdr:col>2</xdr:col>
      <xdr:colOff>132022</xdr:colOff>
      <xdr:row>139</xdr:row>
      <xdr:rowOff>172971</xdr:rowOff>
    </xdr:from>
    <xdr:to>
      <xdr:col>11</xdr:col>
      <xdr:colOff>622299</xdr:colOff>
      <xdr:row>150</xdr:row>
      <xdr:rowOff>91415</xdr:rowOff>
    </xdr:to>
    <xdr:sp macro="" textlink="">
      <xdr:nvSpPr>
        <xdr:cNvPr id="39" name="Cuadro de texto 124">
          <a:extLst>
            <a:ext uri="{FF2B5EF4-FFF2-40B4-BE49-F238E27FC236}">
              <a16:creationId xmlns:a16="http://schemas.microsoft.com/office/drawing/2014/main" id="{E90FC7A5-98D5-4D5B-95D3-AFF5A63F66D0}"/>
            </a:ext>
          </a:extLst>
        </xdr:cNvPr>
        <xdr:cNvSpPr txBox="1">
          <a:spLocks noChangeAspect="1"/>
        </xdr:cNvSpPr>
      </xdr:nvSpPr>
      <xdr:spPr>
        <a:xfrm>
          <a:off x="1989397" y="25938096"/>
          <a:ext cx="7688002" cy="1905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 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602602</xdr:colOff>
      <xdr:row>143</xdr:row>
      <xdr:rowOff>108693</xdr:rowOff>
    </xdr:from>
    <xdr:to>
      <xdr:col>20</xdr:col>
      <xdr:colOff>296518</xdr:colOff>
      <xdr:row>148</xdr:row>
      <xdr:rowOff>137619</xdr:rowOff>
    </xdr:to>
    <xdr:sp macro="" textlink="">
      <xdr:nvSpPr>
        <xdr:cNvPr id="40" name="Cuadro de texto 124">
          <a:extLst>
            <a:ext uri="{FF2B5EF4-FFF2-40B4-BE49-F238E27FC236}">
              <a16:creationId xmlns:a16="http://schemas.microsoft.com/office/drawing/2014/main" id="{1506EC2B-D9D9-4699-894B-8D2D8A30E508}"/>
            </a:ext>
          </a:extLst>
        </xdr:cNvPr>
        <xdr:cNvSpPr txBox="1"/>
      </xdr:nvSpPr>
      <xdr:spPr>
        <a:xfrm>
          <a:off x="12858102" y="26613593"/>
          <a:ext cx="3694416" cy="940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488343</xdr:colOff>
      <xdr:row>143</xdr:row>
      <xdr:rowOff>31235</xdr:rowOff>
    </xdr:from>
    <xdr:to>
      <xdr:col>23</xdr:col>
      <xdr:colOff>488668</xdr:colOff>
      <xdr:row>149</xdr:row>
      <xdr:rowOff>73522</xdr:rowOff>
    </xdr:to>
    <xdr:sp macro="" textlink="">
      <xdr:nvSpPr>
        <xdr:cNvPr id="41" name="Cuadro de texto 124">
          <a:extLst>
            <a:ext uri="{FF2B5EF4-FFF2-40B4-BE49-F238E27FC236}">
              <a16:creationId xmlns:a16="http://schemas.microsoft.com/office/drawing/2014/main" id="{67A96F50-026C-489E-A46A-A0BC6B227944}"/>
            </a:ext>
          </a:extLst>
        </xdr:cNvPr>
        <xdr:cNvSpPr txBox="1"/>
      </xdr:nvSpPr>
      <xdr:spPr>
        <a:xfrm>
          <a:off x="18344543" y="26536135"/>
          <a:ext cx="800425" cy="113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151</xdr:row>
      <xdr:rowOff>0</xdr:rowOff>
    </xdr:from>
    <xdr:to>
      <xdr:col>27</xdr:col>
      <xdr:colOff>7504</xdr:colOff>
      <xdr:row>151</xdr:row>
      <xdr:rowOff>961</xdr:rowOff>
    </xdr:to>
    <xdr:sp macro="" textlink="">
      <xdr:nvSpPr>
        <xdr:cNvPr id="79" name="Diagrama de flujo: proceso 53">
          <a:extLst>
            <a:ext uri="{FF2B5EF4-FFF2-40B4-BE49-F238E27FC236}">
              <a16:creationId xmlns:a16="http://schemas.microsoft.com/office/drawing/2014/main" id="{C4695CD9-8EE7-4060-923E-1ADC899A1878}"/>
            </a:ext>
          </a:extLst>
        </xdr:cNvPr>
        <xdr:cNvSpPr>
          <a:spLocks noChangeAspect="1"/>
        </xdr:cNvSpPr>
      </xdr:nvSpPr>
      <xdr:spPr>
        <a:xfrm>
          <a:off x="0" y="53550601"/>
          <a:ext cx="22137254" cy="225733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426290</xdr:colOff>
      <xdr:row>84</xdr:row>
      <xdr:rowOff>6887</xdr:rowOff>
    </xdr:from>
    <xdr:ext cx="13549482" cy="8903568"/>
    <xdr:pic>
      <xdr:nvPicPr>
        <xdr:cNvPr id="18" name="Imagen 23">
          <a:extLst>
            <a:ext uri="{FF2B5EF4-FFF2-40B4-BE49-F238E27FC236}">
              <a16:creationId xmlns:a16="http://schemas.microsoft.com/office/drawing/2014/main" id="{4D2BF103-4815-4B5A-9706-5B02DCE4B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81"/>
        <a:stretch/>
      </xdr:blipFill>
      <xdr:spPr>
        <a:xfrm>
          <a:off x="7526745" y="15766432"/>
          <a:ext cx="13549482" cy="8903568"/>
        </a:xfrm>
        <a:prstGeom prst="rect">
          <a:avLst/>
        </a:prstGeom>
      </xdr:spPr>
    </xdr:pic>
    <xdr:clientData/>
  </xdr:oneCellAnchor>
  <xdr:twoCellAnchor>
    <xdr:from>
      <xdr:col>10</xdr:col>
      <xdr:colOff>289429</xdr:colOff>
      <xdr:row>84</xdr:row>
      <xdr:rowOff>107227</xdr:rowOff>
    </xdr:from>
    <xdr:to>
      <xdr:col>20</xdr:col>
      <xdr:colOff>252194</xdr:colOff>
      <xdr:row>96</xdr:row>
      <xdr:rowOff>113387</xdr:rowOff>
    </xdr:to>
    <xdr:sp macro="" textlink="">
      <xdr:nvSpPr>
        <xdr:cNvPr id="19" name="CuadroTexto 24">
          <a:extLst>
            <a:ext uri="{FF2B5EF4-FFF2-40B4-BE49-F238E27FC236}">
              <a16:creationId xmlns:a16="http://schemas.microsoft.com/office/drawing/2014/main" id="{C0B3F2A5-BCB2-450C-8C6F-1A38C76D6E85}"/>
            </a:ext>
          </a:extLst>
        </xdr:cNvPr>
        <xdr:cNvSpPr txBox="1"/>
      </xdr:nvSpPr>
      <xdr:spPr>
        <a:xfrm>
          <a:off x="8550779" y="71246277"/>
          <a:ext cx="7963765" cy="218103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6000" b="0">
              <a:solidFill>
                <a:schemeClr val="bg1"/>
              </a:solidFill>
              <a:latin typeface="Century Gothic" panose="020B0502020202020204" pitchFamily="34" charset="0"/>
            </a:rPr>
            <a:t>SEGURO</a:t>
          </a:r>
          <a:r>
            <a:rPr lang="es-CO" sz="6000" b="0" baseline="0">
              <a:solidFill>
                <a:schemeClr val="bg1"/>
              </a:solidFill>
              <a:latin typeface="Century Gothic" panose="020B0502020202020204" pitchFamily="34" charset="0"/>
            </a:rPr>
            <a:t> </a:t>
          </a:r>
          <a:br>
            <a:rPr lang="es-CO" sz="6000" b="0" baseline="0">
              <a:solidFill>
                <a:schemeClr val="bg1"/>
              </a:solidFill>
              <a:latin typeface="Century Gothic" panose="020B0502020202020204" pitchFamily="34" charset="0"/>
            </a:rPr>
          </a:br>
          <a:r>
            <a:rPr lang="es-CO" sz="6000" b="0" baseline="0">
              <a:solidFill>
                <a:schemeClr val="bg1"/>
              </a:solidFill>
              <a:latin typeface="Century Gothic" panose="020B0502020202020204" pitchFamily="34" charset="0"/>
            </a:rPr>
            <a:t>DE HOGAR</a:t>
          </a:r>
          <a:endParaRPr lang="es-CO" sz="6000" b="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18</xdr:col>
      <xdr:colOff>427093</xdr:colOff>
      <xdr:row>119</xdr:row>
      <xdr:rowOff>97518</xdr:rowOff>
    </xdr:from>
    <xdr:to>
      <xdr:col>25</xdr:col>
      <xdr:colOff>593400</xdr:colOff>
      <xdr:row>130</xdr:row>
      <xdr:rowOff>82535</xdr:rowOff>
    </xdr:to>
    <xdr:sp macro="" textlink="">
      <xdr:nvSpPr>
        <xdr:cNvPr id="20" name="Cuadro de texto 124">
          <a:extLst>
            <a:ext uri="{FF2B5EF4-FFF2-40B4-BE49-F238E27FC236}">
              <a16:creationId xmlns:a16="http://schemas.microsoft.com/office/drawing/2014/main" id="{2CBEB475-8C9F-49D5-B1F7-56EAE2B69439}"/>
            </a:ext>
          </a:extLst>
        </xdr:cNvPr>
        <xdr:cNvSpPr txBox="1"/>
      </xdr:nvSpPr>
      <xdr:spPr>
        <a:xfrm>
          <a:off x="14390743" y="22500318"/>
          <a:ext cx="5500307" cy="2099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br>
            <a:rPr lang="es-CO" sz="280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601 521 33 44</a:t>
          </a:r>
          <a:b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info@alfabrokerseguros.com</a:t>
          </a:r>
          <a:br>
            <a:rPr lang="es-CO" sz="24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[10]</a:t>
          </a:r>
          <a: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</a:t>
          </a:r>
          <a:b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  <a:endParaRPr lang="es-CO" sz="2800" i="1" baseline="0">
            <a:solidFill>
              <a:schemeClr val="bg1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endParaRPr lang="es-CO" sz="24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384913</xdr:colOff>
      <xdr:row>87</xdr:row>
      <xdr:rowOff>32026</xdr:rowOff>
    </xdr:from>
    <xdr:to>
      <xdr:col>23</xdr:col>
      <xdr:colOff>678657</xdr:colOff>
      <xdr:row>93</xdr:row>
      <xdr:rowOff>146276</xdr:rowOff>
    </xdr:to>
    <xdr:sp macro="" textlink="">
      <xdr:nvSpPr>
        <xdr:cNvPr id="21" name="CuadroTexto 26">
          <a:extLst>
            <a:ext uri="{FF2B5EF4-FFF2-40B4-BE49-F238E27FC236}">
              <a16:creationId xmlns:a16="http://schemas.microsoft.com/office/drawing/2014/main" id="{3DA933BF-C59F-4199-AEA5-3C500062BE96}"/>
            </a:ext>
          </a:extLst>
        </xdr:cNvPr>
        <xdr:cNvSpPr txBox="1"/>
      </xdr:nvSpPr>
      <xdr:spPr>
        <a:xfrm>
          <a:off x="12646763" y="71714001"/>
          <a:ext cx="6688194" cy="12001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6000" b="0">
              <a:solidFill>
                <a:schemeClr val="bg1"/>
              </a:solidFill>
              <a:latin typeface="Century Gothic" panose="020B0502020202020204" pitchFamily="34" charset="0"/>
            </a:rPr>
            <a:t>[7]</a:t>
          </a:r>
        </a:p>
      </xdr:txBody>
    </xdr:sp>
    <xdr:clientData/>
  </xdr:twoCellAnchor>
  <xdr:twoCellAnchor>
    <xdr:from>
      <xdr:col>20</xdr:col>
      <xdr:colOff>429329</xdr:colOff>
      <xdr:row>110</xdr:row>
      <xdr:rowOff>152762</xdr:rowOff>
    </xdr:from>
    <xdr:to>
      <xdr:col>23</xdr:col>
      <xdr:colOff>703014</xdr:colOff>
      <xdr:row>116</xdr:row>
      <xdr:rowOff>18095</xdr:rowOff>
    </xdr:to>
    <xdr:sp macro="" textlink="">
      <xdr:nvSpPr>
        <xdr:cNvPr id="22" name="CuadroTexto 27">
          <a:extLst>
            <a:ext uri="{FF2B5EF4-FFF2-40B4-BE49-F238E27FC236}">
              <a16:creationId xmlns:a16="http://schemas.microsoft.com/office/drawing/2014/main" id="{96A28250-FFFC-44A6-8195-B323B75F805B}"/>
            </a:ext>
          </a:extLst>
        </xdr:cNvPr>
        <xdr:cNvSpPr txBox="1"/>
      </xdr:nvSpPr>
      <xdr:spPr>
        <a:xfrm>
          <a:off x="15911784" y="20865307"/>
          <a:ext cx="2559685" cy="100833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N°</a:t>
          </a:r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 Poliza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11</xdr:col>
      <xdr:colOff>3196</xdr:colOff>
      <xdr:row>95</xdr:row>
      <xdr:rowOff>49551</xdr:rowOff>
    </xdr:from>
    <xdr:to>
      <xdr:col>15</xdr:col>
      <xdr:colOff>35580</xdr:colOff>
      <xdr:row>99</xdr:row>
      <xdr:rowOff>60615</xdr:rowOff>
    </xdr:to>
    <xdr:sp macro="" textlink="">
      <xdr:nvSpPr>
        <xdr:cNvPr id="23" name="CuadroTexto 28">
          <a:extLst>
            <a:ext uri="{FF2B5EF4-FFF2-40B4-BE49-F238E27FC236}">
              <a16:creationId xmlns:a16="http://schemas.microsoft.com/office/drawing/2014/main" id="{01BA6019-B6A1-4FD0-8988-08DF3B0BB629}"/>
            </a:ext>
          </a:extLst>
        </xdr:cNvPr>
        <xdr:cNvSpPr txBox="1"/>
      </xdr:nvSpPr>
      <xdr:spPr>
        <a:xfrm>
          <a:off x="8627651" y="17904596"/>
          <a:ext cx="3080384" cy="77306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Aseguradora</a:t>
          </a:r>
          <a:endParaRPr lang="es-CO" sz="40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12</xdr:col>
      <xdr:colOff>492072</xdr:colOff>
      <xdr:row>110</xdr:row>
      <xdr:rowOff>112690</xdr:rowOff>
    </xdr:from>
    <xdr:to>
      <xdr:col>15</xdr:col>
      <xdr:colOff>718133</xdr:colOff>
      <xdr:row>115</xdr:row>
      <xdr:rowOff>168523</xdr:rowOff>
    </xdr:to>
    <xdr:sp macro="" textlink="">
      <xdr:nvSpPr>
        <xdr:cNvPr id="24" name="CuadroTexto 29">
          <a:extLst>
            <a:ext uri="{FF2B5EF4-FFF2-40B4-BE49-F238E27FC236}">
              <a16:creationId xmlns:a16="http://schemas.microsoft.com/office/drawing/2014/main" id="{1A61798F-360D-4450-B022-6E6E992CFB5A}"/>
            </a:ext>
          </a:extLst>
        </xdr:cNvPr>
        <xdr:cNvSpPr txBox="1"/>
      </xdr:nvSpPr>
      <xdr:spPr>
        <a:xfrm>
          <a:off x="9878527" y="20825235"/>
          <a:ext cx="2512061" cy="100833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Cliente</a:t>
          </a:r>
        </a:p>
      </xdr:txBody>
    </xdr:sp>
    <xdr:clientData/>
  </xdr:twoCellAnchor>
  <xdr:twoCellAnchor>
    <xdr:from>
      <xdr:col>20</xdr:col>
      <xdr:colOff>430480</xdr:colOff>
      <xdr:row>100</xdr:row>
      <xdr:rowOff>89417</xdr:rowOff>
    </xdr:from>
    <xdr:to>
      <xdr:col>22</xdr:col>
      <xdr:colOff>707499</xdr:colOff>
      <xdr:row>103</xdr:row>
      <xdr:rowOff>132730</xdr:rowOff>
    </xdr:to>
    <xdr:sp macro="" textlink="">
      <xdr:nvSpPr>
        <xdr:cNvPr id="25" name="CuadroTexto 30">
          <a:extLst>
            <a:ext uri="{FF2B5EF4-FFF2-40B4-BE49-F238E27FC236}">
              <a16:creationId xmlns:a16="http://schemas.microsoft.com/office/drawing/2014/main" id="{FC46C710-28AD-48FC-A8A4-75595F906360}"/>
            </a:ext>
          </a:extLst>
        </xdr:cNvPr>
        <xdr:cNvSpPr txBox="1"/>
      </xdr:nvSpPr>
      <xdr:spPr>
        <a:xfrm>
          <a:off x="15912935" y="18896962"/>
          <a:ext cx="1801019" cy="61481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Ciudad</a:t>
          </a:r>
        </a:p>
      </xdr:txBody>
    </xdr:sp>
    <xdr:clientData/>
  </xdr:twoCellAnchor>
  <xdr:twoCellAnchor>
    <xdr:from>
      <xdr:col>19</xdr:col>
      <xdr:colOff>532616</xdr:colOff>
      <xdr:row>105</xdr:row>
      <xdr:rowOff>33553</xdr:rowOff>
    </xdr:from>
    <xdr:to>
      <xdr:col>22</xdr:col>
      <xdr:colOff>741835</xdr:colOff>
      <xdr:row>108</xdr:row>
      <xdr:rowOff>141776</xdr:rowOff>
    </xdr:to>
    <xdr:sp macro="" textlink="">
      <xdr:nvSpPr>
        <xdr:cNvPr id="26" name="CuadroTexto 31">
          <a:extLst>
            <a:ext uri="{FF2B5EF4-FFF2-40B4-BE49-F238E27FC236}">
              <a16:creationId xmlns:a16="http://schemas.microsoft.com/office/drawing/2014/main" id="{24AF71C2-906A-452E-9294-C69B3B37CE8E}"/>
            </a:ext>
          </a:extLst>
        </xdr:cNvPr>
        <xdr:cNvSpPr txBox="1"/>
      </xdr:nvSpPr>
      <xdr:spPr>
        <a:xfrm>
          <a:off x="15253071" y="19793598"/>
          <a:ext cx="2495219" cy="67972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#Asistencia</a:t>
          </a:r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 Asistencia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137617</xdr:colOff>
      <xdr:row>100</xdr:row>
      <xdr:rowOff>83569</xdr:rowOff>
    </xdr:from>
    <xdr:to>
      <xdr:col>13</xdr:col>
      <xdr:colOff>621288</xdr:colOff>
      <xdr:row>104</xdr:row>
      <xdr:rowOff>20049</xdr:rowOff>
    </xdr:to>
    <xdr:sp macro="" textlink="">
      <xdr:nvSpPr>
        <xdr:cNvPr id="27" name="CuadroTexto 32">
          <a:extLst>
            <a:ext uri="{FF2B5EF4-FFF2-40B4-BE49-F238E27FC236}">
              <a16:creationId xmlns:a16="http://schemas.microsoft.com/office/drawing/2014/main" id="{A92BB03C-0DF2-4EE2-B740-29DFAAB7886E}"/>
            </a:ext>
          </a:extLst>
        </xdr:cNvPr>
        <xdr:cNvSpPr txBox="1"/>
      </xdr:nvSpPr>
      <xdr:spPr>
        <a:xfrm>
          <a:off x="7238072" y="18891114"/>
          <a:ext cx="3531671" cy="6984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Vigente Desde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189967</xdr:colOff>
      <xdr:row>105</xdr:row>
      <xdr:rowOff>35690</xdr:rowOff>
    </xdr:from>
    <xdr:to>
      <xdr:col>13</xdr:col>
      <xdr:colOff>548988</xdr:colOff>
      <xdr:row>108</xdr:row>
      <xdr:rowOff>165845</xdr:rowOff>
    </xdr:to>
    <xdr:sp macro="" textlink="">
      <xdr:nvSpPr>
        <xdr:cNvPr id="28" name="CuadroTexto 33">
          <a:extLst>
            <a:ext uri="{FF2B5EF4-FFF2-40B4-BE49-F238E27FC236}">
              <a16:creationId xmlns:a16="http://schemas.microsoft.com/office/drawing/2014/main" id="{099C7F9A-B7F6-441D-A0B0-3458777E6CF2}"/>
            </a:ext>
          </a:extLst>
        </xdr:cNvPr>
        <xdr:cNvSpPr txBox="1"/>
      </xdr:nvSpPr>
      <xdr:spPr>
        <a:xfrm>
          <a:off x="7290422" y="19795735"/>
          <a:ext cx="3407021" cy="70165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Vigente</a:t>
          </a:r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 Hasta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738704</xdr:colOff>
      <xdr:row>119</xdr:row>
      <xdr:rowOff>183187</xdr:rowOff>
    </xdr:from>
    <xdr:to>
      <xdr:col>19</xdr:col>
      <xdr:colOff>628650</xdr:colOff>
      <xdr:row>130</xdr:row>
      <xdr:rowOff>133350</xdr:rowOff>
    </xdr:to>
    <xdr:sp macro="" textlink="">
      <xdr:nvSpPr>
        <xdr:cNvPr id="29" name="CuadroTexto 34">
          <a:extLst>
            <a:ext uri="{FF2B5EF4-FFF2-40B4-BE49-F238E27FC236}">
              <a16:creationId xmlns:a16="http://schemas.microsoft.com/office/drawing/2014/main" id="{32F23A57-796C-45C9-81C4-F25BA9BA7A8C}"/>
            </a:ext>
          </a:extLst>
        </xdr:cNvPr>
        <xdr:cNvSpPr txBox="1"/>
      </xdr:nvSpPr>
      <xdr:spPr>
        <a:xfrm>
          <a:off x="8606354" y="22585987"/>
          <a:ext cx="6747946" cy="206471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280" b="0" baseline="0">
              <a:solidFill>
                <a:schemeClr val="bg1"/>
              </a:solidFill>
              <a:latin typeface="Century Gothic" panose="020B0502020202020204" pitchFamily="34" charset="0"/>
            </a:rPr>
            <a:t>En caso de asistencia marca al numeral gratuito de la aseguradora [517] ([523]) </a:t>
          </a:r>
          <a:br>
            <a:rPr lang="es-CO" sz="2280" b="0" baseline="0">
              <a:solidFill>
                <a:schemeClr val="bg1"/>
              </a:solidFill>
              <a:latin typeface="Century Gothic" panose="020B0502020202020204" pitchFamily="34" charset="0"/>
            </a:rPr>
          </a:br>
          <a:r>
            <a:rPr lang="es-ES" sz="228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En caso de un siniestro o reclamación comunícate</a:t>
          </a:r>
          <a:r>
            <a:rPr lang="es-ES" sz="228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s-ES" sz="228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con</a:t>
          </a:r>
          <a:r>
            <a:rPr lang="es-ES" sz="228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ALFA BROKER </a:t>
          </a:r>
          <a:r>
            <a:rPr lang="es-ES" sz="228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para orientarte y llevar así una reclamación exitosa.</a:t>
          </a:r>
          <a:endParaRPr lang="es-CO" sz="2280" b="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454758</xdr:colOff>
      <xdr:row>131</xdr:row>
      <xdr:rowOff>2575</xdr:rowOff>
    </xdr:from>
    <xdr:to>
      <xdr:col>27</xdr:col>
      <xdr:colOff>42657</xdr:colOff>
      <xdr:row>131</xdr:row>
      <xdr:rowOff>2575</xdr:rowOff>
    </xdr:to>
    <xdr:cxnSp macro="">
      <xdr:nvCxnSpPr>
        <xdr:cNvPr id="30" name="Conector recto 35">
          <a:extLst>
            <a:ext uri="{FF2B5EF4-FFF2-40B4-BE49-F238E27FC236}">
              <a16:creationId xmlns:a16="http://schemas.microsoft.com/office/drawing/2014/main" id="{E60AB7A3-6C66-4A71-A1DB-203F9773B256}"/>
            </a:ext>
          </a:extLst>
        </xdr:cNvPr>
        <xdr:cNvCxnSpPr/>
      </xdr:nvCxnSpPr>
      <xdr:spPr>
        <a:xfrm flipV="1">
          <a:off x="7555213" y="24732939"/>
          <a:ext cx="13563671" cy="0"/>
        </a:xfrm>
        <a:prstGeom prst="line">
          <a:avLst/>
        </a:prstGeom>
        <a:ln w="10160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416719</xdr:colOff>
      <xdr:row>83</xdr:row>
      <xdr:rowOff>107155</xdr:rowOff>
    </xdr:from>
    <xdr:to>
      <xdr:col>9</xdr:col>
      <xdr:colOff>432954</xdr:colOff>
      <xdr:row>131</xdr:row>
      <xdr:rowOff>0</xdr:rowOff>
    </xdr:to>
    <xdr:cxnSp macro="">
      <xdr:nvCxnSpPr>
        <xdr:cNvPr id="31" name="Conector recto 36">
          <a:extLst>
            <a:ext uri="{FF2B5EF4-FFF2-40B4-BE49-F238E27FC236}">
              <a16:creationId xmlns:a16="http://schemas.microsoft.com/office/drawing/2014/main" id="{92EBE84B-3DEF-46F0-9CAA-812CF141CF73}"/>
            </a:ext>
          </a:extLst>
        </xdr:cNvPr>
        <xdr:cNvCxnSpPr/>
      </xdr:nvCxnSpPr>
      <xdr:spPr>
        <a:xfrm flipH="1" flipV="1">
          <a:off x="7517174" y="15676200"/>
          <a:ext cx="16235" cy="9054164"/>
        </a:xfrm>
        <a:prstGeom prst="line">
          <a:avLst/>
        </a:prstGeom>
        <a:ln w="10160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450272</xdr:colOff>
      <xdr:row>83</xdr:row>
      <xdr:rowOff>190499</xdr:rowOff>
    </xdr:from>
    <xdr:to>
      <xdr:col>27</xdr:col>
      <xdr:colOff>9092</xdr:colOff>
      <xdr:row>84</xdr:row>
      <xdr:rowOff>34637</xdr:rowOff>
    </xdr:to>
    <xdr:cxnSp macro="">
      <xdr:nvCxnSpPr>
        <xdr:cNvPr id="35" name="Conector recto 42">
          <a:extLst>
            <a:ext uri="{FF2B5EF4-FFF2-40B4-BE49-F238E27FC236}">
              <a16:creationId xmlns:a16="http://schemas.microsoft.com/office/drawing/2014/main" id="{61826D79-DCFA-4E84-8489-C3B417B61103}"/>
            </a:ext>
          </a:extLst>
        </xdr:cNvPr>
        <xdr:cNvCxnSpPr/>
      </xdr:nvCxnSpPr>
      <xdr:spPr>
        <a:xfrm flipV="1">
          <a:off x="7905172" y="71142224"/>
          <a:ext cx="14233670" cy="31463"/>
        </a:xfrm>
        <a:prstGeom prst="line">
          <a:avLst/>
        </a:prstGeom>
        <a:ln w="10160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831273</xdr:colOff>
      <xdr:row>83</xdr:row>
      <xdr:rowOff>121228</xdr:rowOff>
    </xdr:from>
    <xdr:to>
      <xdr:col>26</xdr:col>
      <xdr:colOff>848591</xdr:colOff>
      <xdr:row>131</xdr:row>
      <xdr:rowOff>0</xdr:rowOff>
    </xdr:to>
    <xdr:cxnSp macro="">
      <xdr:nvCxnSpPr>
        <xdr:cNvPr id="36" name="Conector recto 43">
          <a:extLst>
            <a:ext uri="{FF2B5EF4-FFF2-40B4-BE49-F238E27FC236}">
              <a16:creationId xmlns:a16="http://schemas.microsoft.com/office/drawing/2014/main" id="{14CE52E6-421F-4416-B0E2-A70350040B2C}"/>
            </a:ext>
          </a:extLst>
        </xdr:cNvPr>
        <xdr:cNvCxnSpPr/>
      </xdr:nvCxnSpPr>
      <xdr:spPr>
        <a:xfrm flipV="1">
          <a:off x="21006955" y="15690273"/>
          <a:ext cx="17318" cy="9040091"/>
        </a:xfrm>
        <a:prstGeom prst="line">
          <a:avLst/>
        </a:prstGeom>
        <a:ln w="10160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26</xdr:col>
      <xdr:colOff>903719</xdr:colOff>
      <xdr:row>0</xdr:row>
      <xdr:rowOff>0</xdr:rowOff>
    </xdr:to>
    <xdr:sp macro="" textlink="">
      <xdr:nvSpPr>
        <xdr:cNvPr id="65" name="Diagrama de flujo: proceso 53">
          <a:extLst>
            <a:ext uri="{FF2B5EF4-FFF2-40B4-BE49-F238E27FC236}">
              <a16:creationId xmlns:a16="http://schemas.microsoft.com/office/drawing/2014/main" id="{602BFA57-CA88-46A9-88B4-6F47A1D647D1}"/>
            </a:ext>
          </a:extLst>
        </xdr:cNvPr>
        <xdr:cNvSpPr>
          <a:spLocks noChangeAspect="1"/>
        </xdr:cNvSpPr>
      </xdr:nvSpPr>
      <xdr:spPr>
        <a:xfrm>
          <a:off x="0" y="53311240"/>
          <a:ext cx="22090494" cy="252189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71" name="CuadroTexto 79">
          <a:extLst>
            <a:ext uri="{FF2B5EF4-FFF2-40B4-BE49-F238E27FC236}">
              <a16:creationId xmlns:a16="http://schemas.microsoft.com/office/drawing/2014/main" id="{C0AD1EF1-F5B3-4D54-B5CB-72F8AFC5B5E0}"/>
            </a:ext>
          </a:extLst>
        </xdr:cNvPr>
        <xdr:cNvSpPr txBox="1"/>
      </xdr:nvSpPr>
      <xdr:spPr>
        <a:xfrm>
          <a:off x="5859731" y="5635857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HOGAREÑO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[5] - [6]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72" name="Hexágono 13">
          <a:extLst>
            <a:ext uri="{FF2B5EF4-FFF2-40B4-BE49-F238E27FC236}">
              <a16:creationId xmlns:a16="http://schemas.microsoft.com/office/drawing/2014/main" id="{EA048AFE-1857-4ECE-AD9A-DF4B23AE8BD9}"/>
            </a:ext>
          </a:extLst>
        </xdr:cNvPr>
        <xdr:cNvSpPr/>
      </xdr:nvSpPr>
      <xdr:spPr>
        <a:xfrm>
          <a:off x="0" y="56284131"/>
          <a:ext cx="17409886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73" name="Hexágono 14">
          <a:extLst>
            <a:ext uri="{FF2B5EF4-FFF2-40B4-BE49-F238E27FC236}">
              <a16:creationId xmlns:a16="http://schemas.microsoft.com/office/drawing/2014/main" id="{C98747B2-39A6-4108-B8A1-B2F6F6D58EE0}"/>
            </a:ext>
          </a:extLst>
        </xdr:cNvPr>
        <xdr:cNvSpPr/>
      </xdr:nvSpPr>
      <xdr:spPr>
        <a:xfrm>
          <a:off x="571500" y="56321749"/>
          <a:ext cx="5106556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747712</xdr:colOff>
      <xdr:row>4</xdr:row>
      <xdr:rowOff>55726</xdr:rowOff>
    </xdr:from>
    <xdr:ext cx="4429123" cy="1027924"/>
    <xdr:pic>
      <xdr:nvPicPr>
        <xdr:cNvPr id="74" name="Imagen 82">
          <a:extLst>
            <a:ext uri="{FF2B5EF4-FFF2-40B4-BE49-F238E27FC236}">
              <a16:creationId xmlns:a16="http://schemas.microsoft.com/office/drawing/2014/main" id="{99D3ADC8-4E3B-4052-BE3F-1D7E529E99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750887" y="56577076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1</xdr:row>
      <xdr:rowOff>142875</xdr:rowOff>
    </xdr:from>
    <xdr:to>
      <xdr:col>26</xdr:col>
      <xdr:colOff>693965</xdr:colOff>
      <xdr:row>12</xdr:row>
      <xdr:rowOff>139472</xdr:rowOff>
    </xdr:to>
    <xdr:sp macro="" textlink="">
      <xdr:nvSpPr>
        <xdr:cNvPr id="75" name="CuadroTexto 83">
          <a:extLst>
            <a:ext uri="{FF2B5EF4-FFF2-40B4-BE49-F238E27FC236}">
              <a16:creationId xmlns:a16="http://schemas.microsoft.com/office/drawing/2014/main" id="{FDDD821D-D584-4FB8-B0CF-6B1A5FC1782D}"/>
            </a:ext>
          </a:extLst>
        </xdr:cNvPr>
        <xdr:cNvSpPr txBox="1"/>
      </xdr:nvSpPr>
      <xdr:spPr>
        <a:xfrm>
          <a:off x="17766847" y="56146700"/>
          <a:ext cx="4113893" cy="188889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660748</xdr:colOff>
      <xdr:row>83</xdr:row>
      <xdr:rowOff>48118</xdr:rowOff>
    </xdr:from>
    <xdr:to>
      <xdr:col>9</xdr:col>
      <xdr:colOff>139473</xdr:colOff>
      <xdr:row>135</xdr:row>
      <xdr:rowOff>105455</xdr:rowOff>
    </xdr:to>
    <xdr:sp macro="" textlink="">
      <xdr:nvSpPr>
        <xdr:cNvPr id="76" name="Rectángulo 93">
          <a:extLst>
            <a:ext uri="{FF2B5EF4-FFF2-40B4-BE49-F238E27FC236}">
              <a16:creationId xmlns:a16="http://schemas.microsoft.com/office/drawing/2014/main" id="{6860D972-3A9E-4671-976E-4E7740723025}"/>
            </a:ext>
          </a:extLst>
        </xdr:cNvPr>
        <xdr:cNvSpPr/>
      </xdr:nvSpPr>
      <xdr:spPr>
        <a:xfrm>
          <a:off x="3315048" y="71006193"/>
          <a:ext cx="4285675" cy="9487087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198312</xdr:colOff>
      <xdr:row>83</xdr:row>
      <xdr:rowOff>31151</xdr:rowOff>
    </xdr:from>
    <xdr:to>
      <xdr:col>3</xdr:col>
      <xdr:colOff>494805</xdr:colOff>
      <xdr:row>128</xdr:row>
      <xdr:rowOff>0</xdr:rowOff>
    </xdr:to>
    <xdr:sp macro="" textlink="">
      <xdr:nvSpPr>
        <xdr:cNvPr id="77" name="Rectángulo 93">
          <a:extLst>
            <a:ext uri="{FF2B5EF4-FFF2-40B4-BE49-F238E27FC236}">
              <a16:creationId xmlns:a16="http://schemas.microsoft.com/office/drawing/2014/main" id="{895E701A-FF78-435C-A3BA-B199B1D165FC}"/>
            </a:ext>
          </a:extLst>
        </xdr:cNvPr>
        <xdr:cNvSpPr/>
      </xdr:nvSpPr>
      <xdr:spPr>
        <a:xfrm>
          <a:off x="198312" y="15156851"/>
          <a:ext cx="2953968" cy="8169874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428007</xdr:colOff>
      <xdr:row>83</xdr:row>
      <xdr:rowOff>25667</xdr:rowOff>
    </xdr:from>
    <xdr:to>
      <xdr:col>3</xdr:col>
      <xdr:colOff>245753</xdr:colOff>
      <xdr:row>93</xdr:row>
      <xdr:rowOff>172293</xdr:rowOff>
    </xdr:to>
    <xdr:pic>
      <xdr:nvPicPr>
        <xdr:cNvPr id="78" name="Gráfico 524" descr="Dinero">
          <a:extLst>
            <a:ext uri="{FF2B5EF4-FFF2-40B4-BE49-F238E27FC236}">
              <a16:creationId xmlns:a16="http://schemas.microsoft.com/office/drawing/2014/main" id="{3E56738C-559A-4DEF-AE39-6F90E790E794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31182" y="70990092"/>
          <a:ext cx="2472046" cy="1953200"/>
        </a:xfrm>
        <a:prstGeom prst="rect">
          <a:avLst/>
        </a:prstGeom>
      </xdr:spPr>
    </xdr:pic>
    <xdr:clientData/>
  </xdr:twoCellAnchor>
  <xdr:twoCellAnchor>
    <xdr:from>
      <xdr:col>4</xdr:col>
      <xdr:colOff>478621</xdr:colOff>
      <xdr:row>99</xdr:row>
      <xdr:rowOff>126380</xdr:rowOff>
    </xdr:from>
    <xdr:to>
      <xdr:col>9</xdr:col>
      <xdr:colOff>20411</xdr:colOff>
      <xdr:row>138</xdr:row>
      <xdr:rowOff>23812</xdr:rowOff>
    </xdr:to>
    <xdr:sp macro="" textlink="">
      <xdr:nvSpPr>
        <xdr:cNvPr id="79" name="CuadroTexto 87">
          <a:extLst>
            <a:ext uri="{FF2B5EF4-FFF2-40B4-BE49-F238E27FC236}">
              <a16:creationId xmlns:a16="http://schemas.microsoft.com/office/drawing/2014/main" id="{FF4C8657-6CD3-4A1B-895C-EB8DA1D39CFC}"/>
            </a:ext>
          </a:extLst>
        </xdr:cNvPr>
        <xdr:cNvSpPr txBox="1"/>
      </xdr:nvSpPr>
      <xdr:spPr>
        <a:xfrm>
          <a:off x="3936196" y="73980055"/>
          <a:ext cx="3542290" cy="6866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|SE DEBERA FIRMAR EL FORMULARIO CORRESPONDIENTE Y ANEXAR LA DOCUMENTACION REQUERIDA POR LAS ENTIDADES FINANCIERAS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|APROBACION AUTOMATICA INMEDIATA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|PLAZO DESDE 2 HASTA 11 CUOTAS DE ACUERDO A LO QUE REQUIERA LA COPROPIEDAD</a:t>
          </a:r>
        </a:p>
      </xdr:txBody>
    </xdr:sp>
    <xdr:clientData/>
  </xdr:twoCellAnchor>
  <xdr:twoCellAnchor editAs="oneCell">
    <xdr:from>
      <xdr:col>4</xdr:col>
      <xdr:colOff>19691</xdr:colOff>
      <xdr:row>103</xdr:row>
      <xdr:rowOff>130917</xdr:rowOff>
    </xdr:from>
    <xdr:to>
      <xdr:col>4</xdr:col>
      <xdr:colOff>715749</xdr:colOff>
      <xdr:row>106</xdr:row>
      <xdr:rowOff>160503</xdr:rowOff>
    </xdr:to>
    <xdr:pic>
      <xdr:nvPicPr>
        <xdr:cNvPr id="80" name="Gráfico 88" descr="Información">
          <a:extLst>
            <a:ext uri="{FF2B5EF4-FFF2-40B4-BE49-F238E27FC236}">
              <a16:creationId xmlns:a16="http://schemas.microsoft.com/office/drawing/2014/main" id="{E223D82A-8B63-4EA6-A092-BDB9764BD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77266" y="74711667"/>
          <a:ext cx="696058" cy="572510"/>
        </a:xfrm>
        <a:prstGeom prst="rect">
          <a:avLst/>
        </a:prstGeom>
      </xdr:spPr>
    </xdr:pic>
    <xdr:clientData/>
  </xdr:twoCellAnchor>
  <xdr:twoCellAnchor editAs="oneCell">
    <xdr:from>
      <xdr:col>3</xdr:col>
      <xdr:colOff>746477</xdr:colOff>
      <xdr:row>119</xdr:row>
      <xdr:rowOff>22822</xdr:rowOff>
    </xdr:from>
    <xdr:to>
      <xdr:col>4</xdr:col>
      <xdr:colOff>657577</xdr:colOff>
      <xdr:row>122</xdr:row>
      <xdr:rowOff>63518</xdr:rowOff>
    </xdr:to>
    <xdr:pic>
      <xdr:nvPicPr>
        <xdr:cNvPr id="81" name="Gráfico 89" descr="Información">
          <a:extLst>
            <a:ext uri="{FF2B5EF4-FFF2-40B4-BE49-F238E27FC236}">
              <a16:creationId xmlns:a16="http://schemas.microsoft.com/office/drawing/2014/main" id="{7BDFEB7B-37EB-4748-97BC-25A4E54A3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07127" y="77521397"/>
          <a:ext cx="708025" cy="580445"/>
        </a:xfrm>
        <a:prstGeom prst="rect">
          <a:avLst/>
        </a:prstGeom>
      </xdr:spPr>
    </xdr:pic>
    <xdr:clientData/>
  </xdr:twoCellAnchor>
  <xdr:twoCellAnchor editAs="oneCell">
    <xdr:from>
      <xdr:col>4</xdr:col>
      <xdr:colOff>6887</xdr:colOff>
      <xdr:row>123</xdr:row>
      <xdr:rowOff>144503</xdr:rowOff>
    </xdr:from>
    <xdr:to>
      <xdr:col>4</xdr:col>
      <xdr:colOff>673637</xdr:colOff>
      <xdr:row>127</xdr:row>
      <xdr:rowOff>9896</xdr:rowOff>
    </xdr:to>
    <xdr:pic>
      <xdr:nvPicPr>
        <xdr:cNvPr id="82" name="Gráfico 90" descr="Información">
          <a:extLst>
            <a:ext uri="{FF2B5EF4-FFF2-40B4-BE49-F238E27FC236}">
              <a16:creationId xmlns:a16="http://schemas.microsoft.com/office/drawing/2014/main" id="{8145446A-4807-49B7-96CE-375F15D77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67637" y="78360628"/>
          <a:ext cx="663575" cy="592469"/>
        </a:xfrm>
        <a:prstGeom prst="rect">
          <a:avLst/>
        </a:prstGeom>
      </xdr:spPr>
    </xdr:pic>
    <xdr:clientData/>
  </xdr:twoCellAnchor>
  <xdr:twoCellAnchor>
    <xdr:from>
      <xdr:col>0</xdr:col>
      <xdr:colOff>596900</xdr:colOff>
      <xdr:row>102</xdr:row>
      <xdr:rowOff>111126</xdr:rowOff>
    </xdr:from>
    <xdr:to>
      <xdr:col>3</xdr:col>
      <xdr:colOff>630361</xdr:colOff>
      <xdr:row>126</xdr:row>
      <xdr:rowOff>123825</xdr:rowOff>
    </xdr:to>
    <xdr:sp macro="" textlink="">
      <xdr:nvSpPr>
        <xdr:cNvPr id="83" name="CuadroTexto 91">
          <a:extLst>
            <a:ext uri="{FF2B5EF4-FFF2-40B4-BE49-F238E27FC236}">
              <a16:creationId xmlns:a16="http://schemas.microsoft.com/office/drawing/2014/main" id="{0E7BEF31-A863-42EC-A869-2414B96E15FA}"/>
            </a:ext>
          </a:extLst>
        </xdr:cNvPr>
        <xdr:cNvSpPr txBox="1"/>
      </xdr:nvSpPr>
      <xdr:spPr>
        <a:xfrm>
          <a:off x="596900" y="18675351"/>
          <a:ext cx="2690936" cy="4375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POR INTERNET</a:t>
          </a:r>
          <a:b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</a:br>
          <a:b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</a:b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      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EN BANCOS CON CODIGO DE BARRAS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 CON CHEQUE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697819</xdr:colOff>
      <xdr:row>107</xdr:row>
      <xdr:rowOff>75108</xdr:rowOff>
    </xdr:from>
    <xdr:to>
      <xdr:col>3</xdr:col>
      <xdr:colOff>372527</xdr:colOff>
      <xdr:row>112</xdr:row>
      <xdr:rowOff>11896</xdr:rowOff>
    </xdr:to>
    <xdr:pic>
      <xdr:nvPicPr>
        <xdr:cNvPr id="84" name="Imagen 92">
          <a:extLst>
            <a:ext uri="{FF2B5EF4-FFF2-40B4-BE49-F238E27FC236}">
              <a16:creationId xmlns:a16="http://schemas.microsoft.com/office/drawing/2014/main" id="{3C370985-30B9-4152-A280-DD03BD233231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7819" y="19544208"/>
          <a:ext cx="2332183" cy="841663"/>
        </a:xfrm>
        <a:prstGeom prst="rect">
          <a:avLst/>
        </a:prstGeom>
      </xdr:spPr>
    </xdr:pic>
    <xdr:clientData/>
  </xdr:twoCellAnchor>
  <xdr:twoCellAnchor editAs="oneCell">
    <xdr:from>
      <xdr:col>0</xdr:col>
      <xdr:colOff>454747</xdr:colOff>
      <xdr:row>102</xdr:row>
      <xdr:rowOff>92713</xdr:rowOff>
    </xdr:from>
    <xdr:to>
      <xdr:col>1</xdr:col>
      <xdr:colOff>121826</xdr:colOff>
      <xdr:row>105</xdr:row>
      <xdr:rowOff>122296</xdr:rowOff>
    </xdr:to>
    <xdr:pic>
      <xdr:nvPicPr>
        <xdr:cNvPr id="85" name="Gráfico 93" descr="Información">
          <a:extLst>
            <a:ext uri="{FF2B5EF4-FFF2-40B4-BE49-F238E27FC236}">
              <a16:creationId xmlns:a16="http://schemas.microsoft.com/office/drawing/2014/main" id="{A6210868-D1AB-4E85-ACC6-EC3B91B8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4747" y="74492488"/>
          <a:ext cx="724354" cy="572508"/>
        </a:xfrm>
        <a:prstGeom prst="rect">
          <a:avLst/>
        </a:prstGeom>
      </xdr:spPr>
    </xdr:pic>
    <xdr:clientData/>
  </xdr:twoCellAnchor>
  <xdr:twoCellAnchor editAs="oneCell">
    <xdr:from>
      <xdr:col>0</xdr:col>
      <xdr:colOff>322882</xdr:colOff>
      <xdr:row>113</xdr:row>
      <xdr:rowOff>111698</xdr:rowOff>
    </xdr:from>
    <xdr:to>
      <xdr:col>1</xdr:col>
      <xdr:colOff>2661</xdr:colOff>
      <xdr:row>116</xdr:row>
      <xdr:rowOff>164642</xdr:rowOff>
    </xdr:to>
    <xdr:pic>
      <xdr:nvPicPr>
        <xdr:cNvPr id="86" name="Gráfico 94" descr="Información">
          <a:extLst>
            <a:ext uri="{FF2B5EF4-FFF2-40B4-BE49-F238E27FC236}">
              <a16:creationId xmlns:a16="http://schemas.microsoft.com/office/drawing/2014/main" id="{06AF8264-3D4A-4869-82AC-E65D6D6E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2882" y="20666648"/>
          <a:ext cx="737054" cy="595869"/>
        </a:xfrm>
        <a:prstGeom prst="rect">
          <a:avLst/>
        </a:prstGeom>
      </xdr:spPr>
    </xdr:pic>
    <xdr:clientData/>
  </xdr:twoCellAnchor>
  <xdr:twoCellAnchor editAs="oneCell">
    <xdr:from>
      <xdr:col>0</xdr:col>
      <xdr:colOff>343375</xdr:colOff>
      <xdr:row>121</xdr:row>
      <xdr:rowOff>159490</xdr:rowOff>
    </xdr:from>
    <xdr:to>
      <xdr:col>1</xdr:col>
      <xdr:colOff>12474</xdr:colOff>
      <xdr:row>125</xdr:row>
      <xdr:rowOff>36819</xdr:rowOff>
    </xdr:to>
    <xdr:pic>
      <xdr:nvPicPr>
        <xdr:cNvPr id="87" name="Gráfico 95" descr="Información">
          <a:extLst>
            <a:ext uri="{FF2B5EF4-FFF2-40B4-BE49-F238E27FC236}">
              <a16:creationId xmlns:a16="http://schemas.microsoft.com/office/drawing/2014/main" id="{0922502D-D0B9-4EB5-AEBD-32B379BF9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3375" y="22181290"/>
          <a:ext cx="726374" cy="601229"/>
        </a:xfrm>
        <a:prstGeom prst="rect">
          <a:avLst/>
        </a:prstGeom>
      </xdr:spPr>
    </xdr:pic>
    <xdr:clientData/>
  </xdr:twoCellAnchor>
  <xdr:twoCellAnchor>
    <xdr:from>
      <xdr:col>0</xdr:col>
      <xdr:colOff>343581</xdr:colOff>
      <xdr:row>93</xdr:row>
      <xdr:rowOff>146896</xdr:rowOff>
    </xdr:from>
    <xdr:to>
      <xdr:col>3</xdr:col>
      <xdr:colOff>381000</xdr:colOff>
      <xdr:row>102</xdr:row>
      <xdr:rowOff>125529</xdr:rowOff>
    </xdr:to>
    <xdr:sp macro="" textlink="">
      <xdr:nvSpPr>
        <xdr:cNvPr id="88" name="CuadroTexto 96">
          <a:extLst>
            <a:ext uri="{FF2B5EF4-FFF2-40B4-BE49-F238E27FC236}">
              <a16:creationId xmlns:a16="http://schemas.microsoft.com/office/drawing/2014/main" id="{CDA2C1FB-6B6F-4651-B7B5-B4B5E841DD89}"/>
            </a:ext>
          </a:extLst>
        </xdr:cNvPr>
        <xdr:cNvSpPr txBox="1"/>
      </xdr:nvSpPr>
      <xdr:spPr>
        <a:xfrm>
          <a:off x="343581" y="72914721"/>
          <a:ext cx="2694894" cy="160740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DE CONTADO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4</xdr:col>
      <xdr:colOff>175842</xdr:colOff>
      <xdr:row>92</xdr:row>
      <xdr:rowOff>128837</xdr:rowOff>
    </xdr:from>
    <xdr:to>
      <xdr:col>8</xdr:col>
      <xdr:colOff>710973</xdr:colOff>
      <xdr:row>103</xdr:row>
      <xdr:rowOff>81643</xdr:rowOff>
    </xdr:to>
    <xdr:sp macro="" textlink="">
      <xdr:nvSpPr>
        <xdr:cNvPr id="89" name="CuadroTexto 97">
          <a:extLst>
            <a:ext uri="{FF2B5EF4-FFF2-40B4-BE49-F238E27FC236}">
              <a16:creationId xmlns:a16="http://schemas.microsoft.com/office/drawing/2014/main" id="{785BA445-E440-45A9-9AB1-8ED381B2908C}"/>
            </a:ext>
          </a:extLst>
        </xdr:cNvPr>
        <xdr:cNvSpPr txBox="1"/>
      </xdr:nvSpPr>
      <xdr:spPr>
        <a:xfrm>
          <a:off x="3636592" y="72715687"/>
          <a:ext cx="3735531" cy="19498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MEDIANTE FINANCIACIÓN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5</xdr:col>
      <xdr:colOff>160658</xdr:colOff>
      <xdr:row>84</xdr:row>
      <xdr:rowOff>101122</xdr:rowOff>
    </xdr:from>
    <xdr:to>
      <xdr:col>7</xdr:col>
      <xdr:colOff>650359</xdr:colOff>
      <xdr:row>93</xdr:row>
      <xdr:rowOff>8916</xdr:rowOff>
    </xdr:to>
    <xdr:pic>
      <xdr:nvPicPr>
        <xdr:cNvPr id="90" name="Gráfico 523" descr="Tarjeta de crédito">
          <a:extLst>
            <a:ext uri="{FF2B5EF4-FFF2-40B4-BE49-F238E27FC236}">
              <a16:creationId xmlns:a16="http://schemas.microsoft.com/office/drawing/2014/main" id="{FBC06BED-A7FF-47D5-9CEA-4E3344006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421508" y="71246522"/>
          <a:ext cx="2086726" cy="1533393"/>
        </a:xfrm>
        <a:prstGeom prst="rect">
          <a:avLst/>
        </a:prstGeom>
      </xdr:spPr>
    </xdr:pic>
    <xdr:clientData/>
  </xdr:twoCellAnchor>
  <xdr:twoCellAnchor>
    <xdr:from>
      <xdr:col>4</xdr:col>
      <xdr:colOff>612322</xdr:colOff>
      <xdr:row>52</xdr:row>
      <xdr:rowOff>121228</xdr:rowOff>
    </xdr:from>
    <xdr:to>
      <xdr:col>25</xdr:col>
      <xdr:colOff>108858</xdr:colOff>
      <xdr:row>79</xdr:row>
      <xdr:rowOff>163285</xdr:rowOff>
    </xdr:to>
    <xdr:sp macro="" textlink="">
      <xdr:nvSpPr>
        <xdr:cNvPr id="91" name="Rectángulo: esquinas redondeadas 99">
          <a:extLst>
            <a:ext uri="{FF2B5EF4-FFF2-40B4-BE49-F238E27FC236}">
              <a16:creationId xmlns:a16="http://schemas.microsoft.com/office/drawing/2014/main" id="{75CE69A6-423F-4DA3-BD35-BD84AD5C1839}"/>
            </a:ext>
          </a:extLst>
        </xdr:cNvPr>
        <xdr:cNvSpPr/>
      </xdr:nvSpPr>
      <xdr:spPr>
        <a:xfrm>
          <a:off x="3902777" y="9784773"/>
          <a:ext cx="15498536" cy="5185557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277090</xdr:colOff>
      <xdr:row>15</xdr:row>
      <xdr:rowOff>5</xdr:rowOff>
    </xdr:from>
    <xdr:to>
      <xdr:col>25</xdr:col>
      <xdr:colOff>450272</xdr:colOff>
      <xdr:row>49</xdr:row>
      <xdr:rowOff>132125</xdr:rowOff>
    </xdr:to>
    <xdr:sp macro="" textlink="">
      <xdr:nvSpPr>
        <xdr:cNvPr id="92" name="Diagrama de flujo: extraer 39">
          <a:extLst>
            <a:ext uri="{FF2B5EF4-FFF2-40B4-BE49-F238E27FC236}">
              <a16:creationId xmlns:a16="http://schemas.microsoft.com/office/drawing/2014/main" id="{007150FC-CC9F-4F92-A680-3127A5DCD052}"/>
            </a:ext>
          </a:extLst>
        </xdr:cNvPr>
        <xdr:cNvSpPr/>
      </xdr:nvSpPr>
      <xdr:spPr>
        <a:xfrm rot="5400000">
          <a:off x="7857296" y="51890724"/>
          <a:ext cx="6323370" cy="19375582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5192</xdr:colOff>
      <xdr:row>22</xdr:row>
      <xdr:rowOff>117539</xdr:rowOff>
    </xdr:from>
    <xdr:to>
      <xdr:col>7</xdr:col>
      <xdr:colOff>520383</xdr:colOff>
      <xdr:row>28</xdr:row>
      <xdr:rowOff>45957</xdr:rowOff>
    </xdr:to>
    <xdr:sp macro="" textlink="">
      <xdr:nvSpPr>
        <xdr:cNvPr id="93" name="CuadroTexto 101">
          <a:extLst>
            <a:ext uri="{FF2B5EF4-FFF2-40B4-BE49-F238E27FC236}">
              <a16:creationId xmlns:a16="http://schemas.microsoft.com/office/drawing/2014/main" id="{1E650BC7-0550-442B-B549-0FB05A4DFDE1}"/>
            </a:ext>
          </a:extLst>
        </xdr:cNvPr>
        <xdr:cNvSpPr txBox="1"/>
      </xdr:nvSpPr>
      <xdr:spPr>
        <a:xfrm>
          <a:off x="2665842" y="59804364"/>
          <a:ext cx="3715591" cy="101426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TOTAL A PAGAR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16</xdr:col>
      <xdr:colOff>101094</xdr:colOff>
      <xdr:row>22</xdr:row>
      <xdr:rowOff>128599</xdr:rowOff>
    </xdr:from>
    <xdr:to>
      <xdr:col>18</xdr:col>
      <xdr:colOff>296139</xdr:colOff>
      <xdr:row>32</xdr:row>
      <xdr:rowOff>83086</xdr:rowOff>
    </xdr:to>
    <xdr:pic>
      <xdr:nvPicPr>
        <xdr:cNvPr id="95" name="Imagen 103">
          <a:extLst>
            <a:ext uri="{FF2B5EF4-FFF2-40B4-BE49-F238E27FC236}">
              <a16:creationId xmlns:a16="http://schemas.microsoft.com/office/drawing/2014/main" id="{275E4FF3-ADB4-49CB-8F75-DA13E1537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3044" y="59809074"/>
          <a:ext cx="1792070" cy="1767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349418</xdr:colOff>
      <xdr:row>22</xdr:row>
      <xdr:rowOff>102546</xdr:rowOff>
    </xdr:from>
    <xdr:to>
      <xdr:col>13</xdr:col>
      <xdr:colOff>495095</xdr:colOff>
      <xdr:row>28</xdr:row>
      <xdr:rowOff>76262</xdr:rowOff>
    </xdr:to>
    <xdr:sp macro="" textlink="">
      <xdr:nvSpPr>
        <xdr:cNvPr id="97" name="CuadroTexto 105">
          <a:extLst>
            <a:ext uri="{FF2B5EF4-FFF2-40B4-BE49-F238E27FC236}">
              <a16:creationId xmlns:a16="http://schemas.microsoft.com/office/drawing/2014/main" id="{B50C199B-0306-4DFB-BCCF-36867592FD62}"/>
            </a:ext>
          </a:extLst>
        </xdr:cNvPr>
        <xdr:cNvSpPr txBox="1"/>
      </xdr:nvSpPr>
      <xdr:spPr>
        <a:xfrm>
          <a:off x="7810668" y="59789371"/>
          <a:ext cx="3342902" cy="10563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INICIO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267684</xdr:colOff>
      <xdr:row>13</xdr:row>
      <xdr:rowOff>78639</xdr:rowOff>
    </xdr:from>
    <xdr:to>
      <xdr:col>23</xdr:col>
      <xdr:colOff>526696</xdr:colOff>
      <xdr:row>17</xdr:row>
      <xdr:rowOff>29858</xdr:rowOff>
    </xdr:to>
    <xdr:sp macro="" textlink="">
      <xdr:nvSpPr>
        <xdr:cNvPr id="98" name="CuadroTexto 106">
          <a:extLst>
            <a:ext uri="{FF2B5EF4-FFF2-40B4-BE49-F238E27FC236}">
              <a16:creationId xmlns:a16="http://schemas.microsoft.com/office/drawing/2014/main" id="{E7B68F9A-CAE9-4EF4-BDBA-388257AA7062}"/>
            </a:ext>
          </a:extLst>
        </xdr:cNvPr>
        <xdr:cNvSpPr txBox="1"/>
      </xdr:nvSpPr>
      <xdr:spPr>
        <a:xfrm rot="371620">
          <a:off x="16526859" y="58143039"/>
          <a:ext cx="2656137" cy="66241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20</xdr:col>
      <xdr:colOff>581885</xdr:colOff>
      <xdr:row>16</xdr:row>
      <xdr:rowOff>86856</xdr:rowOff>
    </xdr:from>
    <xdr:to>
      <xdr:col>24</xdr:col>
      <xdr:colOff>381255</xdr:colOff>
      <xdr:row>19</xdr:row>
      <xdr:rowOff>116435</xdr:rowOff>
    </xdr:to>
    <xdr:pic>
      <xdr:nvPicPr>
        <xdr:cNvPr id="99" name="Imagen 107">
          <a:extLst>
            <a:ext uri="{FF2B5EF4-FFF2-40B4-BE49-F238E27FC236}">
              <a16:creationId xmlns:a16="http://schemas.microsoft.com/office/drawing/2014/main" id="{C0D5E4CA-CA5B-4650-B9E4-6C5447B145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389230">
          <a:off x="16837885" y="58681481"/>
          <a:ext cx="3002945" cy="575678"/>
        </a:xfrm>
        <a:prstGeom prst="rect">
          <a:avLst/>
        </a:prstGeom>
      </xdr:spPr>
    </xdr:pic>
    <xdr:clientData/>
  </xdr:twoCellAnchor>
  <xdr:twoCellAnchor>
    <xdr:from>
      <xdr:col>9</xdr:col>
      <xdr:colOff>623046</xdr:colOff>
      <xdr:row>33</xdr:row>
      <xdr:rowOff>47127</xdr:rowOff>
    </xdr:from>
    <xdr:to>
      <xdr:col>13</xdr:col>
      <xdr:colOff>415636</xdr:colOff>
      <xdr:row>39</xdr:row>
      <xdr:rowOff>51955</xdr:rowOff>
    </xdr:to>
    <xdr:sp macro="" textlink="">
      <xdr:nvSpPr>
        <xdr:cNvPr id="100" name="CuadroTexto 108">
          <a:extLst>
            <a:ext uri="{FF2B5EF4-FFF2-40B4-BE49-F238E27FC236}">
              <a16:creationId xmlns:a16="http://schemas.microsoft.com/office/drawing/2014/main" id="{ADF344B4-B997-4E66-B114-0054ED3DE7EC}"/>
            </a:ext>
          </a:extLst>
        </xdr:cNvPr>
        <xdr:cNvSpPr txBox="1"/>
      </xdr:nvSpPr>
      <xdr:spPr>
        <a:xfrm>
          <a:off x="8077946" y="61724677"/>
          <a:ext cx="2992990" cy="108432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15</xdr:col>
      <xdr:colOff>120818</xdr:colOff>
      <xdr:row>34</xdr:row>
      <xdr:rowOff>81763</xdr:rowOff>
    </xdr:from>
    <xdr:to>
      <xdr:col>19</xdr:col>
      <xdr:colOff>266495</xdr:colOff>
      <xdr:row>40</xdr:row>
      <xdr:rowOff>55479</xdr:rowOff>
    </xdr:to>
    <xdr:sp macro="" textlink="">
      <xdr:nvSpPr>
        <xdr:cNvPr id="102" name="CuadroTexto 110">
          <a:extLst>
            <a:ext uri="{FF2B5EF4-FFF2-40B4-BE49-F238E27FC236}">
              <a16:creationId xmlns:a16="http://schemas.microsoft.com/office/drawing/2014/main" id="{C02228BE-EC96-4994-A090-2FA18010671C}"/>
            </a:ext>
          </a:extLst>
        </xdr:cNvPr>
        <xdr:cNvSpPr txBox="1"/>
      </xdr:nvSpPr>
      <xdr:spPr>
        <a:xfrm>
          <a:off x="12382668" y="61940288"/>
          <a:ext cx="3342902" cy="10563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MEDIO DE PAGO</a:t>
          </a:r>
        </a:p>
      </xdr:txBody>
    </xdr:sp>
    <xdr:clientData/>
  </xdr:twoCellAnchor>
  <xdr:twoCellAnchor>
    <xdr:from>
      <xdr:col>20</xdr:col>
      <xdr:colOff>542887</xdr:colOff>
      <xdr:row>36</xdr:row>
      <xdr:rowOff>74587</xdr:rowOff>
    </xdr:from>
    <xdr:to>
      <xdr:col>24</xdr:col>
      <xdr:colOff>688564</xdr:colOff>
      <xdr:row>42</xdr:row>
      <xdr:rowOff>48303</xdr:rowOff>
    </xdr:to>
    <xdr:sp macro="" textlink="">
      <xdr:nvSpPr>
        <xdr:cNvPr id="104" name="CuadroTexto 112">
          <a:extLst>
            <a:ext uri="{FF2B5EF4-FFF2-40B4-BE49-F238E27FC236}">
              <a16:creationId xmlns:a16="http://schemas.microsoft.com/office/drawing/2014/main" id="{86A76747-9498-45CC-8DEB-1A7AACE7BF8D}"/>
            </a:ext>
          </a:extLst>
        </xdr:cNvPr>
        <xdr:cNvSpPr txBox="1"/>
      </xdr:nvSpPr>
      <xdr:spPr>
        <a:xfrm>
          <a:off x="16027816" y="6742087"/>
          <a:ext cx="3193677" cy="111671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NUMERO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CUOTAS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</xdr:col>
      <xdr:colOff>176290</xdr:colOff>
      <xdr:row>46</xdr:row>
      <xdr:rowOff>142937</xdr:rowOff>
    </xdr:from>
    <xdr:to>
      <xdr:col>8</xdr:col>
      <xdr:colOff>17318</xdr:colOff>
      <xdr:row>50</xdr:row>
      <xdr:rowOff>0</xdr:rowOff>
    </xdr:to>
    <xdr:sp macro="" textlink="">
      <xdr:nvSpPr>
        <xdr:cNvPr id="106" name="CuadroTexto 114">
          <a:extLst>
            <a:ext uri="{FF2B5EF4-FFF2-40B4-BE49-F238E27FC236}">
              <a16:creationId xmlns:a16="http://schemas.microsoft.com/office/drawing/2014/main" id="{6E5A3B7C-3840-4C6B-A0EF-333BF02184E8}"/>
            </a:ext>
          </a:extLst>
        </xdr:cNvPr>
        <xdr:cNvSpPr txBox="1"/>
      </xdr:nvSpPr>
      <xdr:spPr>
        <a:xfrm>
          <a:off x="1236740" y="64176337"/>
          <a:ext cx="5438553" cy="62223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PAGOS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28680</xdr:colOff>
      <xdr:row>137</xdr:row>
      <xdr:rowOff>24492</xdr:rowOff>
    </xdr:from>
    <xdr:to>
      <xdr:col>24</xdr:col>
      <xdr:colOff>636717</xdr:colOff>
      <xdr:row>149</xdr:row>
      <xdr:rowOff>176119</xdr:rowOff>
    </xdr:to>
    <xdr:sp macro="" textlink="">
      <xdr:nvSpPr>
        <xdr:cNvPr id="107" name="Diagrama de flujo: proceso 53">
          <a:extLst>
            <a:ext uri="{FF2B5EF4-FFF2-40B4-BE49-F238E27FC236}">
              <a16:creationId xmlns:a16="http://schemas.microsoft.com/office/drawing/2014/main" id="{4000496C-8DA6-4FB2-B3A8-BDB3F3F771D9}"/>
            </a:ext>
          </a:extLst>
        </xdr:cNvPr>
        <xdr:cNvSpPr/>
      </xdr:nvSpPr>
      <xdr:spPr>
        <a:xfrm>
          <a:off x="25505" y="80761567"/>
          <a:ext cx="20073962" cy="21233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141</xdr:row>
      <xdr:rowOff>115351</xdr:rowOff>
    </xdr:from>
    <xdr:to>
      <xdr:col>27</xdr:col>
      <xdr:colOff>10679</xdr:colOff>
      <xdr:row>153</xdr:row>
      <xdr:rowOff>961</xdr:rowOff>
    </xdr:to>
    <xdr:sp macro="" textlink="">
      <xdr:nvSpPr>
        <xdr:cNvPr id="108" name="Diagrama de flujo: proceso 53">
          <a:extLst>
            <a:ext uri="{FF2B5EF4-FFF2-40B4-BE49-F238E27FC236}">
              <a16:creationId xmlns:a16="http://schemas.microsoft.com/office/drawing/2014/main" id="{7F702551-C7C9-4543-8CA6-BA64CDB9C3C2}"/>
            </a:ext>
          </a:extLst>
        </xdr:cNvPr>
        <xdr:cNvSpPr>
          <a:spLocks noChangeAspect="1"/>
        </xdr:cNvSpPr>
      </xdr:nvSpPr>
      <xdr:spPr>
        <a:xfrm>
          <a:off x="0" y="25370208"/>
          <a:ext cx="22203929" cy="229407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12</xdr:col>
      <xdr:colOff>401788</xdr:colOff>
      <xdr:row>149</xdr:row>
      <xdr:rowOff>91167</xdr:rowOff>
    </xdr:from>
    <xdr:ext cx="839866" cy="708025"/>
    <xdr:pic>
      <xdr:nvPicPr>
        <xdr:cNvPr id="109" name="Imagen 117">
          <a:extLst>
            <a:ext uri="{FF2B5EF4-FFF2-40B4-BE49-F238E27FC236}">
              <a16:creationId xmlns:a16="http://schemas.microsoft.com/office/drawing/2014/main" id="{E7FF7E10-E0F6-4439-96D1-769B1533D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260163" y="82793567"/>
          <a:ext cx="839866" cy="708025"/>
        </a:xfrm>
        <a:prstGeom prst="rect">
          <a:avLst/>
        </a:prstGeom>
      </xdr:spPr>
    </xdr:pic>
    <xdr:clientData/>
  </xdr:oneCellAnchor>
  <xdr:oneCellAnchor>
    <xdr:from>
      <xdr:col>1</xdr:col>
      <xdr:colOff>561085</xdr:colOff>
      <xdr:row>144</xdr:row>
      <xdr:rowOff>72899</xdr:rowOff>
    </xdr:from>
    <xdr:ext cx="792410" cy="1691400"/>
    <xdr:pic>
      <xdr:nvPicPr>
        <xdr:cNvPr id="110" name="Imagen 118">
          <a:extLst>
            <a:ext uri="{FF2B5EF4-FFF2-40B4-BE49-F238E27FC236}">
              <a16:creationId xmlns:a16="http://schemas.microsoft.com/office/drawing/2014/main" id="{32893E78-35CA-4A28-9471-E9129F6885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621535" y="81918049"/>
          <a:ext cx="792410" cy="1691400"/>
        </a:xfrm>
        <a:prstGeom prst="rect">
          <a:avLst/>
        </a:prstGeom>
      </xdr:spPr>
    </xdr:pic>
    <xdr:clientData/>
  </xdr:oneCellAnchor>
  <xdr:twoCellAnchor>
    <xdr:from>
      <xdr:col>2</xdr:col>
      <xdr:colOff>486035</xdr:colOff>
      <xdr:row>144</xdr:row>
      <xdr:rowOff>53905</xdr:rowOff>
    </xdr:from>
    <xdr:to>
      <xdr:col>12</xdr:col>
      <xdr:colOff>217487</xdr:colOff>
      <xdr:row>152</xdr:row>
      <xdr:rowOff>377389</xdr:rowOff>
    </xdr:to>
    <xdr:sp macro="" textlink="">
      <xdr:nvSpPr>
        <xdr:cNvPr id="111" name="Cuadro de texto 124">
          <a:extLst>
            <a:ext uri="{FF2B5EF4-FFF2-40B4-BE49-F238E27FC236}">
              <a16:creationId xmlns:a16="http://schemas.microsoft.com/office/drawing/2014/main" id="{6D4DF5A8-4226-4EB5-AE6C-EAF814C1298A}"/>
            </a:ext>
          </a:extLst>
        </xdr:cNvPr>
        <xdr:cNvSpPr txBox="1">
          <a:spLocks noChangeAspect="1"/>
        </xdr:cNvSpPr>
      </xdr:nvSpPr>
      <xdr:spPr>
        <a:xfrm>
          <a:off x="2340235" y="81899055"/>
          <a:ext cx="7738802" cy="17236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602602</xdr:colOff>
      <xdr:row>147</xdr:row>
      <xdr:rowOff>44965</xdr:rowOff>
    </xdr:from>
    <xdr:to>
      <xdr:col>20</xdr:col>
      <xdr:colOff>296518</xdr:colOff>
      <xdr:row>152</xdr:row>
      <xdr:rowOff>25358</xdr:rowOff>
    </xdr:to>
    <xdr:sp macro="" textlink="">
      <xdr:nvSpPr>
        <xdr:cNvPr id="112" name="Cuadro de texto 124">
          <a:extLst>
            <a:ext uri="{FF2B5EF4-FFF2-40B4-BE49-F238E27FC236}">
              <a16:creationId xmlns:a16="http://schemas.microsoft.com/office/drawing/2014/main" id="{5CAEE706-266B-47B6-81A7-8ACB3564C86D}"/>
            </a:ext>
          </a:extLst>
        </xdr:cNvPr>
        <xdr:cNvSpPr txBox="1"/>
      </xdr:nvSpPr>
      <xdr:spPr>
        <a:xfrm>
          <a:off x="12858102" y="82410815"/>
          <a:ext cx="3694416" cy="86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[10]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488343</xdr:colOff>
      <xdr:row>146</xdr:row>
      <xdr:rowOff>140544</xdr:rowOff>
    </xdr:from>
    <xdr:to>
      <xdr:col>23</xdr:col>
      <xdr:colOff>488668</xdr:colOff>
      <xdr:row>152</xdr:row>
      <xdr:rowOff>124774</xdr:rowOff>
    </xdr:to>
    <xdr:sp macro="" textlink="">
      <xdr:nvSpPr>
        <xdr:cNvPr id="113" name="Cuadro de texto 124">
          <a:extLst>
            <a:ext uri="{FF2B5EF4-FFF2-40B4-BE49-F238E27FC236}">
              <a16:creationId xmlns:a16="http://schemas.microsoft.com/office/drawing/2014/main" id="{AF49ECF6-E530-464F-BFEC-BCBEF0039CC5}"/>
            </a:ext>
          </a:extLst>
        </xdr:cNvPr>
        <xdr:cNvSpPr txBox="1"/>
      </xdr:nvSpPr>
      <xdr:spPr>
        <a:xfrm>
          <a:off x="18344543" y="82334944"/>
          <a:ext cx="800425" cy="1035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612322</xdr:colOff>
      <xdr:row>52</xdr:row>
      <xdr:rowOff>71437</xdr:rowOff>
    </xdr:from>
    <xdr:to>
      <xdr:col>25</xdr:col>
      <xdr:colOff>108858</xdr:colOff>
      <xdr:row>79</xdr:row>
      <xdr:rowOff>163285</xdr:rowOff>
    </xdr:to>
    <xdr:sp macro="" textlink="">
      <xdr:nvSpPr>
        <xdr:cNvPr id="7" name="Rectángulo: esquinas redondeadas 68">
          <a:extLst>
            <a:ext uri="{FF2B5EF4-FFF2-40B4-BE49-F238E27FC236}">
              <a16:creationId xmlns:a16="http://schemas.microsoft.com/office/drawing/2014/main" id="{1CE2EF14-AFEA-421E-A66D-B70A6D25C3E3}"/>
            </a:ext>
          </a:extLst>
        </xdr:cNvPr>
        <xdr:cNvSpPr/>
      </xdr:nvSpPr>
      <xdr:spPr>
        <a:xfrm>
          <a:off x="4222297" y="10167937"/>
          <a:ext cx="15498536" cy="5235348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612322</xdr:colOff>
      <xdr:row>52</xdr:row>
      <xdr:rowOff>10822</xdr:rowOff>
    </xdr:from>
    <xdr:to>
      <xdr:col>25</xdr:col>
      <xdr:colOff>108858</xdr:colOff>
      <xdr:row>79</xdr:row>
      <xdr:rowOff>163285</xdr:rowOff>
    </xdr:to>
    <xdr:sp macro="" textlink="">
      <xdr:nvSpPr>
        <xdr:cNvPr id="8" name="Rectángulo: esquinas redondeadas 211">
          <a:extLst>
            <a:ext uri="{FF2B5EF4-FFF2-40B4-BE49-F238E27FC236}">
              <a16:creationId xmlns:a16="http://schemas.microsoft.com/office/drawing/2014/main" id="{D7B41267-2F24-4FEE-B32E-ADFF15F8CBD2}"/>
            </a:ext>
          </a:extLst>
        </xdr:cNvPr>
        <xdr:cNvSpPr/>
      </xdr:nvSpPr>
      <xdr:spPr>
        <a:xfrm>
          <a:off x="4222297" y="10107322"/>
          <a:ext cx="15498536" cy="529596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158750</xdr:colOff>
      <xdr:row>30</xdr:row>
      <xdr:rowOff>116560</xdr:rowOff>
    </xdr:from>
    <xdr:to>
      <xdr:col>8</xdr:col>
      <xdr:colOff>228212</xdr:colOff>
      <xdr:row>35</xdr:row>
      <xdr:rowOff>52181</xdr:rowOff>
    </xdr:to>
    <xdr:sp macro="" textlink="">
      <xdr:nvSpPr>
        <xdr:cNvPr id="9" name="CuadroTexto 214">
          <a:extLst>
            <a:ext uri="{FF2B5EF4-FFF2-40B4-BE49-F238E27FC236}">
              <a16:creationId xmlns:a16="http://schemas.microsoft.com/office/drawing/2014/main" id="{3214B719-387D-40E2-ACAE-977B83252EAF}"/>
            </a:ext>
          </a:extLst>
        </xdr:cNvPr>
        <xdr:cNvSpPr txBox="1"/>
      </xdr:nvSpPr>
      <xdr:spPr>
        <a:xfrm>
          <a:off x="1936750" y="5387060"/>
          <a:ext cx="4641462" cy="88812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5400" b="1">
              <a:solidFill>
                <a:schemeClr val="accent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$ </a:t>
          </a:r>
          <a:r>
            <a:rPr lang="es-CO" sz="54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[521]</a:t>
          </a:r>
        </a:p>
      </xdr:txBody>
    </xdr:sp>
    <xdr:clientData/>
  </xdr:twoCellAnchor>
  <xdr:twoCellAnchor>
    <xdr:from>
      <xdr:col>9</xdr:col>
      <xdr:colOff>443179</xdr:colOff>
      <xdr:row>28</xdr:row>
      <xdr:rowOff>63500</xdr:rowOff>
    </xdr:from>
    <xdr:to>
      <xdr:col>13</xdr:col>
      <xdr:colOff>450463</xdr:colOff>
      <xdr:row>31</xdr:row>
      <xdr:rowOff>173409</xdr:rowOff>
    </xdr:to>
    <xdr:sp macro="" textlink="">
      <xdr:nvSpPr>
        <xdr:cNvPr id="10" name="CuadroTexto 216">
          <a:extLst>
            <a:ext uri="{FF2B5EF4-FFF2-40B4-BE49-F238E27FC236}">
              <a16:creationId xmlns:a16="http://schemas.microsoft.com/office/drawing/2014/main" id="{A98E6D21-A581-45B0-854E-E60AC78AACDE}"/>
            </a:ext>
          </a:extLst>
        </xdr:cNvPr>
        <xdr:cNvSpPr txBox="1"/>
      </xdr:nvSpPr>
      <xdr:spPr>
        <a:xfrm>
          <a:off x="7555179" y="4953000"/>
          <a:ext cx="3055284" cy="6814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[519]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511874</xdr:colOff>
      <xdr:row>38</xdr:row>
      <xdr:rowOff>111989</xdr:rowOff>
    </xdr:from>
    <xdr:to>
      <xdr:col>13</xdr:col>
      <xdr:colOff>519158</xdr:colOff>
      <xdr:row>42</xdr:row>
      <xdr:rowOff>31399</xdr:rowOff>
    </xdr:to>
    <xdr:sp macro="" textlink="">
      <xdr:nvSpPr>
        <xdr:cNvPr id="11" name="CuadroTexto 221">
          <a:extLst>
            <a:ext uri="{FF2B5EF4-FFF2-40B4-BE49-F238E27FC236}">
              <a16:creationId xmlns:a16="http://schemas.microsoft.com/office/drawing/2014/main" id="{75129ACD-26BD-487B-8CFC-2B0A21614CA9}"/>
            </a:ext>
          </a:extLst>
        </xdr:cNvPr>
        <xdr:cNvSpPr txBox="1"/>
      </xdr:nvSpPr>
      <xdr:spPr>
        <a:xfrm>
          <a:off x="7623874" y="6906489"/>
          <a:ext cx="3055284" cy="681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[520]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459919</xdr:colOff>
      <xdr:row>38</xdr:row>
      <xdr:rowOff>8081</xdr:rowOff>
    </xdr:from>
    <xdr:to>
      <xdr:col>19</xdr:col>
      <xdr:colOff>747756</xdr:colOff>
      <xdr:row>41</xdr:row>
      <xdr:rowOff>69498</xdr:rowOff>
    </xdr:to>
    <xdr:sp macro="" textlink="">
      <xdr:nvSpPr>
        <xdr:cNvPr id="12" name="CuadroTexto 223">
          <a:extLst>
            <a:ext uri="{FF2B5EF4-FFF2-40B4-BE49-F238E27FC236}">
              <a16:creationId xmlns:a16="http://schemas.microsoft.com/office/drawing/2014/main" id="{2D7C13F6-B76D-40A3-82B1-9CCF8C9DA676}"/>
            </a:ext>
          </a:extLst>
        </xdr:cNvPr>
        <xdr:cNvSpPr txBox="1"/>
      </xdr:nvSpPr>
      <xdr:spPr>
        <a:xfrm>
          <a:off x="11381919" y="6802581"/>
          <a:ext cx="4097837" cy="63291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[522]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638900</xdr:colOff>
      <xdr:row>41</xdr:row>
      <xdr:rowOff>53417</xdr:rowOff>
    </xdr:from>
    <xdr:to>
      <xdr:col>24</xdr:col>
      <xdr:colOff>708173</xdr:colOff>
      <xdr:row>48</xdr:row>
      <xdr:rowOff>36098</xdr:rowOff>
    </xdr:to>
    <xdr:sp macro="" textlink="">
      <xdr:nvSpPr>
        <xdr:cNvPr id="13" name="CuadroTexto 225">
          <a:extLst>
            <a:ext uri="{FF2B5EF4-FFF2-40B4-BE49-F238E27FC236}">
              <a16:creationId xmlns:a16="http://schemas.microsoft.com/office/drawing/2014/main" id="{552BE407-BD46-4642-83D3-7F0AB272AB14}"/>
            </a:ext>
          </a:extLst>
        </xdr:cNvPr>
        <xdr:cNvSpPr txBox="1"/>
      </xdr:nvSpPr>
      <xdr:spPr>
        <a:xfrm>
          <a:off x="16123829" y="7673417"/>
          <a:ext cx="3117273" cy="13161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[524]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15</xdr:col>
      <xdr:colOff>135296</xdr:colOff>
      <xdr:row>95</xdr:row>
      <xdr:rowOff>20565</xdr:rowOff>
    </xdr:from>
    <xdr:to>
      <xdr:col>21</xdr:col>
      <xdr:colOff>259772</xdr:colOff>
      <xdr:row>99</xdr:row>
      <xdr:rowOff>17318</xdr:rowOff>
    </xdr:to>
    <xdr:sp macro="" textlink="">
      <xdr:nvSpPr>
        <xdr:cNvPr id="14" name="CuadroTexto 28">
          <a:extLst>
            <a:ext uri="{FF2B5EF4-FFF2-40B4-BE49-F238E27FC236}">
              <a16:creationId xmlns:a16="http://schemas.microsoft.com/office/drawing/2014/main" id="{BF6AE3D3-E8AF-424E-9F65-D46114E49F67}"/>
            </a:ext>
          </a:extLst>
        </xdr:cNvPr>
        <xdr:cNvSpPr txBox="1"/>
      </xdr:nvSpPr>
      <xdr:spPr>
        <a:xfrm>
          <a:off x="11807751" y="17875610"/>
          <a:ext cx="4696476" cy="75875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[517]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661147</xdr:colOff>
      <xdr:row>100</xdr:row>
      <xdr:rowOff>64981</xdr:rowOff>
    </xdr:from>
    <xdr:to>
      <xdr:col>19</xdr:col>
      <xdr:colOff>439678</xdr:colOff>
      <xdr:row>103</xdr:row>
      <xdr:rowOff>82517</xdr:rowOff>
    </xdr:to>
    <xdr:sp macro="" textlink="">
      <xdr:nvSpPr>
        <xdr:cNvPr id="15" name="CuadroTexto 28">
          <a:extLst>
            <a:ext uri="{FF2B5EF4-FFF2-40B4-BE49-F238E27FC236}">
              <a16:creationId xmlns:a16="http://schemas.microsoft.com/office/drawing/2014/main" id="{54E499D1-E24D-449D-86AC-7DDD478D22E6}"/>
            </a:ext>
          </a:extLst>
        </xdr:cNvPr>
        <xdr:cNvSpPr txBox="1"/>
      </xdr:nvSpPr>
      <xdr:spPr>
        <a:xfrm>
          <a:off x="10813676" y="18801216"/>
          <a:ext cx="4350531" cy="5890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[519]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656665</xdr:colOff>
      <xdr:row>104</xdr:row>
      <xdr:rowOff>161351</xdr:rowOff>
    </xdr:from>
    <xdr:to>
      <xdr:col>19</xdr:col>
      <xdr:colOff>435196</xdr:colOff>
      <xdr:row>107</xdr:row>
      <xdr:rowOff>178887</xdr:rowOff>
    </xdr:to>
    <xdr:sp macro="" textlink="">
      <xdr:nvSpPr>
        <xdr:cNvPr id="16" name="CuadroTexto 28">
          <a:extLst>
            <a:ext uri="{FF2B5EF4-FFF2-40B4-BE49-F238E27FC236}">
              <a16:creationId xmlns:a16="http://schemas.microsoft.com/office/drawing/2014/main" id="{013081CA-EA37-461A-A6C5-DAA9696F4446}"/>
            </a:ext>
          </a:extLst>
        </xdr:cNvPr>
        <xdr:cNvSpPr txBox="1"/>
      </xdr:nvSpPr>
      <xdr:spPr>
        <a:xfrm>
          <a:off x="10809194" y="19659586"/>
          <a:ext cx="4350531" cy="5890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[520]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694766</xdr:colOff>
      <xdr:row>100</xdr:row>
      <xdr:rowOff>67222</xdr:rowOff>
    </xdr:from>
    <xdr:to>
      <xdr:col>25</xdr:col>
      <xdr:colOff>739588</xdr:colOff>
      <xdr:row>103</xdr:row>
      <xdr:rowOff>84758</xdr:rowOff>
    </xdr:to>
    <xdr:sp macro="" textlink="">
      <xdr:nvSpPr>
        <xdr:cNvPr id="17" name="CuadroTexto 28">
          <a:extLst>
            <a:ext uri="{FF2B5EF4-FFF2-40B4-BE49-F238E27FC236}">
              <a16:creationId xmlns:a16="http://schemas.microsoft.com/office/drawing/2014/main" id="{3DD3A466-E627-4CE8-9285-1E2D13844217}"/>
            </a:ext>
          </a:extLst>
        </xdr:cNvPr>
        <xdr:cNvSpPr txBox="1"/>
      </xdr:nvSpPr>
      <xdr:spPr>
        <a:xfrm>
          <a:off x="17705295" y="18803457"/>
          <a:ext cx="2330822" cy="5890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[6]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735108</xdr:colOff>
      <xdr:row>104</xdr:row>
      <xdr:rowOff>163593</xdr:rowOff>
    </xdr:from>
    <xdr:to>
      <xdr:col>25</xdr:col>
      <xdr:colOff>779930</xdr:colOff>
      <xdr:row>107</xdr:row>
      <xdr:rowOff>181129</xdr:rowOff>
    </xdr:to>
    <xdr:sp macro="" textlink="">
      <xdr:nvSpPr>
        <xdr:cNvPr id="32" name="CuadroTexto 28">
          <a:extLst>
            <a:ext uri="{FF2B5EF4-FFF2-40B4-BE49-F238E27FC236}">
              <a16:creationId xmlns:a16="http://schemas.microsoft.com/office/drawing/2014/main" id="{D5F49138-3826-411B-85B2-0C95DF81BF5C}"/>
            </a:ext>
          </a:extLst>
        </xdr:cNvPr>
        <xdr:cNvSpPr txBox="1"/>
      </xdr:nvSpPr>
      <xdr:spPr>
        <a:xfrm>
          <a:off x="17745637" y="19661828"/>
          <a:ext cx="2330822" cy="5890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[523]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11</xdr:col>
      <xdr:colOff>302560</xdr:colOff>
      <xdr:row>113</xdr:row>
      <xdr:rowOff>190257</xdr:rowOff>
    </xdr:from>
    <xdr:to>
      <xdr:col>17</xdr:col>
      <xdr:colOff>459442</xdr:colOff>
      <xdr:row>117</xdr:row>
      <xdr:rowOff>17293</xdr:rowOff>
    </xdr:to>
    <xdr:sp macro="" textlink="">
      <xdr:nvSpPr>
        <xdr:cNvPr id="33" name="CuadroTexto 28">
          <a:extLst>
            <a:ext uri="{FF2B5EF4-FFF2-40B4-BE49-F238E27FC236}">
              <a16:creationId xmlns:a16="http://schemas.microsoft.com/office/drawing/2014/main" id="{4822289D-23AB-47C2-A0AA-D78D078CCCF9}"/>
            </a:ext>
          </a:extLst>
        </xdr:cNvPr>
        <xdr:cNvSpPr txBox="1"/>
      </xdr:nvSpPr>
      <xdr:spPr>
        <a:xfrm>
          <a:off x="8931089" y="21402992"/>
          <a:ext cx="4728882" cy="5890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[3]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208432</xdr:colOff>
      <xdr:row>113</xdr:row>
      <xdr:rowOff>163363</xdr:rowOff>
    </xdr:from>
    <xdr:to>
      <xdr:col>25</xdr:col>
      <xdr:colOff>365314</xdr:colOff>
      <xdr:row>116</xdr:row>
      <xdr:rowOff>180899</xdr:rowOff>
    </xdr:to>
    <xdr:sp macro="" textlink="">
      <xdr:nvSpPr>
        <xdr:cNvPr id="34" name="CuadroTexto 28">
          <a:extLst>
            <a:ext uri="{FF2B5EF4-FFF2-40B4-BE49-F238E27FC236}">
              <a16:creationId xmlns:a16="http://schemas.microsoft.com/office/drawing/2014/main" id="{730F4BF2-33C0-4A33-8229-55E36FD8DA47}"/>
            </a:ext>
          </a:extLst>
        </xdr:cNvPr>
        <xdr:cNvSpPr txBox="1"/>
      </xdr:nvSpPr>
      <xdr:spPr>
        <a:xfrm>
          <a:off x="14932961" y="21376098"/>
          <a:ext cx="4728882" cy="5890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[518]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571500</xdr:colOff>
      <xdr:row>25</xdr:row>
      <xdr:rowOff>108857</xdr:rowOff>
    </xdr:from>
    <xdr:to>
      <xdr:col>24</xdr:col>
      <xdr:colOff>717177</xdr:colOff>
      <xdr:row>28</xdr:row>
      <xdr:rowOff>117556</xdr:rowOff>
    </xdr:to>
    <xdr:sp macro="" textlink="">
      <xdr:nvSpPr>
        <xdr:cNvPr id="2" name="CuadroTexto 224">
          <a:extLst>
            <a:ext uri="{FF2B5EF4-FFF2-40B4-BE49-F238E27FC236}">
              <a16:creationId xmlns:a16="http://schemas.microsoft.com/office/drawing/2014/main" id="{0B17354D-EA5E-4CD9-AA01-092F1D37D29F}"/>
            </a:ext>
          </a:extLst>
        </xdr:cNvPr>
        <xdr:cNvSpPr txBox="1"/>
      </xdr:nvSpPr>
      <xdr:spPr>
        <a:xfrm>
          <a:off x="16056429" y="4680857"/>
          <a:ext cx="3193677" cy="58019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FINANCIERA</a:t>
          </a:r>
        </a:p>
      </xdr:txBody>
    </xdr:sp>
    <xdr:clientData/>
  </xdr:twoCellAnchor>
  <xdr:twoCellAnchor>
    <xdr:from>
      <xdr:col>20</xdr:col>
      <xdr:colOff>610009</xdr:colOff>
      <xdr:row>27</xdr:row>
      <xdr:rowOff>136506</xdr:rowOff>
    </xdr:from>
    <xdr:to>
      <xdr:col>24</xdr:col>
      <xdr:colOff>679282</xdr:colOff>
      <xdr:row>34</xdr:row>
      <xdr:rowOff>83532</xdr:rowOff>
    </xdr:to>
    <xdr:sp macro="" textlink="">
      <xdr:nvSpPr>
        <xdr:cNvPr id="3" name="CuadroTexto 225">
          <a:extLst>
            <a:ext uri="{FF2B5EF4-FFF2-40B4-BE49-F238E27FC236}">
              <a16:creationId xmlns:a16="http://schemas.microsoft.com/office/drawing/2014/main" id="{AAB7CE59-E789-4E63-8CD5-42AFED2CED86}"/>
            </a:ext>
          </a:extLst>
        </xdr:cNvPr>
        <xdr:cNvSpPr txBox="1"/>
      </xdr:nvSpPr>
      <xdr:spPr>
        <a:xfrm>
          <a:off x="16094938" y="5089506"/>
          <a:ext cx="3117273" cy="128052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[529]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4</xdr:col>
      <xdr:colOff>612322</xdr:colOff>
      <xdr:row>52</xdr:row>
      <xdr:rowOff>10822</xdr:rowOff>
    </xdr:from>
    <xdr:to>
      <xdr:col>25</xdr:col>
      <xdr:colOff>108858</xdr:colOff>
      <xdr:row>79</xdr:row>
      <xdr:rowOff>163285</xdr:rowOff>
    </xdr:to>
    <xdr:sp macro="" textlink="">
      <xdr:nvSpPr>
        <xdr:cNvPr id="4" name="Rectángulo: esquinas redondeadas 211">
          <a:extLst>
            <a:ext uri="{FF2B5EF4-FFF2-40B4-BE49-F238E27FC236}">
              <a16:creationId xmlns:a16="http://schemas.microsoft.com/office/drawing/2014/main" id="{54EA94C4-A550-4122-BDD9-7AB53CAFE569}"/>
            </a:ext>
          </a:extLst>
        </xdr:cNvPr>
        <xdr:cNvSpPr/>
      </xdr:nvSpPr>
      <xdr:spPr>
        <a:xfrm>
          <a:off x="3660322" y="9288172"/>
          <a:ext cx="15498536" cy="478161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fine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895A-A552-46E1-9611-B2715A0D2AA6}">
  <sheetPr>
    <tabColor rgb="FF6393F4"/>
    <pageSetUpPr fitToPage="1"/>
  </sheetPr>
  <dimension ref="P152:Z167"/>
  <sheetViews>
    <sheetView view="pageBreakPreview" topLeftCell="A85" zoomScale="40" zoomScaleNormal="60" zoomScaleSheetLayoutView="40" workbookViewId="0">
      <selection activeCell="AC93" sqref="AC93"/>
    </sheetView>
  </sheetViews>
  <sheetFormatPr defaultColWidth="11.42578125" defaultRowHeight="15" x14ac:dyDescent="0.25"/>
  <cols>
    <col min="1" max="1" width="15.140625" customWidth="1"/>
    <col min="26" max="26" width="13.28515625" customWidth="1"/>
    <col min="27" max="27" width="13.5703125" customWidth="1"/>
    <col min="28" max="28" width="12.85546875" customWidth="1"/>
  </cols>
  <sheetData>
    <row r="152" spans="16:26" ht="13.5" customHeight="1" x14ac:dyDescent="0.25"/>
    <row r="153" spans="16:26" ht="60" hidden="1" customHeight="1" x14ac:dyDescent="0.25"/>
    <row r="154" spans="16:26" ht="2.25" hidden="1" customHeight="1" x14ac:dyDescent="0.25"/>
    <row r="156" spans="16:26" x14ac:dyDescent="0.25"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6:26" x14ac:dyDescent="0.25"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6:26" x14ac:dyDescent="0.25"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6:26" x14ac:dyDescent="0.25"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6:26" x14ac:dyDescent="0.25"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6:26" x14ac:dyDescent="0.25"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6:26" x14ac:dyDescent="0.25"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6:26" x14ac:dyDescent="0.25"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6:26" x14ac:dyDescent="0.25"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6:26" x14ac:dyDescent="0.25"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6:26" x14ac:dyDescent="0.25"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6:26" x14ac:dyDescent="0.25"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</sheetData>
  <pageMargins left="0" right="0" top="0" bottom="0" header="0" footer="0"/>
  <pageSetup scale="34" orientation="portrait" horizontalDpi="4294967293" verticalDpi="300" r:id="rId1"/>
  <colBreaks count="1" manualBreakCount="1">
    <brk id="27" max="12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2BAC-492C-469F-BDAB-5A21650A4693}">
  <sheetPr>
    <tabColor rgb="FF6393F4"/>
    <pageSetUpPr fitToPage="1"/>
  </sheetPr>
  <dimension ref="A1:AF368"/>
  <sheetViews>
    <sheetView view="pageBreakPreview" topLeftCell="A87" zoomScale="50" zoomScaleNormal="60" zoomScaleSheetLayoutView="50" workbookViewId="0">
      <selection activeCell="Y57" sqref="Y57"/>
    </sheetView>
  </sheetViews>
  <sheetFormatPr defaultColWidth="11.42578125" defaultRowHeight="15" x14ac:dyDescent="0.25"/>
  <cols>
    <col min="1" max="1" width="15.140625" customWidth="1"/>
    <col min="26" max="26" width="13.28515625" customWidth="1"/>
    <col min="27" max="27" width="13.5703125" customWidth="1"/>
    <col min="28" max="28" width="12.85546875" customWidth="1"/>
  </cols>
  <sheetData>
    <row r="1" spans="1:27" ht="13.5" customHeight="1" x14ac:dyDescent="0.25">
      <c r="Q1" s="1"/>
      <c r="R1" s="1"/>
      <c r="S1" s="1"/>
      <c r="T1" s="1"/>
      <c r="U1" s="1"/>
      <c r="V1" s="1"/>
      <c r="W1" s="1"/>
      <c r="X1" s="1"/>
    </row>
    <row r="2" spans="1:27" ht="13.5" customHeight="1" x14ac:dyDescent="0.25">
      <c r="Q2" s="1"/>
      <c r="R2" s="1"/>
      <c r="S2" s="1"/>
      <c r="T2" s="1"/>
      <c r="U2" s="1"/>
      <c r="V2" s="1"/>
      <c r="W2" s="1"/>
      <c r="X2" s="1"/>
    </row>
    <row r="3" spans="1:27" ht="13.5" customHeight="1" x14ac:dyDescent="0.25"/>
    <row r="4" spans="1:27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3.5" customHeight="1" x14ac:dyDescent="0.65">
      <c r="A10" s="2"/>
      <c r="B10" s="3"/>
      <c r="C10" s="39"/>
      <c r="D10" s="39"/>
      <c r="E10" s="39"/>
      <c r="F10" s="4"/>
      <c r="G10" s="4"/>
      <c r="H10" s="39"/>
      <c r="I10" s="39"/>
      <c r="J10" s="39"/>
      <c r="K10" s="40"/>
      <c r="L10" s="39"/>
      <c r="M10" s="3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.5" customHeight="1" x14ac:dyDescent="0.65">
      <c r="A11" s="2"/>
      <c r="B11" s="3"/>
      <c r="C11" s="39"/>
      <c r="D11" s="39"/>
      <c r="E11" s="39"/>
      <c r="F11" s="4"/>
      <c r="G11" s="4"/>
      <c r="H11" s="39"/>
      <c r="I11" s="39"/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.5" customHeight="1" x14ac:dyDescent="0.6">
      <c r="U13" s="5"/>
      <c r="V13" s="5"/>
      <c r="W13" s="5"/>
      <c r="X13" s="5"/>
    </row>
    <row r="14" spans="1:27" ht="13.5" customHeight="1" x14ac:dyDescent="0.25"/>
    <row r="15" spans="1:27" ht="13.5" customHeight="1" x14ac:dyDescent="0.25"/>
    <row r="16" spans="1:27" ht="13.5" customHeight="1" x14ac:dyDescent="0.25"/>
    <row r="17" spans="4:18" x14ac:dyDescent="0.25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4:18" x14ac:dyDescent="0.25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4:18" x14ac:dyDescent="0.25"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4:18" x14ac:dyDescent="0.25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4:18" x14ac:dyDescent="0.25">
      <c r="D21" s="57" t="s">
        <v>0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</row>
    <row r="22" spans="4:18" x14ac:dyDescent="0.25"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</row>
    <row r="23" spans="4:18" x14ac:dyDescent="0.25"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</row>
    <row r="24" spans="4:18" x14ac:dyDescent="0.25"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</row>
    <row r="25" spans="4:18" x14ac:dyDescent="0.25"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</row>
    <row r="26" spans="4:18" x14ac:dyDescent="0.25"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</row>
    <row r="27" spans="4:18" x14ac:dyDescent="0.25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4:18" x14ac:dyDescent="0.25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4:18" x14ac:dyDescent="0.25"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4:18" ht="15" customHeight="1" x14ac:dyDescent="0.25">
      <c r="D30" s="7"/>
      <c r="E30" s="6"/>
      <c r="F30" s="8"/>
      <c r="G30" s="8"/>
      <c r="H30" s="8"/>
      <c r="I30" s="8"/>
      <c r="J30" s="8"/>
      <c r="K30" s="8"/>
      <c r="L30" s="8"/>
      <c r="M30" s="8"/>
      <c r="N30" s="8"/>
      <c r="O30" s="7"/>
    </row>
    <row r="31" spans="4:18" ht="15" customHeight="1" x14ac:dyDescent="0.25"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7"/>
    </row>
    <row r="32" spans="4:18" ht="15" customHeight="1" x14ac:dyDescent="0.25"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  <c r="R32" s="9"/>
    </row>
    <row r="33" spans="4:17" ht="15" customHeight="1" x14ac:dyDescent="0.25"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7"/>
    </row>
    <row r="34" spans="4:17" ht="15" customHeight="1" x14ac:dyDescent="0.25"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7"/>
    </row>
    <row r="35" spans="4:17" ht="15" customHeight="1" x14ac:dyDescent="0.25"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7"/>
    </row>
    <row r="36" spans="4:17" ht="15" customHeight="1" x14ac:dyDescent="0.25"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7"/>
    </row>
    <row r="37" spans="4:17" ht="15" customHeight="1" x14ac:dyDescent="0.25"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7"/>
    </row>
    <row r="38" spans="4:17" ht="15" customHeight="1" x14ac:dyDescent="0.25"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7"/>
    </row>
    <row r="39" spans="4:17" ht="15" customHeight="1" x14ac:dyDescent="0.25">
      <c r="D39" s="7"/>
      <c r="E39" s="59" t="s">
        <v>32</v>
      </c>
      <c r="F39" s="59"/>
      <c r="G39" s="59"/>
      <c r="H39" s="59"/>
      <c r="I39" s="59"/>
      <c r="J39" s="59"/>
      <c r="K39" s="59"/>
      <c r="L39" s="59"/>
      <c r="M39" s="59"/>
      <c r="N39" s="59"/>
      <c r="O39" s="7"/>
      <c r="Q39" t="s">
        <v>1</v>
      </c>
    </row>
    <row r="40" spans="4:17" ht="15" customHeight="1" x14ac:dyDescent="0.25">
      <c r="D40" s="7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7"/>
    </row>
    <row r="41" spans="4:17" ht="15" customHeight="1" x14ac:dyDescent="0.25">
      <c r="D41" s="7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7"/>
    </row>
    <row r="42" spans="4:17" ht="15" customHeight="1" x14ac:dyDescent="0.25">
      <c r="D42" s="7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7"/>
    </row>
    <row r="43" spans="4:17" ht="15" customHeight="1" x14ac:dyDescent="0.25">
      <c r="D43" s="7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7"/>
    </row>
    <row r="44" spans="4:17" ht="15" customHeight="1" x14ac:dyDescent="0.25">
      <c r="D44" s="7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7"/>
    </row>
    <row r="45" spans="4:17" ht="15" customHeight="1" x14ac:dyDescent="0.25">
      <c r="D45" s="7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7"/>
    </row>
    <row r="46" spans="4:17" ht="15" hidden="1" customHeight="1" x14ac:dyDescent="0.25">
      <c r="D46" s="7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7"/>
    </row>
    <row r="47" spans="4:17" ht="15" customHeight="1" x14ac:dyDescent="0.25">
      <c r="D47" s="7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7"/>
    </row>
    <row r="48" spans="4:17" ht="15" customHeight="1" x14ac:dyDescent="0.25">
      <c r="D48" s="7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7"/>
    </row>
    <row r="49" spans="4:26" ht="15" customHeight="1" x14ac:dyDescent="0.25">
      <c r="D49" s="7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7"/>
    </row>
    <row r="50" spans="4:26" ht="15" customHeight="1" x14ac:dyDescent="0.25">
      <c r="D50" s="7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7"/>
    </row>
    <row r="51" spans="4:26" ht="15" customHeight="1" x14ac:dyDescent="0.25">
      <c r="D51" s="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7"/>
    </row>
    <row r="52" spans="4:26" ht="15" customHeight="1" x14ac:dyDescent="0.25">
      <c r="D52" s="7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7"/>
    </row>
    <row r="53" spans="4:26" ht="15" customHeight="1" x14ac:dyDescent="0.25">
      <c r="D53" s="7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7"/>
    </row>
    <row r="54" spans="4:26" ht="15" customHeight="1" x14ac:dyDescent="0.25">
      <c r="D54" s="7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7"/>
    </row>
    <row r="55" spans="4:26" ht="15" customHeight="1" x14ac:dyDescent="0.25">
      <c r="D55" s="7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7"/>
    </row>
    <row r="56" spans="4:26" ht="15" customHeight="1" x14ac:dyDescent="0.25">
      <c r="D56" s="7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7"/>
    </row>
    <row r="57" spans="4:26" ht="15" customHeight="1" x14ac:dyDescent="0.25">
      <c r="D57" s="7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7"/>
    </row>
    <row r="58" spans="4:26" ht="15" customHeight="1" x14ac:dyDescent="0.25"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7"/>
    </row>
    <row r="61" spans="4:26" ht="15" customHeight="1" x14ac:dyDescent="0.25">
      <c r="S61" s="10"/>
      <c r="T61" s="10"/>
      <c r="U61" s="10"/>
      <c r="V61" s="10"/>
      <c r="W61" s="10"/>
      <c r="X61" s="10"/>
      <c r="Y61" s="10"/>
      <c r="Z61" s="10"/>
    </row>
    <row r="62" spans="4:26" ht="15" customHeight="1" x14ac:dyDescent="0.25">
      <c r="E62" s="56" t="s">
        <v>2</v>
      </c>
      <c r="F62" s="56"/>
      <c r="G62" s="56"/>
      <c r="H62" s="56"/>
      <c r="I62" s="56"/>
      <c r="J62" s="56"/>
      <c r="K62" s="56"/>
      <c r="L62" s="56"/>
      <c r="M62" s="56"/>
      <c r="N62" s="56"/>
      <c r="R62" s="10"/>
      <c r="S62" s="10"/>
      <c r="T62" s="10"/>
      <c r="U62" s="10"/>
      <c r="V62" s="10"/>
      <c r="W62" s="10"/>
      <c r="X62" s="10"/>
      <c r="Y62" s="10"/>
      <c r="Z62" s="10"/>
    </row>
    <row r="63" spans="4:26" ht="15" customHeight="1" x14ac:dyDescent="0.25">
      <c r="E63" s="56"/>
      <c r="F63" s="56"/>
      <c r="G63" s="56"/>
      <c r="H63" s="56"/>
      <c r="I63" s="56"/>
      <c r="J63" s="56"/>
      <c r="K63" s="56"/>
      <c r="L63" s="56"/>
      <c r="M63" s="56"/>
      <c r="N63" s="56"/>
      <c r="R63" s="10"/>
      <c r="S63" s="10"/>
      <c r="T63" s="10"/>
      <c r="U63" s="10"/>
      <c r="V63" s="10"/>
      <c r="W63" s="10"/>
      <c r="X63" s="10"/>
      <c r="Y63" s="10"/>
      <c r="Z63" s="10"/>
    </row>
    <row r="64" spans="4:26" ht="15" customHeight="1" x14ac:dyDescent="0.25">
      <c r="E64" s="56"/>
      <c r="F64" s="56"/>
      <c r="G64" s="56"/>
      <c r="H64" s="56"/>
      <c r="I64" s="56"/>
      <c r="J64" s="56"/>
      <c r="K64" s="56"/>
      <c r="L64" s="56"/>
      <c r="M64" s="56"/>
      <c r="N64" s="56"/>
      <c r="R64" s="10"/>
      <c r="S64" s="10"/>
      <c r="T64" s="10"/>
      <c r="U64" s="10"/>
      <c r="V64" s="10"/>
      <c r="W64" s="10"/>
      <c r="X64" s="10"/>
      <c r="Y64" s="10"/>
      <c r="Z64" s="10"/>
    </row>
    <row r="65" spans="4:26" ht="15" customHeight="1" x14ac:dyDescent="0.25">
      <c r="E65" s="56"/>
      <c r="F65" s="56"/>
      <c r="G65" s="56"/>
      <c r="H65" s="56"/>
      <c r="I65" s="56"/>
      <c r="J65" s="56"/>
      <c r="K65" s="56"/>
      <c r="L65" s="56"/>
      <c r="M65" s="56"/>
      <c r="N65" s="56"/>
      <c r="R65" s="10"/>
      <c r="S65" s="10"/>
      <c r="T65" s="10"/>
      <c r="U65" s="10"/>
      <c r="V65" s="10"/>
      <c r="W65" s="10"/>
      <c r="X65" s="10"/>
      <c r="Y65" s="10"/>
      <c r="Z65" s="10"/>
    </row>
    <row r="66" spans="4:26" ht="15" customHeight="1" x14ac:dyDescent="0.25">
      <c r="E66" s="1"/>
      <c r="F66" s="1"/>
      <c r="G66" s="1"/>
      <c r="H66" s="1"/>
      <c r="I66" s="1"/>
      <c r="J66" s="1"/>
      <c r="K66" s="1"/>
      <c r="L66" s="1"/>
      <c r="M66" s="1"/>
      <c r="N66" s="1"/>
      <c r="R66" s="10"/>
      <c r="S66" s="10"/>
      <c r="T66" s="10"/>
      <c r="U66" s="10"/>
      <c r="V66" s="10"/>
      <c r="W66" s="10"/>
      <c r="X66" s="10"/>
      <c r="Y66" s="10"/>
      <c r="Z66" s="10"/>
    </row>
    <row r="67" spans="4:26" ht="15" customHeight="1" x14ac:dyDescent="0.25">
      <c r="E67" s="1"/>
      <c r="F67" s="1"/>
      <c r="G67" s="60" t="s">
        <v>69</v>
      </c>
      <c r="H67" s="60"/>
      <c r="I67" s="60"/>
      <c r="J67" s="60"/>
      <c r="K67" s="60"/>
      <c r="L67" s="60"/>
      <c r="M67" s="1"/>
      <c r="N67" s="1"/>
      <c r="R67" s="10"/>
      <c r="S67" s="61" t="s">
        <v>3</v>
      </c>
      <c r="T67" s="61"/>
      <c r="U67" s="61"/>
      <c r="V67" s="61"/>
      <c r="W67" s="61"/>
      <c r="X67" s="61"/>
      <c r="Y67" s="10"/>
      <c r="Z67" s="10"/>
    </row>
    <row r="68" spans="4:26" ht="15" customHeight="1" x14ac:dyDescent="0.25">
      <c r="E68" s="1"/>
      <c r="F68" s="1"/>
      <c r="G68" s="60"/>
      <c r="H68" s="60"/>
      <c r="I68" s="60"/>
      <c r="J68" s="60"/>
      <c r="K68" s="60"/>
      <c r="L68" s="60"/>
      <c r="M68" s="1"/>
      <c r="N68" s="1"/>
      <c r="R68" s="10"/>
      <c r="S68" s="61"/>
      <c r="T68" s="61"/>
      <c r="U68" s="61"/>
      <c r="V68" s="61"/>
      <c r="W68" s="61"/>
      <c r="X68" s="61"/>
      <c r="Y68" s="10"/>
      <c r="Z68" s="10"/>
    </row>
    <row r="69" spans="4:26" ht="15" customHeight="1" x14ac:dyDescent="0.25">
      <c r="E69" s="1"/>
      <c r="F69" s="1"/>
      <c r="G69" s="60"/>
      <c r="H69" s="60"/>
      <c r="I69" s="60"/>
      <c r="J69" s="60"/>
      <c r="K69" s="60"/>
      <c r="L69" s="60"/>
      <c r="M69" s="1"/>
      <c r="N69" s="1"/>
      <c r="R69" s="10"/>
      <c r="S69" s="10"/>
      <c r="T69" s="10"/>
      <c r="U69" s="10"/>
      <c r="V69" s="10"/>
      <c r="W69" s="10"/>
      <c r="X69" s="10"/>
      <c r="Y69" s="10"/>
      <c r="Z69" s="10"/>
    </row>
    <row r="70" spans="4:26" ht="15" customHeight="1" x14ac:dyDescent="0.25">
      <c r="E70" s="1"/>
      <c r="F70" s="1"/>
      <c r="G70" s="60"/>
      <c r="H70" s="60"/>
      <c r="I70" s="60"/>
      <c r="J70" s="60"/>
      <c r="K70" s="60"/>
      <c r="L70" s="60"/>
      <c r="M70" s="1"/>
      <c r="N70" s="1"/>
      <c r="R70" s="10"/>
      <c r="S70" s="10"/>
      <c r="T70" s="10"/>
      <c r="U70" s="10"/>
      <c r="V70" s="10"/>
      <c r="W70" s="10"/>
      <c r="X70" s="10"/>
      <c r="Y70" s="10"/>
      <c r="Z70" s="10"/>
    </row>
    <row r="71" spans="4:26" ht="15" customHeight="1" x14ac:dyDescent="0.25">
      <c r="E71" s="1"/>
      <c r="F71" s="1"/>
      <c r="G71" s="1"/>
      <c r="H71" s="1"/>
      <c r="I71" s="1"/>
      <c r="J71" s="1"/>
      <c r="K71" s="1"/>
      <c r="L71" s="1"/>
      <c r="M71" s="1"/>
      <c r="N71" s="1"/>
      <c r="R71" s="10"/>
      <c r="S71" s="61"/>
      <c r="T71" s="61"/>
      <c r="U71" s="61"/>
      <c r="V71" s="61"/>
      <c r="W71" s="61"/>
      <c r="X71" s="61"/>
      <c r="Y71" s="10"/>
      <c r="Z71" s="10"/>
    </row>
    <row r="72" spans="4:26" ht="15" customHeight="1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R72" s="10"/>
      <c r="S72" s="61"/>
      <c r="T72" s="61"/>
      <c r="U72" s="61"/>
      <c r="V72" s="61"/>
      <c r="W72" s="61"/>
      <c r="X72" s="61"/>
      <c r="Y72" s="10"/>
      <c r="Z72" s="10"/>
    </row>
    <row r="73" spans="4:26" ht="15" customHeight="1" x14ac:dyDescent="0.25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R73" s="10"/>
      <c r="S73" s="61"/>
      <c r="T73" s="61"/>
      <c r="U73" s="61"/>
      <c r="V73" s="61"/>
      <c r="W73" s="61"/>
      <c r="X73" s="61"/>
      <c r="Y73" s="10"/>
      <c r="Z73" s="10"/>
    </row>
    <row r="74" spans="4:26" ht="15" customHeight="1" x14ac:dyDescent="0.25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R74" s="10"/>
      <c r="S74" s="61"/>
      <c r="T74" s="61"/>
      <c r="U74" s="61"/>
      <c r="V74" s="61"/>
      <c r="W74" s="61"/>
      <c r="X74" s="61"/>
      <c r="Y74" s="10"/>
      <c r="Z74" s="10"/>
    </row>
    <row r="75" spans="4:26" ht="15" customHeight="1" x14ac:dyDescent="0.25">
      <c r="D75" s="12"/>
      <c r="E75" s="63" t="s">
        <v>5</v>
      </c>
      <c r="F75" s="63"/>
      <c r="G75" s="63"/>
      <c r="H75" s="63"/>
      <c r="I75" s="63"/>
      <c r="J75" s="63"/>
      <c r="K75" s="63"/>
      <c r="L75" s="63"/>
      <c r="M75" s="63"/>
      <c r="N75" s="63"/>
      <c r="O75" s="13"/>
      <c r="R75" s="10"/>
      <c r="S75" s="61"/>
      <c r="T75" s="61"/>
      <c r="U75" s="61"/>
      <c r="V75" s="61"/>
      <c r="W75" s="61"/>
      <c r="X75" s="61"/>
      <c r="Y75" s="10"/>
      <c r="Z75" s="10"/>
    </row>
    <row r="76" spans="4:26" ht="15" customHeight="1" x14ac:dyDescent="0.25">
      <c r="D76" s="12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13"/>
      <c r="R76" s="10"/>
      <c r="S76" s="61"/>
      <c r="T76" s="61"/>
      <c r="U76" s="61"/>
      <c r="V76" s="61"/>
      <c r="W76" s="61"/>
      <c r="X76" s="61"/>
      <c r="Y76" s="10"/>
      <c r="Z76" s="10"/>
    </row>
    <row r="77" spans="4:26" ht="15" customHeight="1" x14ac:dyDescent="0.25">
      <c r="D77" s="12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13"/>
      <c r="R77" s="10"/>
      <c r="S77" s="61"/>
      <c r="T77" s="61"/>
      <c r="U77" s="61"/>
      <c r="V77" s="61"/>
      <c r="W77" s="61"/>
      <c r="X77" s="61"/>
      <c r="Y77" s="10"/>
      <c r="Z77" s="10"/>
    </row>
    <row r="78" spans="4:26" ht="15" customHeight="1" x14ac:dyDescent="0.25">
      <c r="D78" s="12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3"/>
      <c r="R78" s="10"/>
      <c r="S78" s="61"/>
      <c r="T78" s="61"/>
      <c r="U78" s="61"/>
      <c r="V78" s="61"/>
      <c r="W78" s="61"/>
      <c r="X78" s="61"/>
      <c r="Y78" s="10"/>
      <c r="Z78" s="10"/>
    </row>
    <row r="79" spans="4:26" ht="15" customHeight="1" x14ac:dyDescent="0.25">
      <c r="D79" s="12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13"/>
      <c r="R79" s="10"/>
      <c r="S79" s="61"/>
      <c r="T79" s="61"/>
      <c r="U79" s="61"/>
      <c r="V79" s="61"/>
      <c r="W79" s="61"/>
      <c r="X79" s="61"/>
      <c r="Y79" s="10"/>
      <c r="Z79" s="10"/>
    </row>
    <row r="80" spans="4:26" ht="15" customHeight="1" x14ac:dyDescent="0.25">
      <c r="D80" s="12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3"/>
      <c r="R80" s="10"/>
      <c r="S80" s="61"/>
      <c r="T80" s="61"/>
      <c r="U80" s="61"/>
      <c r="V80" s="61"/>
      <c r="W80" s="61"/>
      <c r="X80" s="61"/>
      <c r="Y80" s="10"/>
      <c r="Z80" s="10"/>
    </row>
    <row r="81" spans="4:27" ht="15" customHeight="1" x14ac:dyDescent="0.25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R81" s="10"/>
      <c r="S81" s="10"/>
      <c r="T81" s="11"/>
      <c r="U81" s="11"/>
      <c r="V81" s="11"/>
      <c r="W81" s="11"/>
      <c r="X81" s="10"/>
      <c r="Y81" s="10"/>
      <c r="Z81" s="10"/>
    </row>
    <row r="82" spans="4:27" ht="15" customHeight="1" x14ac:dyDescent="0.25">
      <c r="D82" s="12"/>
      <c r="E82" s="64" t="s">
        <v>34</v>
      </c>
      <c r="F82" s="64"/>
      <c r="G82" s="64"/>
      <c r="H82" s="64"/>
      <c r="I82" s="64" t="s">
        <v>35</v>
      </c>
      <c r="J82" s="64"/>
      <c r="K82" s="64"/>
      <c r="L82" s="64"/>
      <c r="M82" s="64"/>
      <c r="N82" s="64"/>
      <c r="O82" s="12"/>
      <c r="R82" s="10"/>
      <c r="S82" s="10"/>
      <c r="T82" s="11"/>
      <c r="U82" s="11"/>
      <c r="V82" s="11"/>
      <c r="W82" s="11"/>
      <c r="X82" s="10"/>
      <c r="Y82" s="10"/>
      <c r="Z82" s="10"/>
    </row>
    <row r="83" spans="4:27" ht="15" customHeight="1" x14ac:dyDescent="0.25">
      <c r="D83" s="12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12"/>
      <c r="R83" s="10"/>
      <c r="S83" s="61" t="s">
        <v>4</v>
      </c>
      <c r="T83" s="61"/>
      <c r="U83" s="61"/>
      <c r="V83" s="61"/>
      <c r="W83" s="61"/>
      <c r="X83" s="61"/>
      <c r="Y83" s="10"/>
      <c r="Z83" s="10"/>
    </row>
    <row r="84" spans="4:27" x14ac:dyDescent="0.25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S84" s="61"/>
      <c r="T84" s="61"/>
      <c r="U84" s="61"/>
      <c r="V84" s="61"/>
      <c r="W84" s="61"/>
      <c r="X84" s="61"/>
    </row>
    <row r="85" spans="4:27" ht="15" customHeight="1" x14ac:dyDescent="0.25">
      <c r="D85" s="12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13"/>
      <c r="P85" s="14"/>
    </row>
    <row r="86" spans="4:27" ht="15" customHeight="1" x14ac:dyDescent="0.25">
      <c r="D86" s="15"/>
      <c r="E86" s="52" t="s">
        <v>7</v>
      </c>
      <c r="F86" s="52"/>
      <c r="G86" s="52"/>
      <c r="H86" s="52"/>
      <c r="I86" s="52"/>
      <c r="J86" s="55" t="s">
        <v>36</v>
      </c>
      <c r="K86" s="55"/>
      <c r="L86" s="55"/>
      <c r="M86" s="55"/>
      <c r="N86" s="12"/>
      <c r="O86" s="13"/>
      <c r="P86" s="14"/>
      <c r="T86" s="62" t="s">
        <v>33</v>
      </c>
      <c r="U86" s="62"/>
      <c r="V86" s="62"/>
      <c r="W86" s="62"/>
    </row>
    <row r="87" spans="4:27" ht="15" customHeight="1" x14ac:dyDescent="0.25">
      <c r="D87" s="15"/>
      <c r="E87" s="52"/>
      <c r="F87" s="52"/>
      <c r="G87" s="52"/>
      <c r="H87" s="52"/>
      <c r="I87" s="52"/>
      <c r="J87" s="55"/>
      <c r="K87" s="55"/>
      <c r="L87" s="55"/>
      <c r="M87" s="55"/>
      <c r="N87" s="12"/>
      <c r="O87" s="13"/>
      <c r="P87" s="14"/>
      <c r="T87" s="62"/>
      <c r="U87" s="62"/>
      <c r="V87" s="62"/>
      <c r="W87" s="62"/>
    </row>
    <row r="88" spans="4:27" ht="15" customHeight="1" x14ac:dyDescent="0.25">
      <c r="D88" s="15"/>
      <c r="E88" s="15"/>
      <c r="F88" s="15"/>
      <c r="G88" s="15"/>
      <c r="H88" s="15"/>
      <c r="I88" s="15"/>
      <c r="J88" s="12"/>
      <c r="K88" s="12"/>
      <c r="L88" s="12"/>
      <c r="M88" s="12"/>
      <c r="N88" s="12"/>
      <c r="O88" s="13"/>
      <c r="P88" s="14"/>
      <c r="T88" s="62"/>
      <c r="U88" s="62"/>
      <c r="V88" s="62"/>
      <c r="W88" s="62"/>
    </row>
    <row r="89" spans="4:27" ht="15" customHeight="1" x14ac:dyDescent="0.25">
      <c r="D89" s="52" t="s">
        <v>8</v>
      </c>
      <c r="E89" s="52"/>
      <c r="F89" s="52"/>
      <c r="G89" s="52"/>
      <c r="H89" s="52"/>
      <c r="I89" s="52"/>
      <c r="J89" s="55" t="s">
        <v>37</v>
      </c>
      <c r="K89" s="55"/>
      <c r="L89" s="55"/>
      <c r="M89" s="55"/>
      <c r="N89" s="12"/>
      <c r="O89" s="13"/>
      <c r="P89" s="14"/>
    </row>
    <row r="90" spans="4:27" ht="15" customHeight="1" x14ac:dyDescent="0.25">
      <c r="D90" s="52"/>
      <c r="E90" s="52"/>
      <c r="F90" s="52"/>
      <c r="G90" s="52"/>
      <c r="H90" s="52"/>
      <c r="I90" s="52"/>
      <c r="J90" s="55"/>
      <c r="K90" s="55"/>
      <c r="L90" s="55"/>
      <c r="M90" s="55"/>
      <c r="N90" s="12"/>
      <c r="O90" s="13"/>
      <c r="P90" s="14"/>
    </row>
    <row r="91" spans="4:27" ht="15" customHeight="1" x14ac:dyDescent="0.25">
      <c r="D91" s="15"/>
      <c r="E91" s="15"/>
      <c r="F91" s="15"/>
      <c r="G91" s="15"/>
      <c r="H91" s="15"/>
      <c r="I91" s="15"/>
      <c r="J91" s="12"/>
      <c r="K91" s="12"/>
      <c r="L91" s="12"/>
      <c r="M91" s="12"/>
      <c r="N91" s="12"/>
      <c r="O91" s="12"/>
    </row>
    <row r="92" spans="4:27" ht="15" customHeight="1" x14ac:dyDescent="0.25">
      <c r="D92" s="15"/>
      <c r="E92" s="52" t="s">
        <v>9</v>
      </c>
      <c r="F92" s="52"/>
      <c r="G92" s="52"/>
      <c r="H92" s="52"/>
      <c r="I92" s="52"/>
      <c r="J92" s="55" t="s">
        <v>38</v>
      </c>
      <c r="K92" s="55"/>
      <c r="L92" s="55"/>
      <c r="M92" s="55"/>
      <c r="N92" s="12"/>
      <c r="O92" s="12"/>
    </row>
    <row r="93" spans="4:27" x14ac:dyDescent="0.25">
      <c r="D93" s="15"/>
      <c r="E93" s="52"/>
      <c r="F93" s="52"/>
      <c r="G93" s="52"/>
      <c r="H93" s="52"/>
      <c r="I93" s="52"/>
      <c r="J93" s="55"/>
      <c r="K93" s="55"/>
      <c r="L93" s="55"/>
      <c r="M93" s="55"/>
      <c r="N93" s="12"/>
      <c r="O93" s="12"/>
    </row>
    <row r="94" spans="4:27" ht="15" customHeight="1" x14ac:dyDescent="0.25">
      <c r="D94" s="15"/>
      <c r="E94" s="15"/>
      <c r="F94" s="15"/>
      <c r="G94" s="15"/>
      <c r="H94" s="15"/>
      <c r="I94" s="15"/>
      <c r="J94" s="12"/>
      <c r="K94" s="12"/>
      <c r="L94" s="12"/>
      <c r="M94" s="12"/>
      <c r="N94" s="12"/>
      <c r="O94" s="12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4:27" ht="15" customHeight="1" x14ac:dyDescent="0.25">
      <c r="D95" s="52" t="s">
        <v>10</v>
      </c>
      <c r="E95" s="52"/>
      <c r="F95" s="52"/>
      <c r="G95" s="52"/>
      <c r="H95" s="52"/>
      <c r="I95" s="52"/>
      <c r="J95" s="55" t="s">
        <v>39</v>
      </c>
      <c r="K95" s="55"/>
      <c r="L95" s="55"/>
      <c r="M95" s="55"/>
      <c r="N95" s="12"/>
      <c r="O95" s="12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4:27" x14ac:dyDescent="0.25">
      <c r="D96" s="52"/>
      <c r="E96" s="52"/>
      <c r="F96" s="52"/>
      <c r="G96" s="52"/>
      <c r="H96" s="52"/>
      <c r="I96" s="52"/>
      <c r="J96" s="55"/>
      <c r="K96" s="55"/>
      <c r="L96" s="55"/>
      <c r="M96" s="55"/>
      <c r="N96" s="12"/>
      <c r="O96" s="12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4:27" ht="15" customHeight="1" x14ac:dyDescent="0.25">
      <c r="D97" s="15"/>
      <c r="E97" s="15"/>
      <c r="F97" s="15"/>
      <c r="G97" s="15"/>
      <c r="H97" s="15"/>
      <c r="I97" s="15"/>
      <c r="J97" s="12"/>
      <c r="K97" s="12"/>
      <c r="L97" s="12"/>
      <c r="M97" s="12"/>
      <c r="N97" s="12"/>
      <c r="O97" s="12"/>
      <c r="Q97" s="6"/>
      <c r="R97" s="65" t="s">
        <v>6</v>
      </c>
      <c r="S97" s="65"/>
      <c r="T97" s="65"/>
      <c r="U97" s="65"/>
      <c r="V97" s="65"/>
      <c r="W97" s="65"/>
      <c r="X97" s="65"/>
      <c r="Y97" s="65"/>
      <c r="Z97" s="8"/>
      <c r="AA97" s="6"/>
    </row>
    <row r="98" spans="4:27" ht="15" customHeight="1" x14ac:dyDescent="0.25">
      <c r="D98" s="15"/>
      <c r="E98" s="52" t="s">
        <v>11</v>
      </c>
      <c r="F98" s="52"/>
      <c r="G98" s="52"/>
      <c r="H98" s="52"/>
      <c r="I98" s="52"/>
      <c r="J98" s="53" t="s">
        <v>40</v>
      </c>
      <c r="K98" s="53"/>
      <c r="L98" s="53"/>
      <c r="M98" s="53"/>
      <c r="N98" s="12"/>
      <c r="O98" s="12"/>
      <c r="Q98" s="6"/>
      <c r="R98" s="65"/>
      <c r="S98" s="65"/>
      <c r="T98" s="65"/>
      <c r="U98" s="65"/>
      <c r="V98" s="65"/>
      <c r="W98" s="65"/>
      <c r="X98" s="65"/>
      <c r="Y98" s="65"/>
      <c r="Z98" s="8"/>
      <c r="AA98" s="6"/>
    </row>
    <row r="99" spans="4:27" ht="15" customHeight="1" x14ac:dyDescent="0.25">
      <c r="D99" s="15"/>
      <c r="E99" s="52"/>
      <c r="F99" s="52"/>
      <c r="G99" s="52"/>
      <c r="H99" s="52"/>
      <c r="I99" s="52"/>
      <c r="J99" s="53"/>
      <c r="K99" s="53"/>
      <c r="L99" s="53"/>
      <c r="M99" s="53"/>
      <c r="N99" s="12"/>
      <c r="O99" s="12"/>
      <c r="Q99" s="6"/>
      <c r="R99" s="65"/>
      <c r="S99" s="65"/>
      <c r="T99" s="65"/>
      <c r="U99" s="65"/>
      <c r="V99" s="65"/>
      <c r="W99" s="65"/>
      <c r="X99" s="65"/>
      <c r="Y99" s="65"/>
      <c r="Z99" s="8"/>
      <c r="AA99" s="6"/>
    </row>
    <row r="100" spans="4:27" ht="15" customHeight="1" x14ac:dyDescent="0.25">
      <c r="D100" s="15"/>
      <c r="E100" s="15"/>
      <c r="F100" s="15"/>
      <c r="G100" s="15"/>
      <c r="H100" s="15"/>
      <c r="I100" s="15"/>
      <c r="J100" s="12"/>
      <c r="K100" s="12"/>
      <c r="L100" s="12"/>
      <c r="M100" s="12"/>
      <c r="N100" s="12"/>
      <c r="O100" s="12"/>
      <c r="Q100" s="6"/>
      <c r="R100" s="65"/>
      <c r="S100" s="65"/>
      <c r="T100" s="65"/>
      <c r="U100" s="65"/>
      <c r="V100" s="65"/>
      <c r="W100" s="65"/>
      <c r="X100" s="65"/>
      <c r="Y100" s="65"/>
      <c r="Z100" s="8"/>
      <c r="AA100" s="6"/>
    </row>
    <row r="101" spans="4:27" ht="15" customHeight="1" x14ac:dyDescent="0.25">
      <c r="D101" s="15"/>
      <c r="E101" s="52" t="s">
        <v>41</v>
      </c>
      <c r="F101" s="52"/>
      <c r="G101" s="52"/>
      <c r="H101" s="52"/>
      <c r="I101" s="52"/>
      <c r="J101" s="54" t="s">
        <v>46</v>
      </c>
      <c r="K101" s="54"/>
      <c r="L101" s="54"/>
      <c r="M101" s="54"/>
      <c r="N101" s="16"/>
      <c r="O101" s="12"/>
      <c r="Q101" s="6"/>
      <c r="R101" s="65"/>
      <c r="S101" s="65"/>
      <c r="T101" s="65"/>
      <c r="U101" s="65"/>
      <c r="V101" s="65"/>
      <c r="W101" s="65"/>
      <c r="X101" s="65"/>
      <c r="Y101" s="65"/>
      <c r="Z101" s="8"/>
      <c r="AA101" s="6"/>
    </row>
    <row r="102" spans="4:27" ht="15" customHeight="1" x14ac:dyDescent="0.25">
      <c r="D102" s="15"/>
      <c r="E102" s="52"/>
      <c r="F102" s="52"/>
      <c r="G102" s="52"/>
      <c r="H102" s="52"/>
      <c r="I102" s="52"/>
      <c r="J102" s="54"/>
      <c r="K102" s="54"/>
      <c r="L102" s="54"/>
      <c r="M102" s="54"/>
      <c r="N102" s="16"/>
      <c r="O102" s="12"/>
      <c r="Q102" s="6"/>
      <c r="R102" s="65"/>
      <c r="S102" s="65"/>
      <c r="T102" s="65"/>
      <c r="U102" s="65"/>
      <c r="V102" s="65"/>
      <c r="W102" s="65"/>
      <c r="X102" s="65"/>
      <c r="Y102" s="65"/>
      <c r="Z102" s="8"/>
      <c r="AA102" s="6"/>
    </row>
    <row r="103" spans="4:27" ht="15" customHeight="1" x14ac:dyDescent="0.25">
      <c r="D103" s="15"/>
      <c r="E103" s="15"/>
      <c r="F103" s="15"/>
      <c r="G103" s="15"/>
      <c r="H103" s="15"/>
      <c r="I103" s="15"/>
      <c r="J103" s="12"/>
      <c r="K103" s="12"/>
      <c r="L103" s="12"/>
      <c r="M103" s="12"/>
      <c r="N103" s="12"/>
      <c r="O103" s="12"/>
      <c r="Q103" s="6"/>
      <c r="R103" s="65"/>
      <c r="S103" s="65"/>
      <c r="T103" s="65"/>
      <c r="U103" s="65"/>
      <c r="V103" s="65"/>
      <c r="W103" s="65"/>
      <c r="X103" s="65"/>
      <c r="Y103" s="65"/>
      <c r="Z103" s="8"/>
      <c r="AA103" s="6"/>
    </row>
    <row r="104" spans="4:27" ht="15" customHeight="1" x14ac:dyDescent="0.25">
      <c r="D104" s="15"/>
      <c r="E104" s="52" t="s">
        <v>42</v>
      </c>
      <c r="F104" s="52"/>
      <c r="G104" s="52"/>
      <c r="H104" s="52"/>
      <c r="I104" s="52"/>
      <c r="J104" s="53" t="s">
        <v>47</v>
      </c>
      <c r="K104" s="53"/>
      <c r="L104" s="53"/>
      <c r="M104" s="53"/>
      <c r="N104" s="12"/>
      <c r="O104" s="12"/>
      <c r="Q104" s="6"/>
      <c r="R104" s="65"/>
      <c r="S104" s="65"/>
      <c r="T104" s="65"/>
      <c r="U104" s="65"/>
      <c r="V104" s="65"/>
      <c r="W104" s="65"/>
      <c r="X104" s="65"/>
      <c r="Y104" s="65"/>
      <c r="Z104" s="8"/>
      <c r="AA104" s="6"/>
    </row>
    <row r="105" spans="4:27" ht="15" customHeight="1" x14ac:dyDescent="0.25">
      <c r="D105" s="15"/>
      <c r="E105" s="52"/>
      <c r="F105" s="52"/>
      <c r="G105" s="52"/>
      <c r="H105" s="52"/>
      <c r="I105" s="52"/>
      <c r="J105" s="53"/>
      <c r="K105" s="53"/>
      <c r="L105" s="53"/>
      <c r="M105" s="53"/>
      <c r="N105" s="12"/>
      <c r="O105" s="12"/>
      <c r="Q105" s="6"/>
      <c r="R105" s="65"/>
      <c r="S105" s="65"/>
      <c r="T105" s="65"/>
      <c r="U105" s="65"/>
      <c r="V105" s="65"/>
      <c r="W105" s="65"/>
      <c r="X105" s="65"/>
      <c r="Y105" s="65"/>
      <c r="Z105" s="8"/>
      <c r="AA105" s="6"/>
    </row>
    <row r="106" spans="4:27" ht="15" customHeight="1" x14ac:dyDescent="0.25">
      <c r="D106" s="15"/>
      <c r="E106" s="15"/>
      <c r="F106" s="15"/>
      <c r="G106" s="15"/>
      <c r="H106" s="15"/>
      <c r="I106" s="15"/>
      <c r="J106" s="12"/>
      <c r="K106" s="12"/>
      <c r="L106" s="12"/>
      <c r="M106" s="12"/>
      <c r="N106" s="12"/>
      <c r="O106" s="12"/>
      <c r="Q106" s="6"/>
      <c r="R106" s="65"/>
      <c r="S106" s="65"/>
      <c r="T106" s="65"/>
      <c r="U106" s="65"/>
      <c r="V106" s="65"/>
      <c r="W106" s="65"/>
      <c r="X106" s="65"/>
      <c r="Y106" s="65"/>
      <c r="Z106" s="8"/>
      <c r="AA106" s="6"/>
    </row>
    <row r="107" spans="4:27" ht="15" customHeight="1" x14ac:dyDescent="0.25">
      <c r="D107" s="15"/>
      <c r="E107" s="52" t="s">
        <v>43</v>
      </c>
      <c r="F107" s="52"/>
      <c r="G107" s="52"/>
      <c r="H107" s="52"/>
      <c r="I107" s="52"/>
      <c r="J107" s="54" t="s">
        <v>48</v>
      </c>
      <c r="K107" s="54"/>
      <c r="L107" s="54"/>
      <c r="M107" s="54"/>
      <c r="N107" s="16"/>
      <c r="O107" s="12"/>
      <c r="Q107" s="6"/>
      <c r="R107" s="65"/>
      <c r="S107" s="65"/>
      <c r="T107" s="65"/>
      <c r="U107" s="65"/>
      <c r="V107" s="65"/>
      <c r="W107" s="65"/>
      <c r="X107" s="65"/>
      <c r="Y107" s="65"/>
      <c r="Z107" s="8"/>
      <c r="AA107" s="6"/>
    </row>
    <row r="108" spans="4:27" ht="15" customHeight="1" x14ac:dyDescent="0.25">
      <c r="D108" s="15"/>
      <c r="E108" s="52"/>
      <c r="F108" s="52"/>
      <c r="G108" s="52"/>
      <c r="H108" s="52"/>
      <c r="I108" s="52"/>
      <c r="J108" s="54"/>
      <c r="K108" s="54"/>
      <c r="L108" s="54"/>
      <c r="M108" s="54"/>
      <c r="N108" s="16"/>
      <c r="O108" s="12"/>
      <c r="Q108" s="6"/>
      <c r="R108" s="65"/>
      <c r="S108" s="65"/>
      <c r="T108" s="65"/>
      <c r="U108" s="65"/>
      <c r="V108" s="65"/>
      <c r="W108" s="65"/>
      <c r="X108" s="65"/>
      <c r="Y108" s="65"/>
      <c r="Z108" s="8"/>
      <c r="AA108" s="6"/>
    </row>
    <row r="109" spans="4:27" ht="15" customHeight="1" x14ac:dyDescent="0.4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12"/>
      <c r="Q109" s="6"/>
      <c r="R109" s="65"/>
      <c r="S109" s="65"/>
      <c r="T109" s="65"/>
      <c r="U109" s="65"/>
      <c r="V109" s="65"/>
      <c r="W109" s="65"/>
      <c r="X109" s="65"/>
      <c r="Y109" s="65"/>
      <c r="Z109" s="8"/>
      <c r="AA109" s="6"/>
    </row>
    <row r="110" spans="4:27" ht="15" customHeight="1" x14ac:dyDescent="0.25">
      <c r="D110" s="15"/>
      <c r="E110" s="52" t="s">
        <v>44</v>
      </c>
      <c r="F110" s="52"/>
      <c r="G110" s="52"/>
      <c r="H110" s="52"/>
      <c r="I110" s="52"/>
      <c r="J110" s="53" t="s">
        <v>49</v>
      </c>
      <c r="K110" s="53"/>
      <c r="L110" s="53"/>
      <c r="M110" s="53"/>
      <c r="N110" s="12"/>
      <c r="O110" s="12"/>
      <c r="Q110" s="6"/>
      <c r="R110" s="65"/>
      <c r="S110" s="65"/>
      <c r="T110" s="65"/>
      <c r="U110" s="65"/>
      <c r="V110" s="65"/>
      <c r="W110" s="65"/>
      <c r="X110" s="65"/>
      <c r="Y110" s="65"/>
      <c r="Z110" s="8"/>
      <c r="AA110" s="6"/>
    </row>
    <row r="111" spans="4:27" ht="15" customHeight="1" x14ac:dyDescent="0.25">
      <c r="D111" s="15"/>
      <c r="E111" s="52"/>
      <c r="F111" s="52"/>
      <c r="G111" s="52"/>
      <c r="H111" s="52"/>
      <c r="I111" s="52"/>
      <c r="J111" s="53"/>
      <c r="K111" s="53"/>
      <c r="L111" s="53"/>
      <c r="M111" s="53"/>
      <c r="N111" s="12"/>
      <c r="O111" s="12"/>
      <c r="Q111" s="6"/>
      <c r="R111" s="65"/>
      <c r="S111" s="65"/>
      <c r="T111" s="65"/>
      <c r="U111" s="65"/>
      <c r="V111" s="65"/>
      <c r="W111" s="65"/>
      <c r="X111" s="65"/>
      <c r="Y111" s="65"/>
      <c r="Z111" s="8"/>
      <c r="AA111" s="6"/>
    </row>
    <row r="112" spans="4:27" ht="15" customHeight="1" x14ac:dyDescent="0.25">
      <c r="D112" s="15"/>
      <c r="E112" s="15"/>
      <c r="F112" s="15"/>
      <c r="G112" s="15"/>
      <c r="H112" s="15"/>
      <c r="I112" s="15"/>
      <c r="J112" s="12"/>
      <c r="K112" s="12"/>
      <c r="L112" s="12"/>
      <c r="M112" s="12"/>
      <c r="N112" s="12"/>
      <c r="O112" s="12"/>
      <c r="Q112" s="6"/>
      <c r="R112" s="65"/>
      <c r="S112" s="65"/>
      <c r="T112" s="65"/>
      <c r="U112" s="65"/>
      <c r="V112" s="65"/>
      <c r="W112" s="65"/>
      <c r="X112" s="65"/>
      <c r="Y112" s="65"/>
      <c r="Z112" s="8"/>
      <c r="AA112" s="6"/>
    </row>
    <row r="113" spans="4:27" ht="15" customHeight="1" x14ac:dyDescent="0.25">
      <c r="D113" s="15"/>
      <c r="E113" s="52" t="s">
        <v>45</v>
      </c>
      <c r="F113" s="52"/>
      <c r="G113" s="52"/>
      <c r="H113" s="52"/>
      <c r="I113" s="52"/>
      <c r="J113" s="54" t="s">
        <v>50</v>
      </c>
      <c r="K113" s="54"/>
      <c r="L113" s="54"/>
      <c r="M113" s="54"/>
      <c r="N113" s="12"/>
      <c r="O113" s="12"/>
      <c r="Q113" s="6"/>
      <c r="R113" s="65"/>
      <c r="S113" s="65"/>
      <c r="T113" s="65"/>
      <c r="U113" s="65"/>
      <c r="V113" s="65"/>
      <c r="W113" s="65"/>
      <c r="X113" s="65"/>
      <c r="Y113" s="65"/>
      <c r="Z113" s="8"/>
      <c r="AA113" s="6"/>
    </row>
    <row r="114" spans="4:27" ht="15" customHeight="1" x14ac:dyDescent="0.25">
      <c r="D114" s="15"/>
      <c r="E114" s="52"/>
      <c r="F114" s="52"/>
      <c r="G114" s="52"/>
      <c r="H114" s="52"/>
      <c r="I114" s="52"/>
      <c r="J114" s="54"/>
      <c r="K114" s="54"/>
      <c r="L114" s="54"/>
      <c r="M114" s="54"/>
      <c r="N114" s="16"/>
      <c r="O114" s="12"/>
      <c r="Q114" s="6"/>
      <c r="R114" s="65"/>
      <c r="S114" s="65"/>
      <c r="T114" s="65"/>
      <c r="U114" s="65"/>
      <c r="V114" s="65"/>
      <c r="W114" s="65"/>
      <c r="X114" s="65"/>
      <c r="Y114" s="65"/>
      <c r="Z114" s="8"/>
      <c r="AA114" s="6"/>
    </row>
    <row r="115" spans="4:27" ht="15" customHeight="1" x14ac:dyDescent="0.25">
      <c r="D115" s="15"/>
      <c r="E115" s="12"/>
      <c r="F115" s="12"/>
      <c r="G115" s="12"/>
      <c r="H115" s="12"/>
      <c r="I115" s="12"/>
      <c r="J115" s="12"/>
      <c r="K115" s="12"/>
      <c r="L115" s="12"/>
      <c r="M115" s="12"/>
      <c r="N115" s="16"/>
      <c r="O115" s="12"/>
      <c r="Q115" s="6"/>
      <c r="R115" s="65"/>
      <c r="S115" s="65"/>
      <c r="T115" s="65"/>
      <c r="U115" s="65"/>
      <c r="V115" s="65"/>
      <c r="W115" s="65"/>
      <c r="X115" s="65"/>
      <c r="Y115" s="65"/>
      <c r="Z115" s="8"/>
      <c r="AA115" s="6"/>
    </row>
    <row r="116" spans="4:27" ht="15" customHeight="1" x14ac:dyDescent="0.25">
      <c r="D116" s="15"/>
      <c r="E116" s="15"/>
      <c r="F116" s="15"/>
      <c r="G116" s="15"/>
      <c r="H116" s="15"/>
      <c r="I116" s="15"/>
      <c r="J116" s="12"/>
      <c r="K116" s="12"/>
      <c r="L116" s="12"/>
      <c r="M116" s="12"/>
      <c r="N116" s="12"/>
      <c r="O116" s="12"/>
      <c r="Q116" s="6"/>
      <c r="R116" s="65"/>
      <c r="S116" s="65"/>
      <c r="T116" s="65"/>
      <c r="U116" s="65"/>
      <c r="V116" s="65"/>
      <c r="W116" s="65"/>
      <c r="X116" s="65"/>
      <c r="Y116" s="65"/>
      <c r="Z116" s="8"/>
      <c r="AA116" s="6"/>
    </row>
    <row r="117" spans="4:27" ht="15" customHeight="1" x14ac:dyDescent="0.25">
      <c r="D117" s="52" t="s">
        <v>12</v>
      </c>
      <c r="E117" s="52"/>
      <c r="F117" s="52"/>
      <c r="G117" s="52"/>
      <c r="H117" s="52"/>
      <c r="I117" s="52"/>
      <c r="J117" s="66" t="s">
        <v>70</v>
      </c>
      <c r="K117" s="66"/>
      <c r="L117" s="66"/>
      <c r="M117" s="66"/>
      <c r="N117" s="12"/>
      <c r="O117" s="12"/>
      <c r="Q117" s="6"/>
      <c r="R117" s="65"/>
      <c r="S117" s="65"/>
      <c r="T117" s="65"/>
      <c r="U117" s="65"/>
      <c r="V117" s="65"/>
      <c r="W117" s="65"/>
      <c r="X117" s="65"/>
      <c r="Y117" s="65"/>
      <c r="Z117" s="8"/>
      <c r="AA117" s="6"/>
    </row>
    <row r="118" spans="4:27" ht="15" customHeight="1" x14ac:dyDescent="0.25">
      <c r="D118" s="52"/>
      <c r="E118" s="52"/>
      <c r="F118" s="52"/>
      <c r="G118" s="52"/>
      <c r="H118" s="52"/>
      <c r="I118" s="52"/>
      <c r="J118" s="66"/>
      <c r="K118" s="66"/>
      <c r="L118" s="66"/>
      <c r="M118" s="66"/>
      <c r="N118" s="12"/>
      <c r="O118" s="12"/>
      <c r="Q118" s="6"/>
      <c r="R118" s="65"/>
      <c r="S118" s="65"/>
      <c r="T118" s="65"/>
      <c r="U118" s="65"/>
      <c r="V118" s="65"/>
      <c r="W118" s="65"/>
      <c r="X118" s="65"/>
      <c r="Y118" s="65"/>
      <c r="Z118" s="8"/>
      <c r="AA118" s="6"/>
    </row>
    <row r="119" spans="4:27" ht="15" customHeight="1" x14ac:dyDescent="0.25">
      <c r="D119" s="15"/>
      <c r="E119" s="15"/>
      <c r="F119" s="15"/>
      <c r="G119" s="15"/>
      <c r="H119" s="15"/>
      <c r="I119" s="15"/>
      <c r="J119" s="17"/>
      <c r="K119" s="17"/>
      <c r="L119" s="17"/>
      <c r="M119" s="17"/>
      <c r="N119" s="12"/>
      <c r="O119" s="12"/>
      <c r="Q119" s="6"/>
      <c r="R119" s="65"/>
      <c r="S119" s="65"/>
      <c r="T119" s="65"/>
      <c r="U119" s="65"/>
      <c r="V119" s="65"/>
      <c r="W119" s="65"/>
      <c r="X119" s="65"/>
      <c r="Y119" s="65"/>
      <c r="Z119" s="8"/>
      <c r="AA119" s="6"/>
    </row>
    <row r="120" spans="4:27" ht="15" customHeight="1" x14ac:dyDescent="0.25">
      <c r="D120" s="52" t="s">
        <v>13</v>
      </c>
      <c r="E120" s="52"/>
      <c r="F120" s="52"/>
      <c r="G120" s="52"/>
      <c r="H120" s="52"/>
      <c r="I120" s="52"/>
      <c r="J120" s="66" t="s">
        <v>71</v>
      </c>
      <c r="K120" s="66"/>
      <c r="L120" s="66"/>
      <c r="M120" s="66"/>
      <c r="N120" s="12"/>
      <c r="O120" s="12"/>
      <c r="Q120" s="6"/>
      <c r="R120" s="65"/>
      <c r="S120" s="65"/>
      <c r="T120" s="65"/>
      <c r="U120" s="65"/>
      <c r="V120" s="65"/>
      <c r="W120" s="65"/>
      <c r="X120" s="65"/>
      <c r="Y120" s="65"/>
      <c r="Z120" s="8"/>
      <c r="AA120" s="6"/>
    </row>
    <row r="121" spans="4:27" ht="15" customHeight="1" x14ac:dyDescent="0.25">
      <c r="D121" s="52"/>
      <c r="E121" s="52"/>
      <c r="F121" s="52"/>
      <c r="G121" s="52"/>
      <c r="H121" s="52"/>
      <c r="I121" s="52"/>
      <c r="J121" s="66"/>
      <c r="K121" s="66"/>
      <c r="L121" s="66"/>
      <c r="M121" s="66"/>
      <c r="N121" s="12"/>
      <c r="O121" s="12"/>
      <c r="Q121" s="6"/>
      <c r="R121" s="65"/>
      <c r="S121" s="65"/>
      <c r="T121" s="65"/>
      <c r="U121" s="65"/>
      <c r="V121" s="65"/>
      <c r="W121" s="65"/>
      <c r="X121" s="65"/>
      <c r="Y121" s="65"/>
      <c r="Z121" s="8"/>
      <c r="AA121" s="6"/>
    </row>
    <row r="122" spans="4:27" ht="15" customHeight="1" x14ac:dyDescent="0.25">
      <c r="D122" s="15"/>
      <c r="E122" s="15"/>
      <c r="F122" s="15"/>
      <c r="G122" s="15"/>
      <c r="H122" s="15"/>
      <c r="I122" s="15"/>
      <c r="J122" s="12"/>
      <c r="K122" s="12"/>
      <c r="L122" s="12"/>
      <c r="M122" s="12"/>
      <c r="N122" s="12"/>
      <c r="O122" s="12"/>
      <c r="Q122" s="6"/>
      <c r="R122" s="65"/>
      <c r="S122" s="65"/>
      <c r="T122" s="65"/>
      <c r="U122" s="65"/>
      <c r="V122" s="65"/>
      <c r="W122" s="65"/>
      <c r="X122" s="65"/>
      <c r="Y122" s="65"/>
      <c r="Z122" s="8"/>
      <c r="AA122" s="6"/>
    </row>
    <row r="123" spans="4:27" x14ac:dyDescent="0.25">
      <c r="D123" s="52" t="s">
        <v>14</v>
      </c>
      <c r="E123" s="52"/>
      <c r="F123" s="52"/>
      <c r="G123" s="52"/>
      <c r="H123" s="52"/>
      <c r="I123" s="52"/>
      <c r="J123" s="55" t="s">
        <v>51</v>
      </c>
      <c r="K123" s="55"/>
      <c r="L123" s="55"/>
      <c r="M123" s="55"/>
      <c r="N123" s="12"/>
      <c r="O123" s="12"/>
      <c r="Q123" s="6"/>
      <c r="R123" s="65"/>
      <c r="S123" s="65"/>
      <c r="T123" s="65"/>
      <c r="U123" s="65"/>
      <c r="V123" s="65"/>
      <c r="W123" s="65"/>
      <c r="X123" s="65"/>
      <c r="Y123" s="65"/>
      <c r="Z123" s="6"/>
      <c r="AA123" s="6"/>
    </row>
    <row r="124" spans="4:27" x14ac:dyDescent="0.25">
      <c r="D124" s="52"/>
      <c r="E124" s="52"/>
      <c r="F124" s="52"/>
      <c r="G124" s="52"/>
      <c r="H124" s="52"/>
      <c r="I124" s="52"/>
      <c r="J124" s="55"/>
      <c r="K124" s="55"/>
      <c r="L124" s="55"/>
      <c r="M124" s="55"/>
      <c r="N124" s="12"/>
      <c r="O124" s="12"/>
      <c r="Q124" s="6"/>
      <c r="R124" s="65"/>
      <c r="S124" s="65"/>
      <c r="T124" s="65"/>
      <c r="U124" s="65"/>
      <c r="V124" s="65"/>
      <c r="W124" s="65"/>
      <c r="X124" s="65"/>
      <c r="Y124" s="65"/>
      <c r="Z124" s="6"/>
      <c r="AA124" s="6"/>
    </row>
    <row r="125" spans="4:27" x14ac:dyDescent="0.25"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Q125" s="6"/>
      <c r="R125" s="65"/>
      <c r="S125" s="65"/>
      <c r="T125" s="65"/>
      <c r="U125" s="65"/>
      <c r="V125" s="65"/>
      <c r="W125" s="65"/>
      <c r="X125" s="65"/>
      <c r="Y125" s="65"/>
      <c r="Z125" s="6"/>
      <c r="AA125" s="6"/>
    </row>
    <row r="126" spans="4:27" x14ac:dyDescent="0.25"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Q126" s="6"/>
      <c r="R126" s="65"/>
      <c r="S126" s="65"/>
      <c r="T126" s="65"/>
      <c r="U126" s="65"/>
      <c r="V126" s="65"/>
      <c r="W126" s="65"/>
      <c r="X126" s="65"/>
      <c r="Y126" s="65"/>
      <c r="Z126" s="6"/>
      <c r="AA126" s="6"/>
    </row>
    <row r="127" spans="4:27" x14ac:dyDescent="0.25"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Q127" s="6"/>
      <c r="R127" s="65"/>
      <c r="S127" s="65"/>
      <c r="T127" s="65"/>
      <c r="U127" s="65"/>
      <c r="V127" s="65"/>
      <c r="W127" s="65"/>
      <c r="X127" s="65"/>
      <c r="Y127" s="65"/>
      <c r="Z127" s="6"/>
      <c r="AA127" s="6"/>
    </row>
    <row r="128" spans="4:27" x14ac:dyDescent="0.25"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Q128" s="6"/>
      <c r="R128" s="65"/>
      <c r="S128" s="65"/>
      <c r="T128" s="65"/>
      <c r="U128" s="65"/>
      <c r="V128" s="65"/>
      <c r="W128" s="65"/>
      <c r="X128" s="65"/>
      <c r="Y128" s="65"/>
      <c r="Z128" s="6"/>
      <c r="AA128" s="6"/>
    </row>
    <row r="129" spans="17:27" x14ac:dyDescent="0.25">
      <c r="Q129" s="6"/>
      <c r="R129" s="65"/>
      <c r="S129" s="65"/>
      <c r="T129" s="65"/>
      <c r="U129" s="65"/>
      <c r="V129" s="65"/>
      <c r="W129" s="65"/>
      <c r="X129" s="65"/>
      <c r="Y129" s="65"/>
      <c r="Z129" s="6"/>
      <c r="AA129" s="6"/>
    </row>
    <row r="130" spans="17:27" x14ac:dyDescent="0.25"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7:27" x14ac:dyDescent="0.25"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7:27" ht="12.95" customHeight="1" x14ac:dyDescent="0.25"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5" spans="17:27" ht="11.25" customHeight="1" x14ac:dyDescent="0.25"/>
    <row r="151" ht="26.1" customHeight="1" x14ac:dyDescent="0.25"/>
    <row r="222" spans="32:32" x14ac:dyDescent="0.25">
      <c r="AF222" t="s">
        <v>15</v>
      </c>
    </row>
    <row r="300" spans="16:26" x14ac:dyDescent="0.25"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6:26" x14ac:dyDescent="0.25"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6:26" x14ac:dyDescent="0.25"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6:26" x14ac:dyDescent="0.25"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6:26" x14ac:dyDescent="0.25"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6:26" x14ac:dyDescent="0.25"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6:26" x14ac:dyDescent="0.25"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6:26" x14ac:dyDescent="0.25"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6:26" x14ac:dyDescent="0.25"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6:26" x14ac:dyDescent="0.25"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6:26" x14ac:dyDescent="0.25"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6:26" x14ac:dyDescent="0.25"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6:26" x14ac:dyDescent="0.25"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6:26" x14ac:dyDescent="0.25"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6:26" x14ac:dyDescent="0.25"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6:26" x14ac:dyDescent="0.25"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6:26" x14ac:dyDescent="0.25"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6:26" x14ac:dyDescent="0.25"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6:26" x14ac:dyDescent="0.25"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6:26" x14ac:dyDescent="0.25"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6:26" x14ac:dyDescent="0.25"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6:26" x14ac:dyDescent="0.25"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6:26" x14ac:dyDescent="0.25"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6:26" x14ac:dyDescent="0.25"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6:26" x14ac:dyDescent="0.25"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6:26" x14ac:dyDescent="0.25"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6:26" x14ac:dyDescent="0.25"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6:26" x14ac:dyDescent="0.25"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6:26" x14ac:dyDescent="0.25"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6:26" x14ac:dyDescent="0.25"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6:26" x14ac:dyDescent="0.25"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6:26" x14ac:dyDescent="0.25"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6:26" x14ac:dyDescent="0.25"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6:26" x14ac:dyDescent="0.25"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6:26" x14ac:dyDescent="0.25"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6:26" x14ac:dyDescent="0.25"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6:26" x14ac:dyDescent="0.25"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6:26" x14ac:dyDescent="0.25"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6:26" x14ac:dyDescent="0.25"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6:26" x14ac:dyDescent="0.25"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6:26" x14ac:dyDescent="0.25"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6:26" x14ac:dyDescent="0.25"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6:26" x14ac:dyDescent="0.25"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6:26" x14ac:dyDescent="0.25"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6:26" x14ac:dyDescent="0.25"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6:26" x14ac:dyDescent="0.25"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6:26" x14ac:dyDescent="0.25"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6:26" x14ac:dyDescent="0.25"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6:26" x14ac:dyDescent="0.25"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6:26" x14ac:dyDescent="0.25"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6:26" x14ac:dyDescent="0.25"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6:26" x14ac:dyDescent="0.25"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6:26" x14ac:dyDescent="0.25"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6:26" x14ac:dyDescent="0.25"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6:26" x14ac:dyDescent="0.25"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6:26" x14ac:dyDescent="0.25"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6:26" x14ac:dyDescent="0.25"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6:26" x14ac:dyDescent="0.25"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6:26" x14ac:dyDescent="0.25"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6:26" x14ac:dyDescent="0.25"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6:26" x14ac:dyDescent="0.25"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6:26" x14ac:dyDescent="0.25"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6:26" x14ac:dyDescent="0.25"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6:26" x14ac:dyDescent="0.25"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6:26" x14ac:dyDescent="0.25"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6:26" x14ac:dyDescent="0.25"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6:26" x14ac:dyDescent="0.25"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6:26" x14ac:dyDescent="0.25"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6:26" x14ac:dyDescent="0.25"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</sheetData>
  <mergeCells count="41">
    <mergeCell ref="R97:Y129"/>
    <mergeCell ref="D120:I121"/>
    <mergeCell ref="J120:M121"/>
    <mergeCell ref="D123:I124"/>
    <mergeCell ref="J123:M124"/>
    <mergeCell ref="D117:I118"/>
    <mergeCell ref="J117:M118"/>
    <mergeCell ref="E110:I111"/>
    <mergeCell ref="J110:M111"/>
    <mergeCell ref="E113:I114"/>
    <mergeCell ref="J113:M114"/>
    <mergeCell ref="G67:L70"/>
    <mergeCell ref="S67:X68"/>
    <mergeCell ref="S71:X80"/>
    <mergeCell ref="S83:X84"/>
    <mergeCell ref="T86:W88"/>
    <mergeCell ref="E75:N80"/>
    <mergeCell ref="E82:H83"/>
    <mergeCell ref="I82:N83"/>
    <mergeCell ref="E86:I87"/>
    <mergeCell ref="J86:M87"/>
    <mergeCell ref="E62:N65"/>
    <mergeCell ref="C10:E11"/>
    <mergeCell ref="H10:J11"/>
    <mergeCell ref="K10:M11"/>
    <mergeCell ref="D21:O26"/>
    <mergeCell ref="E39:N57"/>
    <mergeCell ref="E107:I108"/>
    <mergeCell ref="J107:M108"/>
    <mergeCell ref="J89:M90"/>
    <mergeCell ref="E92:I93"/>
    <mergeCell ref="J92:M93"/>
    <mergeCell ref="D95:I96"/>
    <mergeCell ref="J95:M96"/>
    <mergeCell ref="D89:I90"/>
    <mergeCell ref="E98:I99"/>
    <mergeCell ref="J98:M99"/>
    <mergeCell ref="E101:I102"/>
    <mergeCell ref="J101:M102"/>
    <mergeCell ref="E104:I105"/>
    <mergeCell ref="J104:M105"/>
  </mergeCells>
  <pageMargins left="0" right="0" top="0" bottom="0" header="0" footer="0"/>
  <pageSetup scale="34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3765-5A3A-49C8-96BA-38D378F90A1A}">
  <sheetPr>
    <tabColor rgb="FF6393F4"/>
    <pageSetUpPr fitToPage="1"/>
  </sheetPr>
  <dimension ref="A1:AF369"/>
  <sheetViews>
    <sheetView view="pageBreakPreview" topLeftCell="A22" zoomScale="25" zoomScaleNormal="60" zoomScaleSheetLayoutView="25" workbookViewId="0">
      <selection activeCell="AK87" sqref="AK87"/>
    </sheetView>
  </sheetViews>
  <sheetFormatPr defaultColWidth="11.42578125" defaultRowHeight="15" x14ac:dyDescent="0.25"/>
  <cols>
    <col min="1" max="1" width="15.140625" customWidth="1"/>
    <col min="6" max="6" width="12" customWidth="1"/>
    <col min="26" max="26" width="13.28515625" customWidth="1"/>
    <col min="27" max="27" width="13.5703125" customWidth="1"/>
    <col min="28" max="28" width="12.85546875" customWidth="1"/>
  </cols>
  <sheetData>
    <row r="1" spans="1:27" ht="13.5" customHeight="1" x14ac:dyDescent="0.25">
      <c r="Q1" s="1"/>
      <c r="R1" s="1"/>
      <c r="S1" s="1"/>
      <c r="T1" s="1"/>
      <c r="U1" s="1"/>
      <c r="V1" s="1"/>
      <c r="W1" s="1"/>
      <c r="X1" s="1"/>
    </row>
    <row r="2" spans="1:27" ht="13.5" customHeight="1" x14ac:dyDescent="0.25">
      <c r="Q2" s="1"/>
      <c r="R2" s="1"/>
      <c r="S2" s="1"/>
      <c r="T2" s="1"/>
      <c r="U2" s="1"/>
      <c r="V2" s="1"/>
      <c r="W2" s="1"/>
      <c r="X2" s="1"/>
    </row>
    <row r="3" spans="1:27" ht="13.5" customHeight="1" x14ac:dyDescent="0.25"/>
    <row r="4" spans="1:27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3.5" customHeight="1" x14ac:dyDescent="0.65">
      <c r="A10" s="2"/>
      <c r="B10" s="3"/>
      <c r="C10" s="39"/>
      <c r="D10" s="39"/>
      <c r="E10" s="39"/>
      <c r="F10" s="4"/>
      <c r="G10" s="4"/>
      <c r="H10" s="39"/>
      <c r="I10" s="39"/>
      <c r="J10" s="39"/>
      <c r="K10" s="40"/>
      <c r="L10" s="39"/>
      <c r="M10" s="3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.5" customHeight="1" x14ac:dyDescent="0.65">
      <c r="A11" s="2"/>
      <c r="B11" s="3"/>
      <c r="C11" s="39"/>
      <c r="D11" s="39"/>
      <c r="E11" s="39"/>
      <c r="F11" s="4"/>
      <c r="G11" s="4"/>
      <c r="H11" s="39"/>
      <c r="I11" s="39"/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.5" customHeight="1" x14ac:dyDescent="0.6">
      <c r="U13" s="5"/>
      <c r="V13" s="5"/>
      <c r="W13" s="5"/>
      <c r="X13" s="5"/>
    </row>
    <row r="14" spans="1:27" ht="13.5" customHeight="1" x14ac:dyDescent="0.6">
      <c r="U14" s="5"/>
      <c r="V14" s="5"/>
      <c r="W14" s="5"/>
      <c r="X14" s="5"/>
    </row>
    <row r="15" spans="1:27" ht="13.5" customHeight="1" x14ac:dyDescent="0.25"/>
    <row r="16" spans="1:27" ht="13.5" customHeight="1" x14ac:dyDescent="0.25">
      <c r="D16" s="41" t="s">
        <v>16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4:26" x14ac:dyDescent="0.25"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4:26" x14ac:dyDescent="0.25"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4:26" ht="15" customHeight="1" x14ac:dyDescent="0.25"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4:26" ht="15" customHeight="1" x14ac:dyDescent="0.25"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4:26" ht="15" customHeight="1" x14ac:dyDescent="0.25"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4:26" ht="15" customHeight="1" x14ac:dyDescent="0.25"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4:26" ht="15" customHeight="1" x14ac:dyDescent="0.25"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4:26" ht="15" customHeight="1" x14ac:dyDescent="0.25"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4:26" x14ac:dyDescent="0.25"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4:26" x14ac:dyDescent="0.25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4:26" ht="15" customHeight="1" x14ac:dyDescent="0.6">
      <c r="D27" s="12"/>
      <c r="E27" s="42" t="s">
        <v>53</v>
      </c>
      <c r="F27" s="42"/>
      <c r="G27" s="42"/>
      <c r="H27" s="42"/>
      <c r="I27" s="42"/>
      <c r="J27" s="42"/>
      <c r="K27" s="42"/>
      <c r="L27" s="42"/>
      <c r="M27" s="42"/>
      <c r="N27" s="42"/>
      <c r="O27" s="12"/>
      <c r="Q27" s="18"/>
      <c r="R27" s="18"/>
      <c r="S27" s="18"/>
      <c r="T27" s="19" t="s">
        <v>17</v>
      </c>
      <c r="U27" s="19"/>
      <c r="V27" s="19"/>
      <c r="W27" s="19"/>
      <c r="X27" s="18"/>
      <c r="Y27" s="18"/>
      <c r="Z27" s="18"/>
    </row>
    <row r="28" spans="4:26" ht="15" customHeight="1" x14ac:dyDescent="0.6">
      <c r="D28" s="1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12"/>
      <c r="Q28" s="18"/>
      <c r="R28" s="18"/>
      <c r="S28" s="18"/>
      <c r="T28" s="19"/>
      <c r="U28" s="19"/>
      <c r="V28" s="19"/>
      <c r="W28" s="19"/>
      <c r="X28" s="18"/>
      <c r="Y28" s="18"/>
      <c r="Z28" s="18"/>
    </row>
    <row r="29" spans="4:26" ht="15" customHeight="1" x14ac:dyDescent="0.6">
      <c r="D29" s="1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12"/>
      <c r="Q29" s="18"/>
      <c r="R29" s="18"/>
      <c r="S29" s="18"/>
      <c r="T29" s="19"/>
      <c r="U29" s="19"/>
      <c r="V29" s="19"/>
      <c r="W29" s="19"/>
      <c r="X29" s="18"/>
      <c r="Y29" s="18"/>
      <c r="Z29" s="18"/>
    </row>
    <row r="30" spans="4:26" x14ac:dyDescent="0.25">
      <c r="D30" s="1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12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4:26" x14ac:dyDescent="0.25">
      <c r="D31" s="1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12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4:26" x14ac:dyDescent="0.25">
      <c r="D32" s="1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12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4:26" x14ac:dyDescent="0.25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4:26" ht="15" customHeight="1" x14ac:dyDescent="0.25">
      <c r="D34" s="12"/>
      <c r="E34" s="43" t="s">
        <v>40</v>
      </c>
      <c r="F34" s="43"/>
      <c r="G34" s="43"/>
      <c r="H34" s="43"/>
      <c r="I34" s="43"/>
      <c r="J34" s="43"/>
      <c r="K34" s="43"/>
      <c r="L34" s="43"/>
      <c r="M34" s="43"/>
      <c r="N34" s="43"/>
      <c r="O34" s="12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4:26" ht="15" customHeight="1" x14ac:dyDescent="0.25">
      <c r="D35" s="1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12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4:26" ht="15" customHeight="1" x14ac:dyDescent="0.25">
      <c r="D36" s="1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12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4:26" ht="15" customHeight="1" x14ac:dyDescent="0.25">
      <c r="D37" s="1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12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4:26" ht="15" customHeight="1" x14ac:dyDescent="0.25">
      <c r="D38" s="1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12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4:26" ht="15" customHeight="1" x14ac:dyDescent="0.25">
      <c r="D39" s="1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12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4:26" ht="15" customHeight="1" x14ac:dyDescent="0.25">
      <c r="D40" s="12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12"/>
    </row>
    <row r="41" spans="4:26" ht="15" customHeight="1" x14ac:dyDescent="0.25">
      <c r="D41" s="12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12"/>
    </row>
    <row r="42" spans="4:26" x14ac:dyDescent="0.25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4:26" ht="15" customHeight="1" x14ac:dyDescent="0.25">
      <c r="D43" s="12"/>
      <c r="E43" s="21"/>
      <c r="F43" s="21"/>
      <c r="G43" s="21"/>
      <c r="H43" s="21"/>
      <c r="I43" s="22"/>
      <c r="J43" s="22"/>
      <c r="K43" s="22"/>
      <c r="L43" s="22"/>
      <c r="M43" s="22"/>
      <c r="N43" s="22"/>
      <c r="O43" s="12"/>
    </row>
    <row r="44" spans="4:26" ht="15" customHeight="1" x14ac:dyDescent="0.25">
      <c r="D44" s="12"/>
      <c r="E44" s="44" t="s">
        <v>18</v>
      </c>
      <c r="F44" s="44"/>
      <c r="G44" s="44"/>
      <c r="H44" s="44"/>
      <c r="I44" s="23"/>
      <c r="J44" s="23"/>
      <c r="K44" s="23"/>
      <c r="L44" s="23"/>
      <c r="M44" s="23"/>
      <c r="N44" s="23"/>
      <c r="O44" s="12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4:26" ht="15" customHeight="1" x14ac:dyDescent="0.25">
      <c r="D45" s="12"/>
      <c r="E45" s="44"/>
      <c r="F45" s="44"/>
      <c r="G45" s="44"/>
      <c r="H45" s="44"/>
      <c r="I45" s="23"/>
      <c r="J45" s="23"/>
      <c r="K45" s="23"/>
      <c r="L45" s="23"/>
      <c r="M45" s="23"/>
      <c r="N45" s="23"/>
      <c r="O45" s="12"/>
      <c r="Q45" s="24"/>
      <c r="R45" s="45" t="s">
        <v>19</v>
      </c>
      <c r="S45" s="45"/>
      <c r="T45" s="45"/>
      <c r="U45" s="45"/>
      <c r="V45" s="45"/>
      <c r="W45" s="45"/>
      <c r="X45" s="45"/>
      <c r="Y45" s="45"/>
      <c r="Z45" s="24"/>
    </row>
    <row r="46" spans="4:26" ht="15" customHeight="1" x14ac:dyDescent="0.25">
      <c r="D46" s="12"/>
      <c r="E46" s="38" t="s">
        <v>54</v>
      </c>
      <c r="F46" s="38"/>
      <c r="G46" s="38"/>
      <c r="H46" s="37" t="s">
        <v>59</v>
      </c>
      <c r="I46" s="37"/>
      <c r="J46" s="37"/>
      <c r="K46" s="37"/>
      <c r="L46" s="37"/>
      <c r="M46" s="37"/>
      <c r="N46" s="37"/>
      <c r="O46" s="12"/>
      <c r="Q46" s="24"/>
      <c r="R46" s="45"/>
      <c r="S46" s="45"/>
      <c r="T46" s="45"/>
      <c r="U46" s="45"/>
      <c r="V46" s="45"/>
      <c r="W46" s="45"/>
      <c r="X46" s="45"/>
      <c r="Y46" s="45"/>
      <c r="Z46" s="24"/>
    </row>
    <row r="47" spans="4:26" ht="15" customHeight="1" x14ac:dyDescent="0.25">
      <c r="D47" s="12"/>
      <c r="E47" s="38"/>
      <c r="F47" s="38"/>
      <c r="G47" s="38"/>
      <c r="H47" s="37"/>
      <c r="I47" s="37"/>
      <c r="J47" s="37"/>
      <c r="K47" s="37"/>
      <c r="L47" s="37"/>
      <c r="M47" s="37"/>
      <c r="N47" s="37"/>
      <c r="O47" s="12"/>
      <c r="Q47" s="24"/>
      <c r="R47" s="45"/>
      <c r="S47" s="45"/>
      <c r="T47" s="45"/>
      <c r="U47" s="45"/>
      <c r="V47" s="45"/>
      <c r="W47" s="45"/>
      <c r="X47" s="45"/>
      <c r="Y47" s="45"/>
      <c r="Z47" s="24"/>
    </row>
    <row r="48" spans="4:26" ht="15" customHeight="1" x14ac:dyDescent="0.25">
      <c r="D48" s="12"/>
      <c r="E48" s="38" t="s">
        <v>55</v>
      </c>
      <c r="F48" s="38"/>
      <c r="G48" s="38"/>
      <c r="H48" s="37" t="s">
        <v>60</v>
      </c>
      <c r="I48" s="37"/>
      <c r="J48" s="37"/>
      <c r="K48" s="37"/>
      <c r="L48" s="37"/>
      <c r="M48" s="37"/>
      <c r="N48" s="37"/>
      <c r="O48" s="12"/>
      <c r="Q48" s="24"/>
      <c r="R48" s="45"/>
      <c r="S48" s="45"/>
      <c r="T48" s="45"/>
      <c r="U48" s="45"/>
      <c r="V48" s="45"/>
      <c r="W48" s="45"/>
      <c r="X48" s="45"/>
      <c r="Y48" s="45"/>
      <c r="Z48" s="24"/>
    </row>
    <row r="49" spans="4:26" ht="15" customHeight="1" x14ac:dyDescent="0.25">
      <c r="D49" s="12"/>
      <c r="E49" s="38"/>
      <c r="F49" s="38"/>
      <c r="G49" s="38"/>
      <c r="H49" s="37"/>
      <c r="I49" s="37"/>
      <c r="J49" s="37"/>
      <c r="K49" s="37"/>
      <c r="L49" s="37"/>
      <c r="M49" s="37"/>
      <c r="N49" s="37"/>
      <c r="O49" s="12"/>
      <c r="Q49" s="24"/>
      <c r="R49" s="45"/>
      <c r="S49" s="45"/>
      <c r="T49" s="45"/>
      <c r="U49" s="45"/>
      <c r="V49" s="45"/>
      <c r="W49" s="45"/>
      <c r="X49" s="45"/>
      <c r="Y49" s="45"/>
      <c r="Z49" s="24"/>
    </row>
    <row r="50" spans="4:26" ht="15" customHeight="1" x14ac:dyDescent="0.25">
      <c r="D50" s="12"/>
      <c r="E50" s="38" t="s">
        <v>56</v>
      </c>
      <c r="F50" s="38"/>
      <c r="G50" s="38"/>
      <c r="H50" s="37" t="s">
        <v>61</v>
      </c>
      <c r="I50" s="37"/>
      <c r="J50" s="37"/>
      <c r="K50" s="37"/>
      <c r="L50" s="37"/>
      <c r="M50" s="37"/>
      <c r="N50" s="37"/>
      <c r="O50" s="12"/>
      <c r="Q50" s="24"/>
      <c r="R50" s="45"/>
      <c r="S50" s="45"/>
      <c r="T50" s="45"/>
      <c r="U50" s="45"/>
      <c r="V50" s="45"/>
      <c r="W50" s="45"/>
      <c r="X50" s="45"/>
      <c r="Y50" s="45"/>
      <c r="Z50" s="24"/>
    </row>
    <row r="51" spans="4:26" ht="15" customHeight="1" x14ac:dyDescent="0.25">
      <c r="D51" s="12"/>
      <c r="E51" s="38"/>
      <c r="F51" s="38"/>
      <c r="G51" s="38"/>
      <c r="H51" s="37"/>
      <c r="I51" s="37"/>
      <c r="J51" s="37"/>
      <c r="K51" s="37"/>
      <c r="L51" s="37"/>
      <c r="M51" s="37"/>
      <c r="N51" s="37"/>
      <c r="O51" s="12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4:26" ht="15" customHeight="1" x14ac:dyDescent="0.25">
      <c r="D52" s="12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12"/>
      <c r="Q52" s="46" t="s">
        <v>46</v>
      </c>
      <c r="R52" s="46"/>
      <c r="S52" s="46"/>
      <c r="T52" s="46"/>
      <c r="U52" s="46"/>
      <c r="V52" s="46" t="s">
        <v>47</v>
      </c>
      <c r="W52" s="46"/>
      <c r="X52" s="46"/>
      <c r="Y52" s="46"/>
      <c r="Z52" s="46"/>
    </row>
    <row r="53" spans="4:26" ht="15" customHeight="1" x14ac:dyDescent="0.25">
      <c r="D53" s="12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12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4:26" ht="15" customHeight="1" x14ac:dyDescent="0.25">
      <c r="E54" s="26"/>
      <c r="F54" s="26"/>
      <c r="G54" s="26"/>
      <c r="H54" s="26"/>
      <c r="I54" s="26"/>
      <c r="J54" s="26"/>
      <c r="K54" s="26"/>
      <c r="L54" s="26"/>
      <c r="M54" s="26"/>
      <c r="N54" s="2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4:26" ht="14.25" customHeight="1" x14ac:dyDescent="0.25"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4:26" ht="15" customHeight="1" x14ac:dyDescent="0.25"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4:26" ht="15" customHeight="1" x14ac:dyDescent="0.25">
      <c r="Q57" s="48" t="s">
        <v>20</v>
      </c>
      <c r="R57" s="48"/>
      <c r="S57" s="48"/>
      <c r="T57" s="48"/>
      <c r="U57" s="48"/>
      <c r="V57" s="48" t="s">
        <v>21</v>
      </c>
      <c r="W57" s="48"/>
      <c r="X57" s="48"/>
      <c r="Y57" s="48"/>
      <c r="Z57" s="48"/>
    </row>
    <row r="58" spans="4:26" ht="15" customHeight="1" x14ac:dyDescent="0.25"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4:26" ht="15" customHeight="1" x14ac:dyDescent="0.25">
      <c r="D59" s="6"/>
      <c r="E59" s="45" t="s">
        <v>22</v>
      </c>
      <c r="F59" s="45"/>
      <c r="G59" s="45"/>
      <c r="H59" s="45"/>
      <c r="I59" s="45"/>
      <c r="J59" s="45"/>
      <c r="K59" s="45"/>
      <c r="L59" s="45"/>
      <c r="M59" s="45"/>
      <c r="N59" s="45"/>
      <c r="O59" s="6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4:26" x14ac:dyDescent="0.25">
      <c r="D60" s="6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4:26" x14ac:dyDescent="0.25">
      <c r="D61" s="6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4:26" ht="15" customHeight="1" x14ac:dyDescent="0.25">
      <c r="D62" s="6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6"/>
      <c r="Q62" s="6"/>
      <c r="R62" s="44" t="s">
        <v>18</v>
      </c>
      <c r="S62" s="44"/>
      <c r="T62" s="44"/>
      <c r="U62" s="44"/>
      <c r="V62" s="27"/>
      <c r="W62" s="27"/>
      <c r="X62" s="27"/>
      <c r="Y62" s="27"/>
      <c r="Z62" s="6"/>
    </row>
    <row r="63" spans="4:26" ht="15" customHeight="1" x14ac:dyDescent="0.25">
      <c r="D63" s="6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6"/>
      <c r="Q63" s="6"/>
      <c r="R63" s="44"/>
      <c r="S63" s="44"/>
      <c r="T63" s="44"/>
      <c r="U63" s="44"/>
      <c r="V63" s="27"/>
      <c r="W63" s="27"/>
      <c r="X63" s="27"/>
      <c r="Y63" s="27"/>
      <c r="Z63" s="6"/>
    </row>
    <row r="64" spans="4:26" ht="14.25" customHeight="1" x14ac:dyDescent="0.25">
      <c r="D64" s="6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6"/>
      <c r="Q64" s="6"/>
      <c r="R64" s="47" t="s">
        <v>52</v>
      </c>
      <c r="S64" s="47"/>
      <c r="T64" s="47"/>
      <c r="U64" s="47"/>
      <c r="V64" s="47" t="s">
        <v>63</v>
      </c>
      <c r="W64" s="47"/>
      <c r="X64" s="47"/>
      <c r="Y64" s="47"/>
      <c r="Z64" s="6"/>
    </row>
    <row r="65" spans="4:26" ht="14.25" customHeight="1" x14ac:dyDescent="0.25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Q65" s="6"/>
      <c r="R65" s="47"/>
      <c r="S65" s="47"/>
      <c r="T65" s="47"/>
      <c r="U65" s="47"/>
      <c r="V65" s="47"/>
      <c r="W65" s="47"/>
      <c r="X65" s="47"/>
      <c r="Y65" s="47"/>
      <c r="Z65" s="6"/>
    </row>
    <row r="66" spans="4:26" ht="14.25" customHeight="1" x14ac:dyDescent="0.25">
      <c r="D66" s="6"/>
      <c r="E66" s="49" t="s">
        <v>48</v>
      </c>
      <c r="F66" s="49"/>
      <c r="G66" s="49"/>
      <c r="H66" s="49"/>
      <c r="I66" s="49"/>
      <c r="J66" s="49"/>
      <c r="K66" s="49"/>
      <c r="L66" s="49"/>
      <c r="M66" s="49"/>
      <c r="N66" s="49"/>
      <c r="O66" s="6"/>
      <c r="Q66" s="6"/>
      <c r="R66" s="47"/>
      <c r="S66" s="47"/>
      <c r="T66" s="47"/>
      <c r="U66" s="47"/>
      <c r="V66" s="47"/>
      <c r="W66" s="47"/>
      <c r="X66" s="47"/>
      <c r="Y66" s="47"/>
      <c r="Z66" s="6"/>
    </row>
    <row r="67" spans="4:26" ht="14.25" customHeight="1" x14ac:dyDescent="0.25">
      <c r="D67" s="6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6"/>
      <c r="Q67" s="6"/>
      <c r="R67" s="47"/>
      <c r="S67" s="47"/>
      <c r="T67" s="47"/>
      <c r="U67" s="47"/>
      <c r="V67" s="47"/>
      <c r="W67" s="47"/>
      <c r="X67" s="47"/>
      <c r="Y67" s="47"/>
      <c r="Z67" s="6"/>
    </row>
    <row r="68" spans="4:26" ht="14.25" customHeight="1" x14ac:dyDescent="0.25">
      <c r="D68" s="6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6"/>
      <c r="Q68" s="6"/>
      <c r="R68" s="47"/>
      <c r="S68" s="47"/>
      <c r="T68" s="47"/>
      <c r="U68" s="47"/>
      <c r="V68" s="47"/>
      <c r="W68" s="47"/>
      <c r="X68" s="47"/>
      <c r="Y68" s="47"/>
      <c r="Z68" s="6"/>
    </row>
    <row r="69" spans="4:26" ht="14.25" customHeight="1" x14ac:dyDescent="0.25">
      <c r="D69" s="6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6"/>
      <c r="Q69" s="6"/>
      <c r="R69" s="28"/>
      <c r="S69" s="28"/>
      <c r="T69" s="28"/>
      <c r="U69" s="28"/>
      <c r="V69" s="28"/>
      <c r="W69" s="28"/>
      <c r="X69" s="28"/>
      <c r="Y69" s="28"/>
      <c r="Z69" s="6"/>
    </row>
    <row r="70" spans="4:26" ht="14.25" customHeight="1" x14ac:dyDescent="0.25">
      <c r="D70" s="6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6"/>
      <c r="Q70" s="6"/>
      <c r="R70" s="28"/>
      <c r="S70" s="28"/>
      <c r="T70" s="28"/>
      <c r="U70" s="28"/>
      <c r="V70" s="28"/>
      <c r="W70" s="28"/>
      <c r="X70" s="28"/>
      <c r="Y70" s="28"/>
      <c r="Z70" s="6"/>
    </row>
    <row r="71" spans="4:26" ht="15" customHeight="1" x14ac:dyDescent="0.25">
      <c r="D71" s="6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4:26" ht="15" customHeight="1" x14ac:dyDescent="0.25">
      <c r="D72" s="6"/>
      <c r="E72" s="8"/>
      <c r="F72" s="8"/>
      <c r="G72" s="8"/>
      <c r="H72" s="8"/>
      <c r="I72" s="8"/>
      <c r="J72" s="8"/>
      <c r="K72" s="8"/>
      <c r="L72" s="8"/>
      <c r="M72" s="8"/>
      <c r="N72" s="8"/>
      <c r="O72" s="6"/>
    </row>
    <row r="73" spans="4:26" ht="15" customHeight="1" x14ac:dyDescent="0.25">
      <c r="D73" s="6"/>
      <c r="E73" s="8"/>
      <c r="F73" s="8"/>
      <c r="G73" s="8"/>
      <c r="H73" s="8"/>
      <c r="I73" s="8"/>
      <c r="J73" s="8"/>
      <c r="K73" s="8"/>
      <c r="L73" s="8"/>
      <c r="M73" s="8"/>
      <c r="N73" s="8"/>
      <c r="O73" s="6"/>
    </row>
    <row r="74" spans="4:26" x14ac:dyDescent="0.25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4:26" x14ac:dyDescent="0.25"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4:26" x14ac:dyDescent="0.25">
      <c r="D76" s="6"/>
      <c r="E76" s="44" t="s">
        <v>23</v>
      </c>
      <c r="F76" s="44"/>
      <c r="G76" s="44"/>
      <c r="H76" s="44"/>
      <c r="I76" s="27"/>
      <c r="J76" s="27"/>
      <c r="K76" s="27"/>
      <c r="L76" s="27"/>
      <c r="M76" s="27"/>
      <c r="N76" s="27"/>
      <c r="O76" s="6"/>
    </row>
    <row r="77" spans="4:26" x14ac:dyDescent="0.25">
      <c r="D77" s="6"/>
      <c r="E77" s="44"/>
      <c r="F77" s="44"/>
      <c r="G77" s="44"/>
      <c r="H77" s="44"/>
      <c r="I77" s="27"/>
      <c r="J77" s="27"/>
      <c r="K77" s="27"/>
      <c r="L77" s="27"/>
      <c r="M77" s="27"/>
      <c r="N77" s="27"/>
      <c r="O77" s="6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4:26" ht="15" customHeight="1" x14ac:dyDescent="0.25">
      <c r="D78" s="6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6"/>
      <c r="Q78" s="12"/>
      <c r="R78" s="51" t="s">
        <v>24</v>
      </c>
      <c r="S78" s="51"/>
      <c r="T78" s="51"/>
      <c r="U78" s="51"/>
      <c r="V78" s="51"/>
      <c r="W78" s="51"/>
      <c r="X78" s="51"/>
      <c r="Y78" s="51"/>
      <c r="Z78" s="12"/>
    </row>
    <row r="79" spans="4:26" ht="15" customHeight="1" x14ac:dyDescent="0.25">
      <c r="D79" s="6"/>
      <c r="E79" s="38" t="s">
        <v>57</v>
      </c>
      <c r="F79" s="38"/>
      <c r="G79" s="38"/>
      <c r="H79" s="37" t="s">
        <v>61</v>
      </c>
      <c r="I79" s="37"/>
      <c r="J79" s="37"/>
      <c r="K79" s="37"/>
      <c r="L79" s="37"/>
      <c r="M79" s="37"/>
      <c r="N79" s="37"/>
      <c r="O79" s="6"/>
      <c r="Q79" s="12"/>
      <c r="R79" s="51"/>
      <c r="S79" s="51"/>
      <c r="T79" s="51"/>
      <c r="U79" s="51"/>
      <c r="V79" s="51"/>
      <c r="W79" s="51"/>
      <c r="X79" s="51"/>
      <c r="Y79" s="51"/>
      <c r="Z79" s="12"/>
    </row>
    <row r="80" spans="4:26" ht="15" customHeight="1" x14ac:dyDescent="0.25">
      <c r="D80" s="6"/>
      <c r="E80" s="38"/>
      <c r="F80" s="38"/>
      <c r="G80" s="38"/>
      <c r="H80" s="37"/>
      <c r="I80" s="37"/>
      <c r="J80" s="37"/>
      <c r="K80" s="37"/>
      <c r="L80" s="37"/>
      <c r="M80" s="37"/>
      <c r="N80" s="37"/>
      <c r="O80" s="6"/>
      <c r="Q80" s="12"/>
      <c r="R80" s="51"/>
      <c r="S80" s="51"/>
      <c r="T80" s="51"/>
      <c r="U80" s="51"/>
      <c r="V80" s="51"/>
      <c r="W80" s="51"/>
      <c r="X80" s="51"/>
      <c r="Y80" s="51"/>
      <c r="Z80" s="12"/>
    </row>
    <row r="81" spans="4:26" ht="15" customHeight="1" x14ac:dyDescent="0.25">
      <c r="D81" s="6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6"/>
      <c r="Q81" s="12"/>
      <c r="R81" s="51"/>
      <c r="S81" s="51"/>
      <c r="T81" s="51"/>
      <c r="U81" s="51"/>
      <c r="V81" s="51"/>
      <c r="W81" s="51"/>
      <c r="X81" s="51"/>
      <c r="Y81" s="51"/>
      <c r="Z81" s="12"/>
    </row>
    <row r="82" spans="4:26" ht="15" customHeight="1" x14ac:dyDescent="0.25">
      <c r="D82" s="6"/>
      <c r="E82" s="38" t="s">
        <v>58</v>
      </c>
      <c r="F82" s="38"/>
      <c r="G82" s="38"/>
      <c r="H82" s="37" t="s">
        <v>62</v>
      </c>
      <c r="I82" s="37"/>
      <c r="J82" s="37"/>
      <c r="K82" s="37"/>
      <c r="L82" s="37"/>
      <c r="M82" s="37"/>
      <c r="N82" s="37"/>
      <c r="O82" s="6"/>
      <c r="Q82" s="12"/>
      <c r="R82" s="51"/>
      <c r="S82" s="51"/>
      <c r="T82" s="51"/>
      <c r="U82" s="51"/>
      <c r="V82" s="51"/>
      <c r="W82" s="51"/>
      <c r="X82" s="51"/>
      <c r="Y82" s="51"/>
      <c r="Z82" s="12"/>
    </row>
    <row r="83" spans="4:26" ht="15" customHeight="1" x14ac:dyDescent="0.25">
      <c r="D83" s="6"/>
      <c r="E83" s="38"/>
      <c r="F83" s="38"/>
      <c r="G83" s="38"/>
      <c r="H83" s="37"/>
      <c r="I83" s="37"/>
      <c r="J83" s="37"/>
      <c r="K83" s="37"/>
      <c r="L83" s="37"/>
      <c r="M83" s="37"/>
      <c r="N83" s="37"/>
      <c r="O83" s="6"/>
      <c r="Q83" s="12"/>
      <c r="R83" s="51"/>
      <c r="S83" s="51"/>
      <c r="T83" s="51"/>
      <c r="U83" s="51"/>
      <c r="V83" s="51"/>
      <c r="W83" s="51"/>
      <c r="X83" s="51"/>
      <c r="Y83" s="51"/>
      <c r="Z83" s="12"/>
    </row>
    <row r="84" spans="4:26" ht="15" customHeight="1" x14ac:dyDescent="0.25">
      <c r="D84" s="6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6"/>
      <c r="Q84" s="12"/>
      <c r="R84" s="51"/>
      <c r="S84" s="51"/>
      <c r="T84" s="51"/>
      <c r="U84" s="51"/>
      <c r="V84" s="51"/>
      <c r="W84" s="51"/>
      <c r="X84" s="51"/>
      <c r="Y84" s="51"/>
      <c r="Z84" s="12"/>
    </row>
    <row r="85" spans="4:26" x14ac:dyDescent="0.25"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Q85" s="12"/>
      <c r="R85" s="51"/>
      <c r="S85" s="51"/>
      <c r="T85" s="51"/>
      <c r="U85" s="51"/>
      <c r="V85" s="51"/>
      <c r="W85" s="51"/>
      <c r="X85" s="51"/>
      <c r="Y85" s="51"/>
      <c r="Z85" s="12"/>
    </row>
    <row r="86" spans="4:26" x14ac:dyDescent="0.25">
      <c r="Q86" s="12"/>
      <c r="R86" s="51"/>
      <c r="S86" s="51"/>
      <c r="T86" s="51"/>
      <c r="U86" s="51"/>
      <c r="V86" s="51"/>
      <c r="W86" s="51"/>
      <c r="X86" s="51"/>
      <c r="Y86" s="51"/>
      <c r="Z86" s="12"/>
    </row>
    <row r="87" spans="4:26" ht="15" customHeight="1" x14ac:dyDescent="0.25">
      <c r="Q87" s="12"/>
      <c r="R87" s="51"/>
      <c r="S87" s="51"/>
      <c r="T87" s="51"/>
      <c r="U87" s="51"/>
      <c r="V87" s="51"/>
      <c r="W87" s="51"/>
      <c r="X87" s="51"/>
      <c r="Y87" s="51"/>
      <c r="Z87" s="12"/>
    </row>
    <row r="88" spans="4:26" ht="15" customHeight="1" x14ac:dyDescent="0.25">
      <c r="Q88" s="12"/>
      <c r="R88" s="51"/>
      <c r="S88" s="51"/>
      <c r="T88" s="51"/>
      <c r="U88" s="51"/>
      <c r="V88" s="51"/>
      <c r="W88" s="51"/>
      <c r="X88" s="51"/>
      <c r="Y88" s="51"/>
      <c r="Z88" s="12"/>
    </row>
    <row r="89" spans="4:26" ht="15" customHeight="1" x14ac:dyDescent="0.25">
      <c r="Q89" s="12"/>
      <c r="R89" s="51"/>
      <c r="S89" s="51"/>
      <c r="T89" s="51"/>
      <c r="U89" s="51"/>
      <c r="V89" s="51"/>
      <c r="W89" s="51"/>
      <c r="X89" s="51"/>
      <c r="Y89" s="51"/>
      <c r="Z89" s="12"/>
    </row>
    <row r="90" spans="4:26" ht="15" customHeight="1" x14ac:dyDescent="0.25">
      <c r="D90" s="12"/>
      <c r="E90" s="42" t="s">
        <v>25</v>
      </c>
      <c r="F90" s="42"/>
      <c r="G90" s="42"/>
      <c r="H90" s="42"/>
      <c r="I90" s="42"/>
      <c r="J90" s="42"/>
      <c r="K90" s="42"/>
      <c r="L90" s="42"/>
      <c r="M90" s="42"/>
      <c r="N90" s="42"/>
      <c r="O90" s="12"/>
      <c r="Q90" s="12"/>
      <c r="R90" s="51"/>
      <c r="S90" s="51"/>
      <c r="T90" s="51"/>
      <c r="U90" s="51"/>
      <c r="V90" s="51"/>
      <c r="W90" s="51"/>
      <c r="X90" s="51"/>
      <c r="Y90" s="51"/>
      <c r="Z90" s="12"/>
    </row>
    <row r="91" spans="4:26" ht="14.25" customHeight="1" x14ac:dyDescent="0.25">
      <c r="D91" s="1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12"/>
      <c r="Q91" s="12"/>
      <c r="R91" s="51"/>
      <c r="S91" s="51"/>
      <c r="T91" s="51"/>
      <c r="U91" s="51"/>
      <c r="V91" s="51"/>
      <c r="W91" s="51"/>
      <c r="X91" s="51"/>
      <c r="Y91" s="51"/>
      <c r="Z91" s="12"/>
    </row>
    <row r="92" spans="4:26" ht="15" customHeight="1" x14ac:dyDescent="0.25">
      <c r="D92" s="1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12"/>
      <c r="Q92" s="12"/>
      <c r="R92" s="51"/>
      <c r="S92" s="51"/>
      <c r="T92" s="51"/>
      <c r="U92" s="51"/>
      <c r="V92" s="51"/>
      <c r="W92" s="51"/>
      <c r="X92" s="51"/>
      <c r="Y92" s="51"/>
      <c r="Z92" s="12"/>
    </row>
    <row r="93" spans="4:26" ht="15" customHeight="1" x14ac:dyDescent="0.25">
      <c r="D93" s="1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12"/>
      <c r="Q93" s="12"/>
      <c r="R93" s="51"/>
      <c r="S93" s="51"/>
      <c r="T93" s="51"/>
      <c r="U93" s="51"/>
      <c r="V93" s="51"/>
      <c r="W93" s="51"/>
      <c r="X93" s="51"/>
      <c r="Y93" s="51"/>
      <c r="Z93" s="12"/>
    </row>
    <row r="94" spans="4:26" ht="15" customHeight="1" x14ac:dyDescent="0.25">
      <c r="D94" s="12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12"/>
      <c r="Q94" s="12"/>
      <c r="R94" s="51"/>
      <c r="S94" s="51"/>
      <c r="T94" s="51"/>
      <c r="U94" s="51"/>
      <c r="V94" s="51"/>
      <c r="W94" s="51"/>
      <c r="X94" s="51"/>
      <c r="Y94" s="51"/>
      <c r="Z94" s="12"/>
    </row>
    <row r="95" spans="4:26" ht="14.25" customHeight="1" x14ac:dyDescent="0.25">
      <c r="D95" s="12"/>
      <c r="E95" s="43" t="s">
        <v>50</v>
      </c>
      <c r="F95" s="43"/>
      <c r="G95" s="43"/>
      <c r="H95" s="43"/>
      <c r="I95" s="43"/>
      <c r="J95" s="43"/>
      <c r="K95" s="43"/>
      <c r="L95" s="43"/>
      <c r="M95" s="43"/>
      <c r="N95" s="43"/>
      <c r="O95" s="12"/>
      <c r="Q95" s="12"/>
      <c r="R95" s="51"/>
      <c r="S95" s="51"/>
      <c r="T95" s="51"/>
      <c r="U95" s="51"/>
      <c r="V95" s="51"/>
      <c r="W95" s="51"/>
      <c r="X95" s="51"/>
      <c r="Y95" s="51"/>
      <c r="Z95" s="12"/>
    </row>
    <row r="96" spans="4:26" ht="15" customHeight="1" x14ac:dyDescent="0.25">
      <c r="D96" s="12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12"/>
      <c r="Q96" s="12"/>
      <c r="R96" s="51"/>
      <c r="S96" s="51"/>
      <c r="T96" s="51"/>
      <c r="U96" s="51"/>
      <c r="V96" s="51"/>
      <c r="W96" s="51"/>
      <c r="X96" s="51"/>
      <c r="Y96" s="51"/>
      <c r="Z96" s="12"/>
    </row>
    <row r="97" spans="4:27" ht="15" customHeight="1" x14ac:dyDescent="0.25">
      <c r="D97" s="12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12"/>
      <c r="Q97" s="12"/>
      <c r="R97" s="51"/>
      <c r="S97" s="51"/>
      <c r="T97" s="51"/>
      <c r="U97" s="51"/>
      <c r="V97" s="51"/>
      <c r="W97" s="51"/>
      <c r="X97" s="51"/>
      <c r="Y97" s="51"/>
      <c r="Z97" s="12"/>
    </row>
    <row r="98" spans="4:27" ht="15" customHeight="1" x14ac:dyDescent="0.25">
      <c r="D98" s="12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12"/>
      <c r="Q98" s="12"/>
      <c r="R98" s="51"/>
      <c r="S98" s="51"/>
      <c r="T98" s="51"/>
      <c r="U98" s="51"/>
      <c r="V98" s="51"/>
      <c r="W98" s="51"/>
      <c r="X98" s="51"/>
      <c r="Y98" s="51"/>
      <c r="Z98" s="12"/>
    </row>
    <row r="99" spans="4:27" ht="15" customHeight="1" x14ac:dyDescent="0.25">
      <c r="D99" s="12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12"/>
      <c r="Q99" s="12"/>
      <c r="R99" s="51"/>
      <c r="S99" s="51"/>
      <c r="T99" s="51"/>
      <c r="U99" s="51"/>
      <c r="V99" s="51"/>
      <c r="W99" s="51"/>
      <c r="X99" s="51"/>
      <c r="Y99" s="51"/>
      <c r="Z99" s="12"/>
    </row>
    <row r="100" spans="4:27" ht="15" customHeight="1" x14ac:dyDescent="0.25">
      <c r="D100" s="12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12"/>
      <c r="Q100" s="12"/>
      <c r="R100" s="51"/>
      <c r="S100" s="51"/>
      <c r="T100" s="51"/>
      <c r="U100" s="51"/>
      <c r="V100" s="51"/>
      <c r="W100" s="51"/>
      <c r="X100" s="51"/>
      <c r="Y100" s="51"/>
      <c r="Z100" s="12"/>
    </row>
    <row r="101" spans="4:27" ht="15" customHeight="1" x14ac:dyDescent="0.25">
      <c r="D101" s="12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12"/>
      <c r="Q101" s="12"/>
      <c r="R101" s="51"/>
      <c r="S101" s="51"/>
      <c r="T101" s="51"/>
      <c r="U101" s="51"/>
      <c r="V101" s="51"/>
      <c r="W101" s="51"/>
      <c r="X101" s="51"/>
      <c r="Y101" s="51"/>
      <c r="Z101" s="12"/>
    </row>
    <row r="102" spans="4:27" ht="15" customHeight="1" x14ac:dyDescent="0.25">
      <c r="D102" s="12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12"/>
      <c r="Q102" s="12"/>
      <c r="R102" s="51"/>
      <c r="S102" s="51"/>
      <c r="T102" s="51"/>
      <c r="U102" s="51"/>
      <c r="V102" s="51"/>
      <c r="W102" s="51"/>
      <c r="X102" s="51"/>
      <c r="Y102" s="51"/>
      <c r="Z102" s="12"/>
    </row>
    <row r="103" spans="4:27" ht="15" customHeight="1" x14ac:dyDescent="0.25">
      <c r="D103" s="12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4:27" ht="15" customHeight="1" x14ac:dyDescent="0.25">
      <c r="D104" s="12"/>
      <c r="E104" s="44" t="s">
        <v>23</v>
      </c>
      <c r="F104" s="44"/>
      <c r="G104" s="44"/>
      <c r="H104" s="44"/>
      <c r="I104" s="27"/>
      <c r="J104" s="27"/>
      <c r="K104" s="27"/>
      <c r="L104" s="27"/>
      <c r="M104" s="27"/>
      <c r="N104" s="27"/>
      <c r="O104" s="12"/>
    </row>
    <row r="105" spans="4:27" ht="15" customHeight="1" x14ac:dyDescent="0.25">
      <c r="D105" s="12"/>
      <c r="E105" s="44"/>
      <c r="F105" s="44"/>
      <c r="G105" s="44"/>
      <c r="H105" s="44"/>
      <c r="I105" s="27"/>
      <c r="J105" s="27"/>
      <c r="K105" s="27"/>
      <c r="L105" s="27"/>
      <c r="M105" s="27"/>
      <c r="N105" s="27"/>
      <c r="O105" s="12"/>
    </row>
    <row r="106" spans="4:27" ht="14.25" customHeight="1" x14ac:dyDescent="0.25">
      <c r="D106" s="12"/>
      <c r="E106" s="47" t="s">
        <v>64</v>
      </c>
      <c r="F106" s="47"/>
      <c r="G106" s="47"/>
      <c r="H106" s="47"/>
      <c r="I106" s="47"/>
      <c r="J106" s="47"/>
      <c r="K106" s="47"/>
      <c r="L106" s="47"/>
      <c r="M106" s="47"/>
      <c r="N106" s="47"/>
      <c r="O106" s="12"/>
    </row>
    <row r="107" spans="4:27" ht="15.75" customHeight="1" x14ac:dyDescent="0.25">
      <c r="D107" s="12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12"/>
    </row>
    <row r="108" spans="4:27" ht="15" customHeight="1" x14ac:dyDescent="0.25">
      <c r="D108" s="12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12"/>
      <c r="R108" s="50" t="s">
        <v>26</v>
      </c>
      <c r="S108" s="50"/>
      <c r="T108" s="50"/>
      <c r="U108" s="50"/>
      <c r="V108" s="50"/>
      <c r="W108" s="50"/>
      <c r="X108" s="50"/>
      <c r="Y108" s="50"/>
      <c r="Z108" s="27"/>
      <c r="AA108" s="27"/>
    </row>
    <row r="109" spans="4:27" ht="15" customHeight="1" x14ac:dyDescent="0.25">
      <c r="D109" s="12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12"/>
      <c r="R109" s="50"/>
      <c r="S109" s="50"/>
      <c r="T109" s="50"/>
      <c r="U109" s="50"/>
      <c r="V109" s="50"/>
      <c r="W109" s="50"/>
      <c r="X109" s="50"/>
      <c r="Y109" s="50"/>
      <c r="Z109" s="27"/>
      <c r="AA109" s="27"/>
    </row>
    <row r="110" spans="4:27" ht="15" customHeight="1" x14ac:dyDescent="0.25">
      <c r="D110" s="12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12"/>
      <c r="R110" s="50"/>
      <c r="S110" s="50"/>
      <c r="T110" s="50"/>
      <c r="U110" s="50"/>
      <c r="V110" s="50"/>
      <c r="W110" s="50"/>
      <c r="X110" s="50"/>
      <c r="Y110" s="50"/>
      <c r="Z110" s="27"/>
      <c r="AA110" s="27"/>
    </row>
    <row r="111" spans="4:27" ht="15" customHeight="1" x14ac:dyDescent="0.25">
      <c r="D111" s="12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12"/>
      <c r="R111" s="50"/>
      <c r="S111" s="50"/>
      <c r="T111" s="50"/>
      <c r="U111" s="50"/>
      <c r="V111" s="50"/>
      <c r="W111" s="50"/>
      <c r="X111" s="50"/>
      <c r="Y111" s="50"/>
      <c r="Z111" s="27"/>
      <c r="AA111" s="27"/>
    </row>
    <row r="112" spans="4:27" ht="15" customHeight="1" x14ac:dyDescent="0.25">
      <c r="D112" s="12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12"/>
      <c r="R112" s="50"/>
      <c r="S112" s="50"/>
      <c r="T112" s="50"/>
      <c r="U112" s="50"/>
      <c r="V112" s="50"/>
      <c r="W112" s="50"/>
      <c r="X112" s="50"/>
      <c r="Y112" s="50"/>
      <c r="Z112" s="27"/>
      <c r="AA112" s="27"/>
    </row>
    <row r="113" spans="4:27" ht="15" customHeight="1" x14ac:dyDescent="0.25">
      <c r="D113" s="12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12"/>
      <c r="R113" s="50"/>
      <c r="S113" s="50"/>
      <c r="T113" s="50"/>
      <c r="U113" s="50"/>
      <c r="V113" s="50"/>
      <c r="W113" s="50"/>
      <c r="X113" s="50"/>
      <c r="Y113" s="50"/>
      <c r="Z113" s="27"/>
      <c r="AA113" s="27"/>
    </row>
    <row r="114" spans="4:27" ht="15" customHeight="1" x14ac:dyDescent="0.25">
      <c r="D114" s="6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R114" s="50"/>
      <c r="S114" s="50"/>
      <c r="T114" s="50"/>
      <c r="U114" s="50"/>
      <c r="V114" s="50"/>
      <c r="W114" s="50"/>
      <c r="X114" s="50"/>
      <c r="Y114" s="50"/>
      <c r="Z114" s="27"/>
      <c r="AA114" s="27"/>
    </row>
    <row r="115" spans="4:27" ht="15" customHeight="1" x14ac:dyDescent="0.25"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R115" s="50"/>
      <c r="S115" s="50"/>
      <c r="T115" s="50"/>
      <c r="U115" s="50"/>
      <c r="V115" s="50"/>
      <c r="W115" s="50"/>
      <c r="X115" s="50"/>
      <c r="Y115" s="50"/>
      <c r="Z115" s="27"/>
      <c r="AA115" s="27"/>
    </row>
    <row r="116" spans="4:27" ht="9" customHeight="1" x14ac:dyDescent="0.25"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R116" s="50"/>
      <c r="S116" s="50"/>
      <c r="T116" s="50"/>
      <c r="U116" s="50"/>
      <c r="V116" s="50"/>
      <c r="W116" s="50"/>
      <c r="X116" s="50"/>
      <c r="Y116" s="50"/>
      <c r="Z116" s="27"/>
      <c r="AA116" s="27"/>
    </row>
    <row r="117" spans="4:27" x14ac:dyDescent="0.25">
      <c r="R117" s="50"/>
      <c r="S117" s="50"/>
      <c r="T117" s="50"/>
      <c r="U117" s="50"/>
      <c r="V117" s="50"/>
      <c r="W117" s="50"/>
      <c r="X117" s="50"/>
      <c r="Y117" s="50"/>
      <c r="Z117" s="27"/>
      <c r="AA117" s="27"/>
    </row>
    <row r="118" spans="4:27" ht="15" customHeight="1" x14ac:dyDescent="0.25">
      <c r="R118" s="50"/>
      <c r="S118" s="50"/>
      <c r="T118" s="50"/>
      <c r="U118" s="50"/>
      <c r="V118" s="50"/>
      <c r="W118" s="50"/>
      <c r="X118" s="50"/>
      <c r="Y118" s="50"/>
      <c r="Z118" s="27"/>
      <c r="AA118" s="27"/>
    </row>
    <row r="119" spans="4:27" ht="15" customHeight="1" x14ac:dyDescent="0.25">
      <c r="R119" s="50"/>
      <c r="S119" s="50"/>
      <c r="T119" s="50"/>
      <c r="U119" s="50"/>
      <c r="V119" s="50"/>
      <c r="W119" s="50"/>
      <c r="X119" s="50"/>
      <c r="Y119" s="50"/>
      <c r="Z119" s="27"/>
      <c r="AA119" s="27"/>
    </row>
    <row r="120" spans="4:27" ht="15" customHeight="1" x14ac:dyDescent="0.25">
      <c r="R120" s="50"/>
      <c r="S120" s="50"/>
      <c r="T120" s="50"/>
      <c r="U120" s="50"/>
      <c r="V120" s="50"/>
      <c r="W120" s="50"/>
      <c r="X120" s="50"/>
      <c r="Y120" s="50"/>
      <c r="Z120" s="27"/>
      <c r="AA120" s="27"/>
    </row>
    <row r="121" spans="4:27" ht="15" customHeight="1" x14ac:dyDescent="0.25">
      <c r="R121" s="50"/>
      <c r="S121" s="50"/>
      <c r="T121" s="50"/>
      <c r="U121" s="50"/>
      <c r="V121" s="50"/>
      <c r="W121" s="50"/>
      <c r="X121" s="50"/>
      <c r="Y121" s="50"/>
      <c r="Z121" s="27"/>
      <c r="AA121" s="27"/>
    </row>
    <row r="122" spans="4:27" ht="15" customHeight="1" x14ac:dyDescent="0.25">
      <c r="R122" s="50"/>
      <c r="S122" s="50"/>
      <c r="T122" s="50"/>
      <c r="U122" s="50"/>
      <c r="V122" s="50"/>
      <c r="W122" s="50"/>
      <c r="X122" s="50"/>
      <c r="Y122" s="50"/>
      <c r="Z122" s="27"/>
      <c r="AA122" s="27"/>
    </row>
    <row r="123" spans="4:27" ht="15" customHeight="1" x14ac:dyDescent="0.25">
      <c r="R123" s="50"/>
      <c r="S123" s="50"/>
      <c r="T123" s="50"/>
      <c r="U123" s="50"/>
      <c r="V123" s="50"/>
      <c r="W123" s="50"/>
      <c r="X123" s="50"/>
      <c r="Y123" s="50"/>
      <c r="Z123" s="27"/>
      <c r="AA123" s="27"/>
    </row>
    <row r="124" spans="4:27" x14ac:dyDescent="0.25">
      <c r="R124" s="50"/>
      <c r="S124" s="50"/>
      <c r="T124" s="50"/>
      <c r="U124" s="50"/>
      <c r="V124" s="50"/>
      <c r="W124" s="50"/>
      <c r="X124" s="50"/>
      <c r="Y124" s="50"/>
      <c r="Z124" s="27"/>
      <c r="AA124" s="27"/>
    </row>
    <row r="125" spans="4:27" ht="15" customHeight="1" x14ac:dyDescent="0.25">
      <c r="R125" s="50"/>
      <c r="S125" s="50"/>
      <c r="T125" s="50"/>
      <c r="U125" s="50"/>
      <c r="V125" s="50"/>
      <c r="W125" s="50"/>
      <c r="X125" s="50"/>
      <c r="Y125" s="50"/>
      <c r="Z125" s="27"/>
      <c r="AA125" s="27"/>
    </row>
    <row r="126" spans="4:27" ht="15" customHeight="1" x14ac:dyDescent="0.25">
      <c r="R126" s="50"/>
      <c r="S126" s="50"/>
      <c r="T126" s="50"/>
      <c r="U126" s="50"/>
      <c r="V126" s="50"/>
      <c r="W126" s="50"/>
      <c r="X126" s="50"/>
      <c r="Y126" s="50"/>
      <c r="Z126" s="27"/>
      <c r="AA126" s="27"/>
    </row>
    <row r="127" spans="4:27" ht="15" customHeight="1" x14ac:dyDescent="0.25">
      <c r="R127" s="50"/>
      <c r="S127" s="50"/>
      <c r="T127" s="50"/>
      <c r="U127" s="50"/>
      <c r="V127" s="50"/>
      <c r="W127" s="50"/>
      <c r="X127" s="50"/>
      <c r="Y127" s="50"/>
      <c r="Z127" s="27"/>
      <c r="AA127" s="27"/>
    </row>
    <row r="128" spans="4:27" ht="15" customHeight="1" x14ac:dyDescent="0.25">
      <c r="R128" s="50"/>
      <c r="S128" s="50"/>
      <c r="T128" s="50"/>
      <c r="U128" s="50"/>
      <c r="V128" s="50"/>
      <c r="W128" s="50"/>
      <c r="X128" s="50"/>
      <c r="Y128" s="50"/>
      <c r="Z128" s="27"/>
      <c r="AA128" s="27"/>
    </row>
    <row r="129" spans="18:27" ht="15" customHeight="1" x14ac:dyDescent="0.25">
      <c r="R129" s="50"/>
      <c r="S129" s="50"/>
      <c r="T129" s="50"/>
      <c r="U129" s="50"/>
      <c r="V129" s="50"/>
      <c r="W129" s="50"/>
      <c r="X129" s="50"/>
      <c r="Y129" s="50"/>
      <c r="Z129" s="27"/>
      <c r="AA129" s="27"/>
    </row>
    <row r="130" spans="18:27" ht="15" customHeight="1" x14ac:dyDescent="0.25">
      <c r="R130" s="50"/>
      <c r="S130" s="50"/>
      <c r="T130" s="50"/>
      <c r="U130" s="50"/>
      <c r="V130" s="50"/>
      <c r="W130" s="50"/>
      <c r="X130" s="50"/>
      <c r="Y130" s="50"/>
      <c r="Z130" s="27"/>
      <c r="AA130" s="27"/>
    </row>
    <row r="131" spans="18:27" ht="15" customHeight="1" x14ac:dyDescent="0.25">
      <c r="R131" s="50"/>
      <c r="S131" s="50"/>
      <c r="T131" s="50"/>
      <c r="U131" s="50"/>
      <c r="V131" s="50"/>
      <c r="W131" s="50"/>
      <c r="X131" s="50"/>
      <c r="Y131" s="50"/>
      <c r="Z131" s="27"/>
      <c r="AA131" s="27"/>
    </row>
    <row r="132" spans="18:27" ht="15" customHeight="1" x14ac:dyDescent="0.25">
      <c r="R132" s="50"/>
      <c r="S132" s="50"/>
      <c r="T132" s="50"/>
      <c r="U132" s="50"/>
      <c r="V132" s="50"/>
      <c r="W132" s="50"/>
      <c r="X132" s="50"/>
      <c r="Y132" s="50"/>
    </row>
    <row r="133" spans="18:27" ht="15" customHeight="1" x14ac:dyDescent="0.25">
      <c r="R133" s="1"/>
      <c r="S133" s="1"/>
      <c r="T133" s="1"/>
      <c r="U133" s="1"/>
      <c r="V133" s="1"/>
      <c r="W133" s="1"/>
      <c r="X133" s="1"/>
      <c r="Y133" s="1"/>
    </row>
    <row r="134" spans="18:27" ht="15" customHeight="1" x14ac:dyDescent="0.25">
      <c r="R134" s="1"/>
      <c r="S134" s="1"/>
      <c r="T134" s="1"/>
      <c r="U134" s="1"/>
      <c r="V134" s="1"/>
      <c r="W134" s="1"/>
      <c r="X134" s="1"/>
      <c r="Y134" s="1"/>
    </row>
    <row r="135" spans="18:27" ht="15" customHeight="1" x14ac:dyDescent="0.25">
      <c r="R135" s="1"/>
      <c r="S135" s="1"/>
      <c r="T135" s="1"/>
      <c r="U135" s="1"/>
      <c r="V135" s="1"/>
      <c r="W135" s="1"/>
      <c r="X135" s="1"/>
      <c r="Y135" s="1"/>
    </row>
    <row r="136" spans="18:27" ht="15" customHeight="1" x14ac:dyDescent="0.25">
      <c r="R136" s="1"/>
      <c r="S136" s="1"/>
      <c r="T136" s="1"/>
      <c r="U136" s="1"/>
      <c r="V136" s="1"/>
      <c r="W136" s="1"/>
      <c r="X136" s="1"/>
      <c r="Y136" s="1"/>
    </row>
    <row r="137" spans="18:27" ht="15" customHeight="1" x14ac:dyDescent="0.25">
      <c r="R137" s="1"/>
      <c r="S137" s="1"/>
      <c r="T137" s="1"/>
      <c r="U137" s="1"/>
      <c r="V137" s="1"/>
      <c r="W137" s="1"/>
      <c r="X137" s="1"/>
      <c r="Y137" s="1"/>
    </row>
    <row r="138" spans="18:27" ht="15" customHeight="1" x14ac:dyDescent="0.25">
      <c r="R138" s="1"/>
      <c r="S138" s="1"/>
      <c r="T138" s="1"/>
      <c r="U138" s="1"/>
      <c r="V138" s="1"/>
      <c r="W138" s="1"/>
      <c r="X138" s="1"/>
      <c r="Y138" s="1"/>
    </row>
    <row r="139" spans="18:27" ht="15" customHeight="1" x14ac:dyDescent="0.25">
      <c r="R139" s="1"/>
      <c r="S139" s="1"/>
      <c r="T139" s="1"/>
      <c r="U139" s="1"/>
      <c r="V139" s="1"/>
      <c r="W139" s="1"/>
      <c r="X139" s="1"/>
      <c r="Y139" s="1"/>
    </row>
    <row r="140" spans="18:27" ht="15" customHeight="1" x14ac:dyDescent="0.25">
      <c r="R140" s="1"/>
      <c r="S140" s="1"/>
      <c r="T140" s="1"/>
      <c r="U140" s="1"/>
      <c r="V140" s="1"/>
      <c r="W140" s="1"/>
      <c r="X140" s="1"/>
      <c r="Y140" s="1"/>
    </row>
    <row r="141" spans="18:27" ht="15" customHeight="1" x14ac:dyDescent="0.25">
      <c r="R141" s="1"/>
      <c r="S141" s="1"/>
      <c r="T141" s="1"/>
      <c r="U141" s="1"/>
      <c r="V141" s="1"/>
      <c r="W141" s="1"/>
      <c r="X141" s="1"/>
      <c r="Y141" s="1"/>
    </row>
    <row r="150" ht="12.95" customHeight="1" x14ac:dyDescent="0.25"/>
    <row r="223" spans="32:32" x14ac:dyDescent="0.25">
      <c r="AF223" t="s">
        <v>15</v>
      </c>
    </row>
    <row r="301" spans="16:26" x14ac:dyDescent="0.25"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6:26" x14ac:dyDescent="0.25"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6:26" x14ac:dyDescent="0.25"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6:26" x14ac:dyDescent="0.25"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6:26" x14ac:dyDescent="0.25"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6:26" x14ac:dyDescent="0.25"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6:26" x14ac:dyDescent="0.25"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6:26" x14ac:dyDescent="0.25"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6:26" x14ac:dyDescent="0.25"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6:26" x14ac:dyDescent="0.25"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6:26" x14ac:dyDescent="0.25"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6:26" x14ac:dyDescent="0.25"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6:26" x14ac:dyDescent="0.25"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6:26" x14ac:dyDescent="0.25"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6:26" x14ac:dyDescent="0.25"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6:26" x14ac:dyDescent="0.25"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6:26" x14ac:dyDescent="0.25"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6:26" x14ac:dyDescent="0.25"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6:26" x14ac:dyDescent="0.25"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6:26" x14ac:dyDescent="0.25"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6:26" x14ac:dyDescent="0.25"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6:26" x14ac:dyDescent="0.25"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6:26" x14ac:dyDescent="0.25"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6:26" x14ac:dyDescent="0.25"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6:26" x14ac:dyDescent="0.25"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6:26" x14ac:dyDescent="0.25"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6:26" x14ac:dyDescent="0.25"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6:26" x14ac:dyDescent="0.25"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6:26" x14ac:dyDescent="0.25"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6:26" x14ac:dyDescent="0.25"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6:26" x14ac:dyDescent="0.25"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6:26" x14ac:dyDescent="0.25"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6:26" x14ac:dyDescent="0.25"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6:26" x14ac:dyDescent="0.25"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6:26" x14ac:dyDescent="0.25"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6:26" x14ac:dyDescent="0.25"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6:26" x14ac:dyDescent="0.25"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6:26" x14ac:dyDescent="0.25"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6:26" x14ac:dyDescent="0.25"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6:26" x14ac:dyDescent="0.25"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6:26" x14ac:dyDescent="0.25"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6:26" x14ac:dyDescent="0.25"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6:26" x14ac:dyDescent="0.25"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6:26" x14ac:dyDescent="0.25"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6:26" x14ac:dyDescent="0.25"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6:26" x14ac:dyDescent="0.25"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6:26" x14ac:dyDescent="0.25"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6:26" x14ac:dyDescent="0.25"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6:26" x14ac:dyDescent="0.25"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6:26" x14ac:dyDescent="0.25"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6:26" x14ac:dyDescent="0.25"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6:26" x14ac:dyDescent="0.25"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6:26" x14ac:dyDescent="0.25"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6:26" x14ac:dyDescent="0.25"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6:26" x14ac:dyDescent="0.25"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6:26" x14ac:dyDescent="0.25"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6:26" x14ac:dyDescent="0.25"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6:26" x14ac:dyDescent="0.25"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6:26" x14ac:dyDescent="0.25"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6:26" x14ac:dyDescent="0.25"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6:26" x14ac:dyDescent="0.25"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6:26" x14ac:dyDescent="0.25"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6:26" x14ac:dyDescent="0.25"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6:26" x14ac:dyDescent="0.25"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6:26" x14ac:dyDescent="0.25"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6:26" x14ac:dyDescent="0.25"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6:26" x14ac:dyDescent="0.25"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6:26" x14ac:dyDescent="0.25"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6:26" x14ac:dyDescent="0.25"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</sheetData>
  <mergeCells count="34">
    <mergeCell ref="E104:H105"/>
    <mergeCell ref="E106:N109"/>
    <mergeCell ref="R108:Y132"/>
    <mergeCell ref="E76:H77"/>
    <mergeCell ref="R78:Y102"/>
    <mergeCell ref="E90:N93"/>
    <mergeCell ref="E95:N100"/>
    <mergeCell ref="E82:G83"/>
    <mergeCell ref="H82:N83"/>
    <mergeCell ref="R62:U63"/>
    <mergeCell ref="R64:U68"/>
    <mergeCell ref="V64:Y68"/>
    <mergeCell ref="Q57:U59"/>
    <mergeCell ref="V57:Z59"/>
    <mergeCell ref="E34:N39"/>
    <mergeCell ref="E44:H45"/>
    <mergeCell ref="R45:Y50"/>
    <mergeCell ref="Q52:U56"/>
    <mergeCell ref="V52:Z56"/>
    <mergeCell ref="E46:G47"/>
    <mergeCell ref="H46:N47"/>
    <mergeCell ref="E48:G49"/>
    <mergeCell ref="C10:E11"/>
    <mergeCell ref="H10:J11"/>
    <mergeCell ref="K10:M11"/>
    <mergeCell ref="D16:O24"/>
    <mergeCell ref="E27:N32"/>
    <mergeCell ref="H48:N49"/>
    <mergeCell ref="E50:G51"/>
    <mergeCell ref="H50:N51"/>
    <mergeCell ref="E79:G80"/>
    <mergeCell ref="H79:N80"/>
    <mergeCell ref="E59:N64"/>
    <mergeCell ref="E66:N71"/>
  </mergeCells>
  <pageMargins left="0" right="0" top="0" bottom="0" header="0" footer="0"/>
  <pageSetup scale="34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01F9-EBF1-4175-85E0-729B91AD859C}">
  <sheetPr>
    <tabColor rgb="FF6393F4"/>
    <pageSetUpPr fitToPage="1"/>
  </sheetPr>
  <dimension ref="A1:AF371"/>
  <sheetViews>
    <sheetView tabSelected="1" view="pageBreakPreview" zoomScale="40" zoomScaleNormal="60" zoomScaleSheetLayoutView="40" workbookViewId="0">
      <selection activeCell="AD60" sqref="AD60"/>
    </sheetView>
  </sheetViews>
  <sheetFormatPr defaultColWidth="11.42578125" defaultRowHeight="15" x14ac:dyDescent="0.25"/>
  <cols>
    <col min="1" max="1" width="15.140625" customWidth="1"/>
    <col min="26" max="26" width="13.28515625" customWidth="1"/>
    <col min="27" max="27" width="13.5703125" customWidth="1"/>
    <col min="28" max="28" width="12.85546875" customWidth="1"/>
  </cols>
  <sheetData>
    <row r="1" spans="1:27" ht="13.5" customHeight="1" x14ac:dyDescent="0.25">
      <c r="Q1" s="1"/>
      <c r="R1" s="1"/>
      <c r="S1" s="1"/>
      <c r="T1" s="1"/>
      <c r="U1" s="1"/>
      <c r="V1" s="1"/>
      <c r="W1" s="1"/>
      <c r="X1" s="1"/>
    </row>
    <row r="2" spans="1:27" ht="13.5" customHeight="1" x14ac:dyDescent="0.25">
      <c r="Q2" s="1"/>
      <c r="R2" s="1"/>
      <c r="S2" s="1"/>
      <c r="T2" s="1"/>
      <c r="U2" s="1"/>
      <c r="V2" s="1"/>
      <c r="W2" s="1"/>
      <c r="X2" s="1"/>
    </row>
    <row r="3" spans="1:27" ht="13.5" customHeight="1" x14ac:dyDescent="0.25"/>
    <row r="4" spans="1:27" ht="13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3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3.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3.5" customHeight="1" x14ac:dyDescent="0.65">
      <c r="A10" s="2"/>
      <c r="B10" s="3"/>
      <c r="C10" s="39"/>
      <c r="D10" s="39"/>
      <c r="E10" s="39"/>
      <c r="F10" s="4"/>
      <c r="G10" s="4"/>
      <c r="H10" s="39"/>
      <c r="I10" s="39"/>
      <c r="J10" s="39"/>
      <c r="K10" s="40"/>
      <c r="L10" s="39"/>
      <c r="M10" s="3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.5" customHeight="1" x14ac:dyDescent="0.65">
      <c r="A11" s="2"/>
      <c r="B11" s="3"/>
      <c r="C11" s="39"/>
      <c r="D11" s="39"/>
      <c r="E11" s="39"/>
      <c r="F11" s="4"/>
      <c r="G11" s="4"/>
      <c r="H11" s="39"/>
      <c r="I11" s="39"/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.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.5" customHeight="1" x14ac:dyDescent="0.6">
      <c r="U13" s="5"/>
      <c r="V13" s="5"/>
      <c r="W13" s="5"/>
      <c r="X13" s="5"/>
    </row>
    <row r="14" spans="1:27" ht="13.5" customHeight="1" x14ac:dyDescent="0.25"/>
    <row r="46" ht="15" customHeight="1" x14ac:dyDescent="0.25"/>
    <row r="47" ht="15" customHeight="1" x14ac:dyDescent="0.25"/>
    <row r="48" ht="15" customHeight="1" x14ac:dyDescent="0.25"/>
    <row r="49" spans="6:29" ht="15" customHeight="1" x14ac:dyDescent="0.25"/>
    <row r="50" spans="6:29" ht="15" customHeight="1" x14ac:dyDescent="0.25"/>
    <row r="51" spans="6:29" ht="15" customHeight="1" x14ac:dyDescent="0.25"/>
    <row r="52" spans="6:29" ht="15" customHeight="1" x14ac:dyDescent="0.25"/>
    <row r="53" spans="6:29" ht="15" customHeight="1" x14ac:dyDescent="0.25"/>
    <row r="54" spans="6:29" ht="15" customHeight="1" x14ac:dyDescent="0.25">
      <c r="F54" s="76" t="s">
        <v>27</v>
      </c>
      <c r="G54" s="76"/>
      <c r="H54" s="76"/>
      <c r="I54" s="77"/>
      <c r="J54" s="76" t="s">
        <v>28</v>
      </c>
      <c r="K54" s="76"/>
      <c r="L54" s="76"/>
      <c r="M54" s="77"/>
      <c r="N54" s="76" t="s">
        <v>29</v>
      </c>
      <c r="O54" s="76"/>
      <c r="P54" s="76"/>
      <c r="Q54" s="77"/>
      <c r="R54" s="76" t="s">
        <v>30</v>
      </c>
      <c r="S54" s="76"/>
      <c r="T54" s="76"/>
      <c r="U54" s="77"/>
      <c r="V54" s="76" t="s">
        <v>31</v>
      </c>
      <c r="W54" s="76"/>
      <c r="X54" s="76"/>
      <c r="Y54" s="76"/>
      <c r="AB54" t="s">
        <v>65</v>
      </c>
      <c r="AC54" s="33" t="s">
        <v>72</v>
      </c>
    </row>
    <row r="55" spans="6:29" ht="15" customHeight="1" x14ac:dyDescent="0.25">
      <c r="F55" s="76"/>
      <c r="G55" s="76"/>
      <c r="H55" s="76"/>
      <c r="I55" s="77"/>
      <c r="J55" s="76"/>
      <c r="K55" s="76"/>
      <c r="L55" s="76"/>
      <c r="M55" s="77"/>
      <c r="N55" s="76"/>
      <c r="O55" s="76"/>
      <c r="P55" s="76"/>
      <c r="Q55" s="77"/>
      <c r="R55" s="76"/>
      <c r="S55" s="76"/>
      <c r="T55" s="76"/>
      <c r="U55" s="77"/>
      <c r="V55" s="76"/>
      <c r="W55" s="76"/>
      <c r="X55" s="76"/>
      <c r="Y55" s="76"/>
      <c r="AB55" t="s">
        <v>66</v>
      </c>
      <c r="AC55" s="33" t="s">
        <v>73</v>
      </c>
    </row>
    <row r="56" spans="6:29" ht="15" customHeight="1" x14ac:dyDescent="0.25">
      <c r="F56" s="76"/>
      <c r="G56" s="76"/>
      <c r="H56" s="76"/>
      <c r="I56" s="77"/>
      <c r="J56" s="76"/>
      <c r="K56" s="76"/>
      <c r="L56" s="76"/>
      <c r="M56" s="77"/>
      <c r="N56" s="76"/>
      <c r="O56" s="76"/>
      <c r="P56" s="76"/>
      <c r="Q56" s="77"/>
      <c r="R56" s="76"/>
      <c r="S56" s="76"/>
      <c r="T56" s="76"/>
      <c r="U56" s="77"/>
      <c r="V56" s="76"/>
      <c r="W56" s="76"/>
      <c r="X56" s="76"/>
      <c r="Y56" s="76"/>
      <c r="AB56" t="s">
        <v>67</v>
      </c>
      <c r="AC56" s="90" t="s">
        <v>74</v>
      </c>
    </row>
    <row r="57" spans="6:29" ht="15" customHeight="1" x14ac:dyDescent="0.25">
      <c r="F57" s="76"/>
      <c r="G57" s="76"/>
      <c r="H57" s="76"/>
      <c r="I57" s="77"/>
      <c r="J57" s="76"/>
      <c r="K57" s="76"/>
      <c r="L57" s="76"/>
      <c r="M57" s="77"/>
      <c r="N57" s="76"/>
      <c r="O57" s="76"/>
      <c r="P57" s="76"/>
      <c r="Q57" s="77"/>
      <c r="R57" s="76"/>
      <c r="S57" s="76"/>
      <c r="T57" s="76"/>
      <c r="U57" s="77"/>
      <c r="V57" s="76"/>
      <c r="W57" s="76"/>
      <c r="X57" s="76"/>
      <c r="Y57" s="76"/>
      <c r="AB57" t="s">
        <v>68</v>
      </c>
      <c r="AC57" s="91" t="s">
        <v>75</v>
      </c>
    </row>
    <row r="58" spans="6:29" ht="15" customHeight="1" x14ac:dyDescent="0.25">
      <c r="F58" s="67" t="str">
        <f>IF(AC54&gt;=1,"1"," ")</f>
        <v>1</v>
      </c>
      <c r="G58" s="68"/>
      <c r="H58" s="68"/>
      <c r="I58" s="69"/>
      <c r="J58" s="73" t="str">
        <f>IF(AC54&gt;=1,AC55," ")</f>
        <v>[525]</v>
      </c>
      <c r="K58" s="73"/>
      <c r="L58" s="73"/>
      <c r="M58" s="74"/>
      <c r="N58" s="75" t="str">
        <f>IF(AC54&gt;=1,AC56," ")</f>
        <v>[526]</v>
      </c>
      <c r="O58" s="68"/>
      <c r="P58" s="68"/>
      <c r="Q58" s="69"/>
      <c r="R58" s="67" t="str">
        <f>IF(AC58&gt;=1,"Pagada",IF(AC54&gt;=1,"Pendiente"," "))</f>
        <v>Pagada</v>
      </c>
      <c r="S58" s="68"/>
      <c r="T58" s="68"/>
      <c r="U58" s="69"/>
      <c r="V58" s="67" t="str">
        <f>IF(AC54&gt;=1,AC57," ")</f>
        <v>[530]</v>
      </c>
      <c r="W58" s="68"/>
      <c r="X58" s="68"/>
      <c r="Y58" s="69"/>
      <c r="AB58" t="s">
        <v>76</v>
      </c>
      <c r="AC58" s="33" t="s">
        <v>77</v>
      </c>
    </row>
    <row r="59" spans="6:29" ht="15" customHeight="1" x14ac:dyDescent="0.25">
      <c r="F59" s="70"/>
      <c r="G59" s="71"/>
      <c r="H59" s="71"/>
      <c r="I59" s="72"/>
      <c r="J59" s="73"/>
      <c r="K59" s="73"/>
      <c r="L59" s="73"/>
      <c r="M59" s="74"/>
      <c r="N59" s="70"/>
      <c r="O59" s="71"/>
      <c r="P59" s="71"/>
      <c r="Q59" s="72"/>
      <c r="R59" s="70"/>
      <c r="S59" s="71"/>
      <c r="T59" s="71"/>
      <c r="U59" s="72"/>
      <c r="V59" s="70"/>
      <c r="W59" s="71"/>
      <c r="X59" s="71"/>
      <c r="Y59" s="72"/>
    </row>
    <row r="60" spans="6:29" ht="15" customHeight="1" x14ac:dyDescent="0.25">
      <c r="F60" s="78" t="str">
        <f>IF(AC54&gt;=2,"2"," ")</f>
        <v>2</v>
      </c>
      <c r="G60" s="79"/>
      <c r="H60" s="79"/>
      <c r="I60" s="80"/>
      <c r="J60" s="81" t="str">
        <f>IF(AC54&gt;=2,AC55," ")</f>
        <v>[525]</v>
      </c>
      <c r="K60" s="82"/>
      <c r="L60" s="82"/>
      <c r="M60" s="83"/>
      <c r="N60" s="87" t="e">
        <f>IF(AC54&gt;=2,AC56+30," ")</f>
        <v>#VALUE!</v>
      </c>
      <c r="O60" s="79"/>
      <c r="P60" s="79"/>
      <c r="Q60" s="80"/>
      <c r="R60" s="67" t="str">
        <f>IF(AC58&gt;=2,"Pagada",IF(AC54&gt;=2,"Pendiente"," "))</f>
        <v>Pagada</v>
      </c>
      <c r="S60" s="68"/>
      <c r="T60" s="68"/>
      <c r="U60" s="69"/>
      <c r="V60" s="67" t="str">
        <f>IF(AC54&gt;=2,AC57," ")</f>
        <v>[530]</v>
      </c>
      <c r="W60" s="68"/>
      <c r="X60" s="68"/>
      <c r="Y60" s="69"/>
    </row>
    <row r="61" spans="6:29" ht="15" customHeight="1" x14ac:dyDescent="0.25">
      <c r="F61" s="70"/>
      <c r="G61" s="71"/>
      <c r="H61" s="71"/>
      <c r="I61" s="72"/>
      <c r="J61" s="84"/>
      <c r="K61" s="85"/>
      <c r="L61" s="85"/>
      <c r="M61" s="86"/>
      <c r="N61" s="71"/>
      <c r="O61" s="71"/>
      <c r="P61" s="71"/>
      <c r="Q61" s="72"/>
      <c r="R61" s="70"/>
      <c r="S61" s="71"/>
      <c r="T61" s="71"/>
      <c r="U61" s="72"/>
      <c r="V61" s="70"/>
      <c r="W61" s="71"/>
      <c r="X61" s="71"/>
      <c r="Y61" s="72"/>
    </row>
    <row r="62" spans="6:29" ht="15" customHeight="1" x14ac:dyDescent="0.25">
      <c r="F62" s="78" t="str">
        <f>IF(AC54&gt;=3,"3"," ")</f>
        <v>3</v>
      </c>
      <c r="G62" s="79"/>
      <c r="H62" s="79"/>
      <c r="I62" s="80"/>
      <c r="J62" s="81" t="str">
        <f>IF(AC54&gt;=3,AC55," ")</f>
        <v>[525]</v>
      </c>
      <c r="K62" s="82"/>
      <c r="L62" s="82"/>
      <c r="M62" s="83"/>
      <c r="N62" s="87" t="e">
        <f>IF(AC54&gt;=3,AC56+60," ")</f>
        <v>#VALUE!</v>
      </c>
      <c r="O62" s="79"/>
      <c r="P62" s="79"/>
      <c r="Q62" s="80"/>
      <c r="R62" s="67" t="str">
        <f>IF(AC58&gt;=3,"Pagada",IF(AC54&gt;=3,"Pendiente"," "))</f>
        <v>Pagada</v>
      </c>
      <c r="S62" s="68"/>
      <c r="T62" s="68"/>
      <c r="U62" s="69"/>
      <c r="V62" s="67" t="str">
        <f>IF(AC54&gt;=3,AC57," ")</f>
        <v>[530]</v>
      </c>
      <c r="W62" s="68"/>
      <c r="X62" s="68"/>
      <c r="Y62" s="69"/>
    </row>
    <row r="63" spans="6:29" ht="15" customHeight="1" x14ac:dyDescent="0.25">
      <c r="F63" s="70"/>
      <c r="G63" s="71"/>
      <c r="H63" s="71"/>
      <c r="I63" s="72"/>
      <c r="J63" s="84"/>
      <c r="K63" s="85"/>
      <c r="L63" s="85"/>
      <c r="M63" s="86"/>
      <c r="N63" s="71"/>
      <c r="O63" s="71"/>
      <c r="P63" s="71"/>
      <c r="Q63" s="72"/>
      <c r="R63" s="70"/>
      <c r="S63" s="71"/>
      <c r="T63" s="71"/>
      <c r="U63" s="72"/>
      <c r="V63" s="70"/>
      <c r="W63" s="71"/>
      <c r="X63" s="71"/>
      <c r="Y63" s="72"/>
    </row>
    <row r="64" spans="6:29" ht="15" customHeight="1" x14ac:dyDescent="0.25">
      <c r="F64" s="78" t="str">
        <f>IF(AC54&gt;=4,"4"," ")</f>
        <v>4</v>
      </c>
      <c r="G64" s="79"/>
      <c r="H64" s="79"/>
      <c r="I64" s="80"/>
      <c r="J64" s="81" t="str">
        <f>IF(AC54&gt;=4,AC55," ")</f>
        <v>[525]</v>
      </c>
      <c r="K64" s="82"/>
      <c r="L64" s="82"/>
      <c r="M64" s="83"/>
      <c r="N64" s="87" t="e">
        <f>IF(AC54&gt;=4,AC56+90," ")</f>
        <v>#VALUE!</v>
      </c>
      <c r="O64" s="79"/>
      <c r="P64" s="79"/>
      <c r="Q64" s="80"/>
      <c r="R64" s="67" t="str">
        <f>IF(AC58&gt;=4,"Pagada",IF(AC54&gt;=4,"Pendiente"," "))</f>
        <v>Pagada</v>
      </c>
      <c r="S64" s="68"/>
      <c r="T64" s="68"/>
      <c r="U64" s="69"/>
      <c r="V64" s="67" t="str">
        <f>IF(AC54&gt;=4,AC57," ")</f>
        <v>[530]</v>
      </c>
      <c r="W64" s="68"/>
      <c r="X64" s="68"/>
      <c r="Y64" s="69"/>
    </row>
    <row r="65" spans="6:25" ht="15" customHeight="1" x14ac:dyDescent="0.25">
      <c r="F65" s="70"/>
      <c r="G65" s="71"/>
      <c r="H65" s="71"/>
      <c r="I65" s="72"/>
      <c r="J65" s="84"/>
      <c r="K65" s="85"/>
      <c r="L65" s="85"/>
      <c r="M65" s="86"/>
      <c r="N65" s="71"/>
      <c r="O65" s="71"/>
      <c r="P65" s="71"/>
      <c r="Q65" s="72"/>
      <c r="R65" s="70"/>
      <c r="S65" s="71"/>
      <c r="T65" s="71"/>
      <c r="U65" s="72"/>
      <c r="V65" s="70"/>
      <c r="W65" s="71"/>
      <c r="X65" s="71"/>
      <c r="Y65" s="72"/>
    </row>
    <row r="66" spans="6:25" ht="15" customHeight="1" x14ac:dyDescent="0.25">
      <c r="F66" s="78" t="str">
        <f>IF(AC54&gt;=5,"5"," ")</f>
        <v>5</v>
      </c>
      <c r="G66" s="79"/>
      <c r="H66" s="79"/>
      <c r="I66" s="80"/>
      <c r="J66" s="81" t="str">
        <f>IF(AC54&gt;=5,AC55," ")</f>
        <v>[525]</v>
      </c>
      <c r="K66" s="82"/>
      <c r="L66" s="82"/>
      <c r="M66" s="83"/>
      <c r="N66" s="87" t="e">
        <f>IF(AC54&gt;=5,AC56+120," ")</f>
        <v>#VALUE!</v>
      </c>
      <c r="O66" s="79"/>
      <c r="P66" s="79"/>
      <c r="Q66" s="80"/>
      <c r="R66" s="67" t="str">
        <f>IF(AC58&gt;=5,"Pagada",IF(AC54&gt;=5,"Pendiente"," "))</f>
        <v>Pagada</v>
      </c>
      <c r="S66" s="68"/>
      <c r="T66" s="68"/>
      <c r="U66" s="69"/>
      <c r="V66" s="67" t="str">
        <f>IF(AC54&gt;=5,AC57," ")</f>
        <v>[530]</v>
      </c>
      <c r="W66" s="68"/>
      <c r="X66" s="68"/>
      <c r="Y66" s="69"/>
    </row>
    <row r="67" spans="6:25" ht="15" customHeight="1" x14ac:dyDescent="0.25">
      <c r="F67" s="70"/>
      <c r="G67" s="71"/>
      <c r="H67" s="71"/>
      <c r="I67" s="72"/>
      <c r="J67" s="84"/>
      <c r="K67" s="85"/>
      <c r="L67" s="85"/>
      <c r="M67" s="86"/>
      <c r="N67" s="71"/>
      <c r="O67" s="71"/>
      <c r="P67" s="71"/>
      <c r="Q67" s="72"/>
      <c r="R67" s="70"/>
      <c r="S67" s="71"/>
      <c r="T67" s="71"/>
      <c r="U67" s="72"/>
      <c r="V67" s="70"/>
      <c r="W67" s="71"/>
      <c r="X67" s="71"/>
      <c r="Y67" s="72"/>
    </row>
    <row r="68" spans="6:25" ht="15" customHeight="1" x14ac:dyDescent="0.25">
      <c r="F68" s="78" t="str">
        <f>IF(AC54&gt;=6,"6"," ")</f>
        <v>6</v>
      </c>
      <c r="G68" s="79"/>
      <c r="H68" s="79"/>
      <c r="I68" s="80"/>
      <c r="J68" s="81" t="str">
        <f>IF(AC54&gt;=6,AC55," ")</f>
        <v>[525]</v>
      </c>
      <c r="K68" s="82"/>
      <c r="L68" s="82"/>
      <c r="M68" s="83"/>
      <c r="N68" s="87" t="e">
        <f>IF(AC54&gt;=6,AC56+150," ")</f>
        <v>#VALUE!</v>
      </c>
      <c r="O68" s="79"/>
      <c r="P68" s="79"/>
      <c r="Q68" s="80"/>
      <c r="R68" s="67" t="str">
        <f>IF(AC58&gt;=6,"Pagada",IF(AC54&gt;=6,"Pendiente"," "))</f>
        <v>Pagada</v>
      </c>
      <c r="S68" s="68"/>
      <c r="T68" s="68"/>
      <c r="U68" s="69"/>
      <c r="V68" s="67" t="str">
        <f>IF(AC54&gt;=6,AC57," ")</f>
        <v>[530]</v>
      </c>
      <c r="W68" s="68"/>
      <c r="X68" s="68"/>
      <c r="Y68" s="69"/>
    </row>
    <row r="69" spans="6:25" ht="15" customHeight="1" x14ac:dyDescent="0.25">
      <c r="F69" s="70"/>
      <c r="G69" s="71"/>
      <c r="H69" s="71"/>
      <c r="I69" s="72"/>
      <c r="J69" s="84"/>
      <c r="K69" s="85"/>
      <c r="L69" s="85"/>
      <c r="M69" s="86"/>
      <c r="N69" s="71"/>
      <c r="O69" s="71"/>
      <c r="P69" s="71"/>
      <c r="Q69" s="72"/>
      <c r="R69" s="70"/>
      <c r="S69" s="71"/>
      <c r="T69" s="71"/>
      <c r="U69" s="72"/>
      <c r="V69" s="70"/>
      <c r="W69" s="71"/>
      <c r="X69" s="71"/>
      <c r="Y69" s="72"/>
    </row>
    <row r="70" spans="6:25" ht="15" customHeight="1" x14ac:dyDescent="0.25">
      <c r="F70" s="78" t="str">
        <f>IF(AC54&gt;=7,"7"," ")</f>
        <v>7</v>
      </c>
      <c r="G70" s="79"/>
      <c r="H70" s="79"/>
      <c r="I70" s="80"/>
      <c r="J70" s="81" t="str">
        <f>IF(AC54&gt;=7,AC55," ")</f>
        <v>[525]</v>
      </c>
      <c r="K70" s="82"/>
      <c r="L70" s="82"/>
      <c r="M70" s="83"/>
      <c r="N70" s="87" t="e">
        <f>IF(AC54&gt;=7,AC56+180," ")</f>
        <v>#VALUE!</v>
      </c>
      <c r="O70" s="79"/>
      <c r="P70" s="79"/>
      <c r="Q70" s="80"/>
      <c r="R70" s="67" t="str">
        <f>IF(AC58&gt;=7,"Pagada",IF(AC54&gt;=7,"Pendiente"," "))</f>
        <v>Pagada</v>
      </c>
      <c r="S70" s="68"/>
      <c r="T70" s="68"/>
      <c r="U70" s="69"/>
      <c r="V70" s="67" t="str">
        <f>IF(AC54&gt;=7,AC57," ")</f>
        <v>[530]</v>
      </c>
      <c r="W70" s="68"/>
      <c r="X70" s="68"/>
      <c r="Y70" s="69"/>
    </row>
    <row r="71" spans="6:25" ht="15" customHeight="1" x14ac:dyDescent="0.25">
      <c r="F71" s="70"/>
      <c r="G71" s="71"/>
      <c r="H71" s="71"/>
      <c r="I71" s="72"/>
      <c r="J71" s="84"/>
      <c r="K71" s="85"/>
      <c r="L71" s="85"/>
      <c r="M71" s="86"/>
      <c r="N71" s="71"/>
      <c r="O71" s="71"/>
      <c r="P71" s="71"/>
      <c r="Q71" s="72"/>
      <c r="R71" s="70"/>
      <c r="S71" s="71"/>
      <c r="T71" s="71"/>
      <c r="U71" s="72"/>
      <c r="V71" s="70"/>
      <c r="W71" s="71"/>
      <c r="X71" s="71"/>
      <c r="Y71" s="72"/>
    </row>
    <row r="72" spans="6:25" ht="15" customHeight="1" x14ac:dyDescent="0.25">
      <c r="F72" s="78" t="str">
        <f>IF(AC54&gt;=8,"8"," ")</f>
        <v>8</v>
      </c>
      <c r="G72" s="79"/>
      <c r="H72" s="79"/>
      <c r="I72" s="80"/>
      <c r="J72" s="81" t="str">
        <f>IF(AC54&gt;=8,AC55," ")</f>
        <v>[525]</v>
      </c>
      <c r="K72" s="82"/>
      <c r="L72" s="82"/>
      <c r="M72" s="83"/>
      <c r="N72" s="87" t="e">
        <f>IF(AC54&gt;=8,AC56+210," ")</f>
        <v>#VALUE!</v>
      </c>
      <c r="O72" s="79"/>
      <c r="P72" s="79"/>
      <c r="Q72" s="80"/>
      <c r="R72" s="67" t="str">
        <f>IF(AC58&gt;=8,"Pagada",IF(AC54&gt;=8,"Pendiente"," "))</f>
        <v>Pagada</v>
      </c>
      <c r="S72" s="68"/>
      <c r="T72" s="68"/>
      <c r="U72" s="69"/>
      <c r="V72" s="67" t="str">
        <f>IF(AC54&gt;=8,AC57," ")</f>
        <v>[530]</v>
      </c>
      <c r="W72" s="68"/>
      <c r="X72" s="68"/>
      <c r="Y72" s="69"/>
    </row>
    <row r="73" spans="6:25" ht="15" customHeight="1" x14ac:dyDescent="0.25">
      <c r="F73" s="70"/>
      <c r="G73" s="71"/>
      <c r="H73" s="71"/>
      <c r="I73" s="72"/>
      <c r="J73" s="84"/>
      <c r="K73" s="85"/>
      <c r="L73" s="85"/>
      <c r="M73" s="86"/>
      <c r="N73" s="71"/>
      <c r="O73" s="71"/>
      <c r="P73" s="71"/>
      <c r="Q73" s="72"/>
      <c r="R73" s="70"/>
      <c r="S73" s="71"/>
      <c r="T73" s="71"/>
      <c r="U73" s="72"/>
      <c r="V73" s="70"/>
      <c r="W73" s="71"/>
      <c r="X73" s="71"/>
      <c r="Y73" s="72"/>
    </row>
    <row r="74" spans="6:25" ht="15" customHeight="1" x14ac:dyDescent="0.25">
      <c r="F74" s="78" t="str">
        <f>IF(AC54&gt;=9,"9"," ")</f>
        <v>9</v>
      </c>
      <c r="G74" s="79"/>
      <c r="H74" s="79"/>
      <c r="I74" s="80"/>
      <c r="J74" s="81" t="str">
        <f>IF(AC54&gt;=9,AC55," ")</f>
        <v>[525]</v>
      </c>
      <c r="K74" s="82"/>
      <c r="L74" s="82"/>
      <c r="M74" s="83"/>
      <c r="N74" s="87" t="e">
        <f>IF(AC54&gt;=9,AC56+240," ")</f>
        <v>#VALUE!</v>
      </c>
      <c r="O74" s="79"/>
      <c r="P74" s="79"/>
      <c r="Q74" s="80"/>
      <c r="R74" s="67" t="str">
        <f>IF(AC58&gt;=9,"Pagada",IF(AC54&gt;=9,"Pendiente"," "))</f>
        <v>Pagada</v>
      </c>
      <c r="S74" s="68"/>
      <c r="T74" s="68"/>
      <c r="U74" s="69"/>
      <c r="V74" s="88" t="str">
        <f>IF(AC54&gt;=9,AC57," ")</f>
        <v>[530]</v>
      </c>
      <c r="W74" s="79"/>
      <c r="X74" s="79"/>
      <c r="Y74" s="80"/>
    </row>
    <row r="75" spans="6:25" ht="15" customHeight="1" x14ac:dyDescent="0.25">
      <c r="F75" s="70"/>
      <c r="G75" s="71"/>
      <c r="H75" s="71"/>
      <c r="I75" s="72"/>
      <c r="J75" s="84"/>
      <c r="K75" s="85"/>
      <c r="L75" s="85"/>
      <c r="M75" s="86"/>
      <c r="N75" s="71"/>
      <c r="O75" s="71"/>
      <c r="P75" s="71"/>
      <c r="Q75" s="72"/>
      <c r="R75" s="70"/>
      <c r="S75" s="71"/>
      <c r="T75" s="71"/>
      <c r="U75" s="72"/>
      <c r="V75" s="70"/>
      <c r="W75" s="71"/>
      <c r="X75" s="71"/>
      <c r="Y75" s="72"/>
    </row>
    <row r="76" spans="6:25" ht="15" customHeight="1" x14ac:dyDescent="0.25">
      <c r="F76" s="78" t="str">
        <f>IF(AC54&gt;=10,"10"," ")</f>
        <v>10</v>
      </c>
      <c r="G76" s="79"/>
      <c r="H76" s="79"/>
      <c r="I76" s="80"/>
      <c r="J76" s="81" t="str">
        <f>IF(AC54&gt;=10,AC55," ")</f>
        <v>[525]</v>
      </c>
      <c r="K76" s="82"/>
      <c r="L76" s="82"/>
      <c r="M76" s="83"/>
      <c r="N76" s="87" t="e">
        <f>IF(AC54&gt;=10,AC56+270," ")</f>
        <v>#VALUE!</v>
      </c>
      <c r="O76" s="79"/>
      <c r="P76" s="79"/>
      <c r="Q76" s="80"/>
      <c r="R76" s="67" t="str">
        <f>IF(AC58&gt;=10,"Pagada",IF(AC54&gt;=10,"Pendiente"," "))</f>
        <v>Pagada</v>
      </c>
      <c r="S76" s="68"/>
      <c r="T76" s="68"/>
      <c r="U76" s="69"/>
      <c r="V76" s="88" t="str">
        <f>IF(AC54&gt;=10,AC57," ")</f>
        <v>[530]</v>
      </c>
      <c r="W76" s="79"/>
      <c r="X76" s="79"/>
      <c r="Y76" s="80"/>
    </row>
    <row r="77" spans="6:25" ht="15" customHeight="1" x14ac:dyDescent="0.25">
      <c r="F77" s="70"/>
      <c r="G77" s="71"/>
      <c r="H77" s="71"/>
      <c r="I77" s="72"/>
      <c r="J77" s="84"/>
      <c r="K77" s="85"/>
      <c r="L77" s="85"/>
      <c r="M77" s="86"/>
      <c r="N77" s="71"/>
      <c r="O77" s="71"/>
      <c r="P77" s="71"/>
      <c r="Q77" s="72"/>
      <c r="R77" s="70"/>
      <c r="S77" s="71"/>
      <c r="T77" s="71"/>
      <c r="U77" s="72"/>
      <c r="V77" s="70"/>
      <c r="W77" s="71"/>
      <c r="X77" s="71"/>
      <c r="Y77" s="72"/>
    </row>
    <row r="78" spans="6:25" ht="15" customHeight="1" x14ac:dyDescent="0.25">
      <c r="F78" s="67" t="str">
        <f>IF(AC54&gt;=11,"11"," ")</f>
        <v>11</v>
      </c>
      <c r="G78" s="68"/>
      <c r="H78" s="68"/>
      <c r="I78" s="69"/>
      <c r="J78" s="81" t="str">
        <f>IF(AC54&gt;=11,AC55," ")</f>
        <v>[525]</v>
      </c>
      <c r="K78" s="82"/>
      <c r="L78" s="82"/>
      <c r="M78" s="83"/>
      <c r="N78" s="87" t="e">
        <f>IF(AC54&gt;=11,AC56+300," ")</f>
        <v>#VALUE!</v>
      </c>
      <c r="O78" s="79"/>
      <c r="P78" s="79"/>
      <c r="Q78" s="80"/>
      <c r="R78" s="67" t="str">
        <f>IF(AC58&gt;=11,"Pagada",IF(AC54&gt;=11,"Pendiente"," "))</f>
        <v>Pagada</v>
      </c>
      <c r="S78" s="68"/>
      <c r="T78" s="68"/>
      <c r="U78" s="69"/>
      <c r="V78" s="88" t="str">
        <f>IF(AC54&gt;=11,AC57," ")</f>
        <v>[530]</v>
      </c>
      <c r="W78" s="79"/>
      <c r="X78" s="79"/>
      <c r="Y78" s="80"/>
    </row>
    <row r="79" spans="6:25" ht="15" customHeight="1" x14ac:dyDescent="0.25">
      <c r="F79" s="70"/>
      <c r="G79" s="71"/>
      <c r="H79" s="71"/>
      <c r="I79" s="72"/>
      <c r="J79" s="84"/>
      <c r="K79" s="85"/>
      <c r="L79" s="85"/>
      <c r="M79" s="86"/>
      <c r="N79" s="71"/>
      <c r="O79" s="71"/>
      <c r="P79" s="71"/>
      <c r="Q79" s="72"/>
      <c r="R79" s="70"/>
      <c r="S79" s="71"/>
      <c r="T79" s="71"/>
      <c r="U79" s="72"/>
      <c r="V79" s="70"/>
      <c r="W79" s="71"/>
      <c r="X79" s="71"/>
      <c r="Y79" s="72"/>
    </row>
    <row r="80" spans="6:25" x14ac:dyDescent="0.25"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spans="6:25" x14ac:dyDescent="0.25"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117" ht="15" customHeight="1" x14ac:dyDescent="0.25"/>
    <row r="118" ht="15" customHeight="1" x14ac:dyDescent="0.25"/>
    <row r="128" ht="17.100000000000001" customHeight="1" x14ac:dyDescent="0.25"/>
    <row r="132" spans="18:25" ht="13.5" customHeight="1" x14ac:dyDescent="0.25">
      <c r="R132" s="1"/>
      <c r="S132" s="1"/>
      <c r="T132" s="1"/>
      <c r="U132" s="1"/>
      <c r="V132" s="1"/>
      <c r="W132" s="1"/>
      <c r="X132" s="1"/>
      <c r="Y132" s="1"/>
    </row>
    <row r="133" spans="18:25" ht="13.5" customHeight="1" x14ac:dyDescent="0.25">
      <c r="R133" s="1"/>
      <c r="S133" s="1"/>
      <c r="T133" s="1"/>
      <c r="U133" s="1"/>
      <c r="V133" s="1"/>
      <c r="W133" s="1"/>
      <c r="X133" s="1"/>
      <c r="Y133" s="1"/>
    </row>
    <row r="134" spans="18:25" ht="13.5" customHeight="1" x14ac:dyDescent="0.25">
      <c r="R134" s="1"/>
      <c r="S134" s="1"/>
      <c r="T134" s="1"/>
      <c r="U134" s="1"/>
      <c r="V134" s="1"/>
      <c r="W134" s="1"/>
      <c r="X134" s="1"/>
      <c r="Y134" s="1"/>
    </row>
    <row r="135" spans="18:25" ht="13.5" customHeight="1" x14ac:dyDescent="0.25">
      <c r="R135" s="1"/>
      <c r="S135" s="1"/>
      <c r="T135" s="1"/>
      <c r="U135" s="1"/>
      <c r="V135" s="1"/>
      <c r="W135" s="1"/>
      <c r="X135" s="1"/>
      <c r="Y135" s="1"/>
    </row>
    <row r="136" spans="18:25" ht="13.5" customHeight="1" x14ac:dyDescent="0.25">
      <c r="R136" s="1"/>
      <c r="S136" s="1"/>
      <c r="T136" s="1"/>
      <c r="U136" s="1"/>
      <c r="V136" s="1"/>
      <c r="W136" s="1"/>
      <c r="X136" s="1"/>
      <c r="Y136" s="1"/>
    </row>
    <row r="137" spans="18:25" ht="13.5" customHeight="1" x14ac:dyDescent="0.25">
      <c r="R137" s="1"/>
      <c r="S137" s="1"/>
      <c r="T137" s="1"/>
      <c r="U137" s="1"/>
      <c r="V137" s="1"/>
      <c r="W137" s="1"/>
      <c r="X137" s="1"/>
      <c r="Y137" s="1"/>
    </row>
    <row r="138" spans="18:25" ht="6.95" customHeight="1" x14ac:dyDescent="0.25">
      <c r="R138" s="1"/>
      <c r="S138" s="1"/>
      <c r="T138" s="1"/>
      <c r="U138" s="1"/>
      <c r="V138" s="1"/>
      <c r="W138" s="1"/>
      <c r="X138" s="1"/>
      <c r="Y138" s="1"/>
    </row>
    <row r="139" spans="18:25" ht="13.5" customHeight="1" x14ac:dyDescent="0.25">
      <c r="R139" s="1"/>
      <c r="S139" s="1"/>
      <c r="T139" s="1"/>
      <c r="U139" s="1"/>
      <c r="V139" s="1"/>
      <c r="W139" s="1"/>
      <c r="X139" s="1"/>
      <c r="Y139" s="1"/>
    </row>
    <row r="140" spans="18:25" ht="13.5" customHeight="1" x14ac:dyDescent="0.25"/>
    <row r="141" spans="18:25" ht="13.5" customHeight="1" x14ac:dyDescent="0.25"/>
    <row r="142" spans="18:25" ht="13.5" customHeight="1" x14ac:dyDescent="0.25"/>
    <row r="143" spans="18:25" ht="13.5" customHeight="1" x14ac:dyDescent="0.25"/>
    <row r="144" spans="18:25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3" ht="36" customHeight="1" x14ac:dyDescent="0.25"/>
    <row r="225" spans="32:32" x14ac:dyDescent="0.25">
      <c r="AF225" t="s">
        <v>15</v>
      </c>
    </row>
    <row r="303" spans="16:26" x14ac:dyDescent="0.25"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6:26" x14ac:dyDescent="0.25"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6:26" x14ac:dyDescent="0.25"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6:26" x14ac:dyDescent="0.25"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6:26" x14ac:dyDescent="0.25"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6:26" x14ac:dyDescent="0.25"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6:26" x14ac:dyDescent="0.25"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6:26" x14ac:dyDescent="0.25"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6:26" x14ac:dyDescent="0.25"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6:26" x14ac:dyDescent="0.25"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6:26" x14ac:dyDescent="0.25"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6:26" x14ac:dyDescent="0.25"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6:26" x14ac:dyDescent="0.25"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6:26" x14ac:dyDescent="0.25"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6:26" x14ac:dyDescent="0.25"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6:26" x14ac:dyDescent="0.25"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6:26" x14ac:dyDescent="0.25"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6:26" x14ac:dyDescent="0.25"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6:26" x14ac:dyDescent="0.25"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6:26" x14ac:dyDescent="0.25"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6:26" x14ac:dyDescent="0.25"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6:26" x14ac:dyDescent="0.25"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6:26" x14ac:dyDescent="0.25"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6:26" x14ac:dyDescent="0.25"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6:26" x14ac:dyDescent="0.25"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6:26" x14ac:dyDescent="0.25"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6:26" x14ac:dyDescent="0.25"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6:26" x14ac:dyDescent="0.25"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6:26" x14ac:dyDescent="0.25"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6:26" x14ac:dyDescent="0.25"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6:26" x14ac:dyDescent="0.25"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6:26" x14ac:dyDescent="0.25"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6:26" x14ac:dyDescent="0.25"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6:26" x14ac:dyDescent="0.25"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6:26" x14ac:dyDescent="0.25"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6:26" x14ac:dyDescent="0.25"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6:26" x14ac:dyDescent="0.25"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6:26" x14ac:dyDescent="0.25"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6:26" x14ac:dyDescent="0.25"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6:26" x14ac:dyDescent="0.25"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6:26" x14ac:dyDescent="0.25"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6:26" x14ac:dyDescent="0.25"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6:26" x14ac:dyDescent="0.25"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6:26" x14ac:dyDescent="0.25"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6:26" x14ac:dyDescent="0.25"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6:26" x14ac:dyDescent="0.25"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6:26" x14ac:dyDescent="0.25"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6:26" x14ac:dyDescent="0.25"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6:26" x14ac:dyDescent="0.25"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6:26" x14ac:dyDescent="0.25"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6:26" x14ac:dyDescent="0.25"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6:26" x14ac:dyDescent="0.25"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6:26" x14ac:dyDescent="0.25"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6:26" x14ac:dyDescent="0.25"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6:26" x14ac:dyDescent="0.25"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6:26" x14ac:dyDescent="0.25"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6:26" x14ac:dyDescent="0.25"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6:26" x14ac:dyDescent="0.25"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6:26" x14ac:dyDescent="0.25"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6:26" x14ac:dyDescent="0.25"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6:26" x14ac:dyDescent="0.25"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6:26" x14ac:dyDescent="0.25"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6:26" x14ac:dyDescent="0.25"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6:26" x14ac:dyDescent="0.25"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6:26" x14ac:dyDescent="0.25"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6:26" x14ac:dyDescent="0.25"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6:26" x14ac:dyDescent="0.25"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6:26" x14ac:dyDescent="0.25"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6:26" x14ac:dyDescent="0.25"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</sheetData>
  <mergeCells count="68">
    <mergeCell ref="F80:I81"/>
    <mergeCell ref="J80:M81"/>
    <mergeCell ref="N80:Q81"/>
    <mergeCell ref="R80:U81"/>
    <mergeCell ref="V80:Y81"/>
    <mergeCell ref="F76:I77"/>
    <mergeCell ref="J76:M77"/>
    <mergeCell ref="N76:Q77"/>
    <mergeCell ref="R76:U77"/>
    <mergeCell ref="V76:Y77"/>
    <mergeCell ref="F78:I79"/>
    <mergeCell ref="J78:M79"/>
    <mergeCell ref="N78:Q79"/>
    <mergeCell ref="R78:U79"/>
    <mergeCell ref="V78:Y79"/>
    <mergeCell ref="F72:I73"/>
    <mergeCell ref="J72:M73"/>
    <mergeCell ref="N72:Q73"/>
    <mergeCell ref="R72:U73"/>
    <mergeCell ref="V72:Y73"/>
    <mergeCell ref="F74:I75"/>
    <mergeCell ref="J74:M75"/>
    <mergeCell ref="N74:Q75"/>
    <mergeCell ref="R74:U75"/>
    <mergeCell ref="V74:Y75"/>
    <mergeCell ref="F68:I69"/>
    <mergeCell ref="J68:M69"/>
    <mergeCell ref="N68:Q69"/>
    <mergeCell ref="R68:U69"/>
    <mergeCell ref="V68:Y69"/>
    <mergeCell ref="F70:I71"/>
    <mergeCell ref="J70:M71"/>
    <mergeCell ref="N70:Q71"/>
    <mergeCell ref="R70:U71"/>
    <mergeCell ref="V70:Y71"/>
    <mergeCell ref="F64:I65"/>
    <mergeCell ref="J64:M65"/>
    <mergeCell ref="N64:Q65"/>
    <mergeCell ref="R64:U65"/>
    <mergeCell ref="V64:Y65"/>
    <mergeCell ref="F66:I67"/>
    <mergeCell ref="J66:M67"/>
    <mergeCell ref="N66:Q67"/>
    <mergeCell ref="R66:U67"/>
    <mergeCell ref="V66:Y67"/>
    <mergeCell ref="F60:I61"/>
    <mergeCell ref="J60:M61"/>
    <mergeCell ref="N60:Q61"/>
    <mergeCell ref="R60:U61"/>
    <mergeCell ref="V60:Y61"/>
    <mergeCell ref="F62:I63"/>
    <mergeCell ref="J62:M63"/>
    <mergeCell ref="N62:Q63"/>
    <mergeCell ref="R62:U63"/>
    <mergeCell ref="V62:Y63"/>
    <mergeCell ref="N58:Q59"/>
    <mergeCell ref="R58:U59"/>
    <mergeCell ref="V58:Y59"/>
    <mergeCell ref="F54:I57"/>
    <mergeCell ref="J54:M57"/>
    <mergeCell ref="N54:Q57"/>
    <mergeCell ref="R54:U57"/>
    <mergeCell ref="V54:Y57"/>
    <mergeCell ref="C10:E11"/>
    <mergeCell ref="H10:J11"/>
    <mergeCell ref="K10:M11"/>
    <mergeCell ref="F58:I59"/>
    <mergeCell ref="J58:M59"/>
  </mergeCells>
  <hyperlinks>
    <hyperlink ref="AC57" r:id="rId1" display="www.finesa.com" xr:uid="{5CB642E2-262F-4AB3-ABA2-87DCE9645FC0}"/>
  </hyperlinks>
  <pageMargins left="0" right="0" top="0" bottom="0" header="0" footer="0"/>
  <pageSetup scale="34" orientation="portrait" horizontalDpi="4294967293" verticalDpi="3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0CC6A-B5F1-49FE-8CD2-23B1514F40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A2AB14-4DDD-461F-AA22-C87A60FE68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E06331-8C94-45F3-B122-7BB33CAC56A3}">
  <ds:schemaRefs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5de5c21b-b7cc-45aa-96d4-7a18fbc49b3a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1ddf7f6-a438-42e0-b200-b4c2e968c73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 1</vt:lpstr>
      <vt:lpstr>Pag 2</vt:lpstr>
      <vt:lpstr>Pag 3</vt:lpstr>
      <vt:lpstr>Pag 4</vt:lpstr>
      <vt:lpstr>'Pag 1'!Print_Area</vt:lpstr>
      <vt:lpstr>'Pag 2'!Print_Area</vt:lpstr>
      <vt:lpstr>'Pag 3'!Print_Area</vt:lpstr>
      <vt:lpstr>'Pag 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 Broker - Info</dc:creator>
  <cp:keywords/>
  <dc:description/>
  <cp:lastModifiedBy>Alfa Broker - Info</cp:lastModifiedBy>
  <cp:revision/>
  <dcterms:created xsi:type="dcterms:W3CDTF">2025-08-26T03:08:24Z</dcterms:created>
  <dcterms:modified xsi:type="dcterms:W3CDTF">2026-04-26T05:10:43Z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