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ham\OneDrive\Рабочий стол\dream\"/>
    </mc:Choice>
  </mc:AlternateContent>
  <xr:revisionPtr revIDLastSave="0" documentId="13_ncr:1_{1DDC8037-E914-4113-9A71-6746C1F90E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F7" i="1"/>
  <c r="F6" i="1"/>
  <c r="F5" i="1"/>
  <c r="F4" i="1"/>
  <c r="F3" i="1"/>
  <c r="F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<sst xmlns="http://schemas.openxmlformats.org/spreadsheetml/2006/main" count="25" uniqueCount="25">
  <si>
    <t>команда</t>
  </si>
  <si>
    <t>контратака</t>
  </si>
  <si>
    <t>темп</t>
  </si>
  <si>
    <t>Ливерпуль</t>
  </si>
  <si>
    <t>Арсенал</t>
  </si>
  <si>
    <t>МЮ</t>
  </si>
  <si>
    <t>МС</t>
  </si>
  <si>
    <t>ТТХ</t>
  </si>
  <si>
    <t>Челси</t>
  </si>
  <si>
    <t>дальн удары</t>
  </si>
  <si>
    <t>ближ удары</t>
  </si>
  <si>
    <t>выигрыш в воздухе</t>
  </si>
  <si>
    <t>проигрыш в воздухе</t>
  </si>
  <si>
    <t>нарушения</t>
  </si>
  <si>
    <t>фолы</t>
  </si>
  <si>
    <t>60+4</t>
  </si>
  <si>
    <t>50+1</t>
  </si>
  <si>
    <t>75+2</t>
  </si>
  <si>
    <t>42+1</t>
  </si>
  <si>
    <t>67+1</t>
  </si>
  <si>
    <t>63+1</t>
  </si>
  <si>
    <t>автогол</t>
  </si>
  <si>
    <t>потери мяча</t>
  </si>
  <si>
    <t>%жк</t>
  </si>
  <si>
    <t>%кк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</si>
</sst>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9" fontId="0" fillId="0" borderId="1" xfId="0" applyNumberFormat="1" applyBorder="1"/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C1" workbookViewId="0">
      <selection activeCell="G8" sqref="G8"/>
    </sheetView>
  </sheetViews>
  <sheetFormatPr defaultRowHeight="14.4" x14ac:dyDescent="0.3"/>
  <cols>
    <col min="1" max="1" width="10.33203125" customWidth="1"/>
    <col min="2" max="2" width="11.21875" customWidth="1"/>
    <col min="3" max="3" width="13.33203125" customWidth="1"/>
    <col min="4" max="4" width="11.33203125" customWidth="1"/>
    <col min="5" max="5" width="12.33203125" customWidth="1"/>
    <col min="6" max="7" width="13.44140625" customWidth="1"/>
    <col min="8" max="8" width="17.44140625" customWidth="1"/>
    <col min="10" max="10" width="15.109375" customWidth="1"/>
    <col min="11" max="11" width="18.5546875" customWidth="1"/>
    <col min="12" max="12" width="18.33203125" customWidth="1"/>
  </cols>
  <sheetData>
    <row r="1" spans="1:13" x14ac:dyDescent="0.3">
      <c r="A1" s="1" t="s">
        <v>0</v>
      </c>
      <c r="B1" s="1" t="s">
        <v>1</v>
      </c>
      <c r="C1" s="1" t="s">
        <v>22</v>
      </c>
      <c r="D1" s="1" t="s">
        <v>14</v>
      </c>
      <c r="E1" s="1" t="s">
        <v>13</v>
      </c>
      <c r="F1" s="1" t="s">
        <v>23</v>
      </c>
      <c r="G1" s="1" t="s">
        <v>24</v>
      </c>
      <c r="H1" s="1" t="s">
        <v>10</v>
      </c>
      <c r="I1" s="1" t="s">
        <v>2</v>
      </c>
      <c r="J1" s="3" t="s">
        <v>9</v>
      </c>
      <c r="K1" s="3" t="s">
        <v>11</v>
      </c>
      <c r="L1" s="2" t="s">
        <v>12</v>
      </c>
      <c r="M1" s="3" t="s">
        <v>21</v>
      </c>
    </row>
    <row r="2" spans="1:13" x14ac:dyDescent="0.3">
      <c r="A2" s="1" t="s">
        <v>3</v>
      </c>
      <c r="B2" s="1">
        <v>0</v>
      </c>
      <c r="C2" s="1">
        <f>590+366</f>
        <v>956</v>
      </c>
      <c r="D2" s="1">
        <v>286</v>
      </c>
      <c r="E2" s="1" t="s">
        <v>16</v>
      </c>
      <c r="F2" s="5">
        <f>50/D2</f>
        <v>0.17482517482517482</v>
      </c>
      <c r="G2" s="5">
        <f>1/D2</f>
        <v>3.4965034965034965E-3</v>
      </c>
      <c r="H2" s="4">
        <v>0.66</v>
      </c>
      <c r="I2" s="1">
        <v>7</v>
      </c>
      <c r="J2" s="4">
        <v>0.34</v>
      </c>
      <c r="K2" s="1">
        <v>574</v>
      </c>
      <c r="L2" s="1">
        <v>472</v>
      </c>
      <c r="M2" s="1">
        <v>1</v>
      </c>
    </row>
    <row r="3" spans="1:13" x14ac:dyDescent="0.3">
      <c r="A3" s="1" t="s">
        <v>4</v>
      </c>
      <c r="B3" s="1">
        <v>0</v>
      </c>
      <c r="C3" s="1">
        <f>557+336</f>
        <v>893</v>
      </c>
      <c r="D3" s="1">
        <v>357</v>
      </c>
      <c r="E3" s="1" t="s">
        <v>15</v>
      </c>
      <c r="F3" s="5">
        <f>60/D3</f>
        <v>0.16806722689075632</v>
      </c>
      <c r="G3" s="5">
        <f>4/D3</f>
        <v>1.1204481792717087E-2</v>
      </c>
      <c r="H3" s="4">
        <v>0.62</v>
      </c>
      <c r="I3" s="1">
        <v>7</v>
      </c>
      <c r="J3" s="4">
        <v>0.38</v>
      </c>
      <c r="K3" s="1">
        <v>470</v>
      </c>
      <c r="L3" s="1">
        <v>577</v>
      </c>
      <c r="M3" s="1">
        <v>1</v>
      </c>
    </row>
    <row r="4" spans="1:13" x14ac:dyDescent="0.3">
      <c r="A4" s="1" t="s">
        <v>5</v>
      </c>
      <c r="B4" s="1">
        <v>1</v>
      </c>
      <c r="C4" s="1">
        <f>538+333</f>
        <v>871</v>
      </c>
      <c r="D4" s="1">
        <v>320</v>
      </c>
      <c r="E4" s="1" t="s">
        <v>17</v>
      </c>
      <c r="F4" s="5">
        <f>75/D4</f>
        <v>0.234375</v>
      </c>
      <c r="G4" s="5">
        <f>2/D4</f>
        <v>6.2500000000000003E-3</v>
      </c>
      <c r="H4" s="4">
        <v>0.63</v>
      </c>
      <c r="I4" s="1">
        <v>6</v>
      </c>
      <c r="J4" s="4">
        <v>0.37</v>
      </c>
      <c r="K4" s="1">
        <v>558</v>
      </c>
      <c r="L4" s="1">
        <v>443</v>
      </c>
      <c r="M4" s="1">
        <v>3</v>
      </c>
    </row>
    <row r="5" spans="1:13" x14ac:dyDescent="0.3">
      <c r="A5" s="1" t="s">
        <v>6</v>
      </c>
      <c r="B5" s="1">
        <v>0</v>
      </c>
      <c r="C5" s="1">
        <f>497+316</f>
        <v>813</v>
      </c>
      <c r="D5" s="1">
        <v>330</v>
      </c>
      <c r="E5" s="1" t="s">
        <v>18</v>
      </c>
      <c r="F5" s="5">
        <f>42/D5</f>
        <v>0.12727272727272726</v>
      </c>
      <c r="G5" s="5">
        <f>1/D5</f>
        <v>3.0303030303030303E-3</v>
      </c>
      <c r="H5" s="4">
        <v>0.69</v>
      </c>
      <c r="I5" s="1">
        <v>9</v>
      </c>
      <c r="J5" s="4">
        <v>0.31</v>
      </c>
      <c r="K5" s="1">
        <v>484</v>
      </c>
      <c r="L5" s="1">
        <v>401</v>
      </c>
      <c r="M5" s="1">
        <v>0</v>
      </c>
    </row>
    <row r="6" spans="1:13" x14ac:dyDescent="0.3">
      <c r="A6" s="1" t="s">
        <v>7</v>
      </c>
      <c r="B6" s="1">
        <v>0</v>
      </c>
      <c r="C6" s="1">
        <f>588+341</f>
        <v>929</v>
      </c>
      <c r="D6" s="1">
        <v>406</v>
      </c>
      <c r="E6" s="1" t="s">
        <v>19</v>
      </c>
      <c r="F6" s="5">
        <f>67/D6</f>
        <v>0.16502463054187191</v>
      </c>
      <c r="G6" s="5">
        <f>1/D6</f>
        <v>2.4630541871921183E-3</v>
      </c>
      <c r="H6" s="4">
        <v>0.63</v>
      </c>
      <c r="I6" s="1">
        <v>6</v>
      </c>
      <c r="J6" s="4">
        <v>0.37</v>
      </c>
      <c r="K6" s="1">
        <v>565</v>
      </c>
      <c r="L6" s="1">
        <v>502</v>
      </c>
      <c r="M6" s="1">
        <v>1</v>
      </c>
    </row>
    <row r="7" spans="1:13" x14ac:dyDescent="0.3">
      <c r="A7" s="1" t="s">
        <v>8</v>
      </c>
      <c r="B7" s="1">
        <v>1</v>
      </c>
      <c r="C7" s="1">
        <f>591+383</f>
        <v>974</v>
      </c>
      <c r="D7" s="1">
        <v>409</v>
      </c>
      <c r="E7" s="1" t="s">
        <v>20</v>
      </c>
      <c r="F7" s="5">
        <f>63/D7</f>
        <v>0.15403422982885084</v>
      </c>
      <c r="G7" s="5">
        <f>1/D7</f>
        <v>2.4449877750611247E-3</v>
      </c>
      <c r="H7" s="4">
        <v>0.63</v>
      </c>
      <c r="I7" s="1">
        <v>6</v>
      </c>
      <c r="J7" s="4">
        <v>0.37</v>
      </c>
      <c r="K7" s="1">
        <v>542</v>
      </c>
      <c r="L7" s="1">
        <v>490</v>
      </c>
      <c r="M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Михайлов</dc:creator>
  <cp:lastModifiedBy>Михаил Михайлов</cp:lastModifiedBy>
  <dcterms:created xsi:type="dcterms:W3CDTF">2015-06-05T18:19:34Z</dcterms:created>
  <dcterms:modified xsi:type="dcterms:W3CDTF">2022-07-03T20:42:18Z</dcterms:modified>
</cp:coreProperties>
</file>