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192" activeTab="5"/>
  </bookViews>
  <sheets>
    <sheet name="Tuần 1" sheetId="28" r:id="rId1"/>
    <sheet name="Tuần 2" sheetId="33" r:id="rId2"/>
    <sheet name="Tuần 3" sheetId="34" r:id="rId3"/>
    <sheet name="Tuần 4" sheetId="35" r:id="rId4"/>
    <sheet name="Tuần 5" sheetId="36" r:id="rId5"/>
    <sheet name="Tuần 6" sheetId="3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37" l="1"/>
  <c r="F32" i="37"/>
  <c r="E16" i="37"/>
  <c r="F16" i="37" s="1"/>
  <c r="E12" i="37"/>
  <c r="E13" i="37" s="1"/>
  <c r="E25" i="37" s="1"/>
  <c r="F25" i="37" s="1"/>
  <c r="I8" i="37"/>
  <c r="I9" i="37" s="1"/>
  <c r="E34" i="37"/>
  <c r="F34" i="37" s="1"/>
  <c r="E31" i="37"/>
  <c r="F31" i="37" s="1"/>
  <c r="E30" i="37"/>
  <c r="F30" i="37" s="1"/>
  <c r="E29" i="37"/>
  <c r="F29" i="37" s="1"/>
  <c r="E28" i="37"/>
  <c r="E27" i="37"/>
  <c r="F27" i="37" s="1"/>
  <c r="H27" i="37" s="1"/>
  <c r="H26" i="37"/>
  <c r="H23" i="37"/>
  <c r="F21" i="37"/>
  <c r="E20" i="37"/>
  <c r="E22" i="37" s="1"/>
  <c r="H19" i="37"/>
  <c r="E18" i="37"/>
  <c r="F18" i="37" s="1"/>
  <c r="E17" i="37"/>
  <c r="F17" i="37" s="1"/>
  <c r="E15" i="37"/>
  <c r="F15" i="37" s="1"/>
  <c r="H11" i="37"/>
  <c r="H10" i="37"/>
  <c r="E29" i="36"/>
  <c r="F29" i="36" s="1"/>
  <c r="H29" i="36" s="1"/>
  <c r="E30" i="36"/>
  <c r="F30" i="36" s="1"/>
  <c r="E31" i="36"/>
  <c r="F31" i="36" s="1"/>
  <c r="E28" i="36"/>
  <c r="F28" i="36" s="1"/>
  <c r="H28" i="36" s="1"/>
  <c r="E17" i="36"/>
  <c r="F17" i="36" s="1"/>
  <c r="E15" i="36"/>
  <c r="F15" i="36" s="1"/>
  <c r="I8" i="36"/>
  <c r="I9" i="36" s="1"/>
  <c r="E18" i="36"/>
  <c r="E32" i="36"/>
  <c r="F32" i="36" s="1"/>
  <c r="E20" i="36"/>
  <c r="E22" i="36" s="1"/>
  <c r="E34" i="36"/>
  <c r="F34" i="36" s="1"/>
  <c r="H27" i="36"/>
  <c r="F26" i="36"/>
  <c r="E25" i="36"/>
  <c r="F25" i="36" s="1"/>
  <c r="E24" i="36"/>
  <c r="H23" i="36"/>
  <c r="F21" i="36"/>
  <c r="H19" i="36"/>
  <c r="F13" i="36"/>
  <c r="H13" i="36" s="1"/>
  <c r="F12" i="36"/>
  <c r="H12" i="36" s="1"/>
  <c r="H11" i="36"/>
  <c r="H10" i="36"/>
  <c r="I8" i="35"/>
  <c r="I9" i="35" s="1"/>
  <c r="E32" i="35"/>
  <c r="F32" i="35" s="1"/>
  <c r="F28" i="35"/>
  <c r="H28" i="35" s="1"/>
  <c r="F27" i="35"/>
  <c r="H27" i="35" s="1"/>
  <c r="H26" i="35"/>
  <c r="H22" i="35"/>
  <c r="F20" i="35"/>
  <c r="E19" i="35"/>
  <c r="E21" i="35" s="1"/>
  <c r="H18" i="35"/>
  <c r="H11" i="35"/>
  <c r="H10" i="35"/>
  <c r="E22" i="34"/>
  <c r="F22" i="34" s="1"/>
  <c r="H22" i="34" s="1"/>
  <c r="E17" i="34"/>
  <c r="E19" i="34" s="1"/>
  <c r="E37" i="34"/>
  <c r="F37" i="34" s="1"/>
  <c r="E12" i="34"/>
  <c r="F12" i="34" s="1"/>
  <c r="I8" i="34"/>
  <c r="I7" i="34" s="1"/>
  <c r="F33" i="34"/>
  <c r="H33" i="34" s="1"/>
  <c r="H31" i="34"/>
  <c r="H26" i="34"/>
  <c r="F23" i="34"/>
  <c r="H21" i="34"/>
  <c r="H11" i="34"/>
  <c r="H10" i="34"/>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F13" i="37" l="1"/>
  <c r="H13" i="37" s="1"/>
  <c r="E24" i="37"/>
  <c r="F12" i="37"/>
  <c r="H12" i="37" s="1"/>
  <c r="F20" i="37"/>
  <c r="H20" i="37"/>
  <c r="F22" i="37"/>
  <c r="H22" i="37" s="1"/>
  <c r="F28" i="37"/>
  <c r="H28" i="37" s="1"/>
  <c r="J8" i="37"/>
  <c r="I7" i="37"/>
  <c r="E30" i="34"/>
  <c r="E35" i="34" s="1"/>
  <c r="F35" i="34" s="1"/>
  <c r="E24" i="34"/>
  <c r="F24" i="34" s="1"/>
  <c r="F24" i="36"/>
  <c r="H24" i="36" s="1"/>
  <c r="F20" i="36"/>
  <c r="H20" i="36" s="1"/>
  <c r="I7" i="36"/>
  <c r="J8" i="36"/>
  <c r="J9" i="36" s="1"/>
  <c r="F22" i="36"/>
  <c r="H22" i="36" s="1"/>
  <c r="E18" i="34"/>
  <c r="J8" i="35"/>
  <c r="F21" i="35"/>
  <c r="H21" i="35" s="1"/>
  <c r="F12" i="35"/>
  <c r="H12" i="35" s="1"/>
  <c r="E30" i="35"/>
  <c r="F30" i="35" s="1"/>
  <c r="E29" i="35"/>
  <c r="F29" i="35" s="1"/>
  <c r="F25" i="35"/>
  <c r="F17" i="34"/>
  <c r="F19" i="35"/>
  <c r="H19" i="35" s="1"/>
  <c r="I7" i="35"/>
  <c r="H24" i="34"/>
  <c r="I9" i="34"/>
  <c r="H12" i="34"/>
  <c r="F32" i="34"/>
  <c r="H32" i="34" s="1"/>
  <c r="E34" i="34"/>
  <c r="F34" i="34" s="1"/>
  <c r="E13" i="34"/>
  <c r="J8" i="34"/>
  <c r="E34" i="33"/>
  <c r="F34" i="33" s="1"/>
  <c r="F29" i="33"/>
  <c r="I9" i="33"/>
  <c r="F33" i="33"/>
  <c r="F23" i="33"/>
  <c r="H23" i="33" s="1"/>
  <c r="H31" i="33"/>
  <c r="H24" i="33"/>
  <c r="E13" i="33"/>
  <c r="J8" i="33"/>
  <c r="J9" i="33" s="1"/>
  <c r="H12" i="33"/>
  <c r="E21" i="28"/>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F24" i="37" l="1"/>
  <c r="H24" i="37" s="1"/>
  <c r="K8" i="37"/>
  <c r="J9" i="37"/>
  <c r="F30" i="34"/>
  <c r="E25" i="34"/>
  <c r="K8" i="36"/>
  <c r="L8" i="36" s="1"/>
  <c r="F18" i="34"/>
  <c r="F19" i="34"/>
  <c r="K8" i="35"/>
  <c r="J9" i="35"/>
  <c r="E14" i="34"/>
  <c r="F13" i="34"/>
  <c r="H13" i="34" s="1"/>
  <c r="K8" i="34"/>
  <c r="J9" i="34"/>
  <c r="F25" i="34"/>
  <c r="H25" i="34" s="1"/>
  <c r="E14" i="33"/>
  <c r="F14" i="33" s="1"/>
  <c r="F13" i="33"/>
  <c r="H13" i="33" s="1"/>
  <c r="K8" i="33"/>
  <c r="L8" i="33" s="1"/>
  <c r="E13" i="28"/>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J8" i="28"/>
  <c r="L8" i="37" l="1"/>
  <c r="K9" i="37"/>
  <c r="K9" i="36"/>
  <c r="L9" i="36"/>
  <c r="M8" i="36"/>
  <c r="F13" i="35"/>
  <c r="H13" i="35" s="1"/>
  <c r="E24" i="35"/>
  <c r="F24" i="35" s="1"/>
  <c r="E23" i="35"/>
  <c r="L8" i="35"/>
  <c r="K9" i="35"/>
  <c r="K9" i="34"/>
  <c r="L8" i="34"/>
  <c r="F14" i="34"/>
  <c r="H14" i="34" s="1"/>
  <c r="E15" i="34"/>
  <c r="E15" i="33"/>
  <c r="F15" i="33" s="1"/>
  <c r="H14" i="33"/>
  <c r="K9" i="33"/>
  <c r="E14" i="28"/>
  <c r="F13" i="28"/>
  <c r="H12" i="32"/>
  <c r="H27" i="28"/>
  <c r="F13" i="32"/>
  <c r="E14" i="32" s="1"/>
  <c r="F36" i="32"/>
  <c r="E37" i="32" s="1"/>
  <c r="E32" i="32"/>
  <c r="F31" i="32"/>
  <c r="H31" i="32" s="1"/>
  <c r="H30" i="32"/>
  <c r="L8" i="32"/>
  <c r="K9" i="32"/>
  <c r="H30" i="30"/>
  <c r="H12" i="31"/>
  <c r="E13" i="31"/>
  <c r="F36" i="31"/>
  <c r="E37" i="31" s="1"/>
  <c r="H12" i="30"/>
  <c r="E32" i="31"/>
  <c r="F31" i="31"/>
  <c r="H31" i="31" s="1"/>
  <c r="H30" i="31"/>
  <c r="L8" i="31"/>
  <c r="K9" i="31"/>
  <c r="F13" i="30"/>
  <c r="E14" i="30" s="1"/>
  <c r="F36" i="30"/>
  <c r="E37" i="30" s="1"/>
  <c r="F31" i="30"/>
  <c r="H31" i="30" s="1"/>
  <c r="E32" i="30"/>
  <c r="L8" i="30"/>
  <c r="K9" i="30"/>
  <c r="K8" i="29"/>
  <c r="J9" i="29"/>
  <c r="H12" i="29"/>
  <c r="F13" i="29"/>
  <c r="E14" i="29" s="1"/>
  <c r="F36" i="29"/>
  <c r="E37" i="29" s="1"/>
  <c r="E32" i="29"/>
  <c r="F31" i="29"/>
  <c r="H31" i="29" s="1"/>
  <c r="H30" i="29"/>
  <c r="K8" i="28"/>
  <c r="J9" i="28"/>
  <c r="H28" i="28"/>
  <c r="M8" i="37" l="1"/>
  <c r="L9" i="37"/>
  <c r="N8" i="36"/>
  <c r="M9" i="36"/>
  <c r="M8" i="35"/>
  <c r="L9" i="35"/>
  <c r="F23" i="35"/>
  <c r="H23" i="35" s="1"/>
  <c r="F15" i="34"/>
  <c r="H15" i="34" s="1"/>
  <c r="E28" i="34"/>
  <c r="F28" i="34" s="1"/>
  <c r="E29" i="34"/>
  <c r="E27" i="34"/>
  <c r="M8" i="34"/>
  <c r="L9" i="34"/>
  <c r="H36" i="32"/>
  <c r="M8" i="33"/>
  <c r="L9" i="33"/>
  <c r="E27" i="33"/>
  <c r="F27" i="33" s="1"/>
  <c r="E26" i="33"/>
  <c r="F26" i="33" s="1"/>
  <c r="H15" i="33"/>
  <c r="E28" i="33"/>
  <c r="F28" i="33" s="1"/>
  <c r="E15" i="28"/>
  <c r="F14" i="28"/>
  <c r="M8" i="32"/>
  <c r="L9" i="32"/>
  <c r="E34" i="32"/>
  <c r="F32" i="32"/>
  <c r="E33" i="32" s="1"/>
  <c r="F37" i="32"/>
  <c r="E38" i="32" s="1"/>
  <c r="F14" i="32"/>
  <c r="E15" i="32" s="1"/>
  <c r="H13" i="32"/>
  <c r="H36" i="30"/>
  <c r="M8" i="31"/>
  <c r="L9" i="31"/>
  <c r="E34" i="31"/>
  <c r="F32" i="31"/>
  <c r="E33" i="31" s="1"/>
  <c r="H36" i="31"/>
  <c r="F37" i="31"/>
  <c r="E38" i="31" s="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L8" i="28"/>
  <c r="M8" i="28" s="1"/>
  <c r="N8" i="28" s="1"/>
  <c r="O8" i="28" s="1"/>
  <c r="K9" i="28"/>
  <c r="N8" i="37" l="1"/>
  <c r="M9" i="37"/>
  <c r="O8" i="36"/>
  <c r="N9" i="36"/>
  <c r="N8" i="35"/>
  <c r="M9" i="35"/>
  <c r="F27" i="34"/>
  <c r="H27" i="34" s="1"/>
  <c r="M9" i="34"/>
  <c r="N8" i="34"/>
  <c r="F29" i="34"/>
  <c r="H29" i="34" s="1"/>
  <c r="H28" i="33"/>
  <c r="H26" i="33"/>
  <c r="M9" i="33"/>
  <c r="N8" i="33"/>
  <c r="H13" i="31"/>
  <c r="F15" i="28"/>
  <c r="H15" i="28" s="1"/>
  <c r="F15" i="32"/>
  <c r="H15" i="32" s="1"/>
  <c r="E24" i="32"/>
  <c r="E18" i="32"/>
  <c r="H14" i="32"/>
  <c r="F38" i="32"/>
  <c r="H38" i="32" s="1"/>
  <c r="H37" i="32"/>
  <c r="F33" i="32"/>
  <c r="H33" i="32" s="1"/>
  <c r="H32" i="32"/>
  <c r="H32" i="31"/>
  <c r="F34" i="32"/>
  <c r="H34" i="32" s="1"/>
  <c r="N8" i="32"/>
  <c r="M9" i="32"/>
  <c r="F14" i="31"/>
  <c r="E15" i="31" s="1"/>
  <c r="F38" i="31"/>
  <c r="H38" i="31" s="1"/>
  <c r="H37" i="31"/>
  <c r="H14" i="30"/>
  <c r="F33" i="31"/>
  <c r="H33" i="31" s="1"/>
  <c r="F34" i="31"/>
  <c r="H34" i="31" s="1"/>
  <c r="N8" i="31"/>
  <c r="M9" i="31"/>
  <c r="F15" i="30"/>
  <c r="H15" i="30" s="1"/>
  <c r="E24" i="30"/>
  <c r="E18" i="30"/>
  <c r="F38" i="30"/>
  <c r="H38" i="30" s="1"/>
  <c r="H37" i="30"/>
  <c r="F33" i="30"/>
  <c r="H33" i="30" s="1"/>
  <c r="H32" i="30"/>
  <c r="F34" i="30"/>
  <c r="H34" i="30" s="1"/>
  <c r="H37" i="29"/>
  <c r="N8" i="30"/>
  <c r="M9" i="30"/>
  <c r="M8" i="29"/>
  <c r="L9" i="29"/>
  <c r="F15" i="29"/>
  <c r="H15" i="29" s="1"/>
  <c r="E24" i="29"/>
  <c r="E18" i="29"/>
  <c r="H14" i="29"/>
  <c r="F38" i="29"/>
  <c r="H38" i="29" s="1"/>
  <c r="F33" i="29"/>
  <c r="H33" i="29" s="1"/>
  <c r="H32" i="29"/>
  <c r="F34" i="29"/>
  <c r="H34" i="29" s="1"/>
  <c r="L9" i="28"/>
  <c r="H29" i="28"/>
  <c r="H14" i="28"/>
  <c r="O8" i="37" l="1"/>
  <c r="N9" i="37"/>
  <c r="P8" i="36"/>
  <c r="O9" i="36"/>
  <c r="O8" i="35"/>
  <c r="N9" i="35"/>
  <c r="N9" i="34"/>
  <c r="O8" i="34"/>
  <c r="H14" i="31"/>
  <c r="O8" i="33"/>
  <c r="N9" i="33"/>
  <c r="E19" i="32"/>
  <c r="F18" i="32"/>
  <c r="H18" i="32" s="1"/>
  <c r="N9" i="32"/>
  <c r="O8" i="32"/>
  <c r="E25" i="32"/>
  <c r="F24" i="32"/>
  <c r="H24" i="32" s="1"/>
  <c r="N9" i="31"/>
  <c r="O8" i="31"/>
  <c r="F15" i="31"/>
  <c r="H15" i="31" s="1"/>
  <c r="E24" i="31"/>
  <c r="E18" i="31"/>
  <c r="E19" i="30"/>
  <c r="F18" i="30"/>
  <c r="H18" i="30" s="1"/>
  <c r="E25" i="30"/>
  <c r="F24" i="30"/>
  <c r="H24" i="30" s="1"/>
  <c r="O8" i="30"/>
  <c r="N9" i="30"/>
  <c r="E19" i="29"/>
  <c r="F18" i="29"/>
  <c r="H18" i="29" s="1"/>
  <c r="E25" i="29"/>
  <c r="F24" i="29"/>
  <c r="H24" i="29" s="1"/>
  <c r="N8" i="29"/>
  <c r="M9" i="29"/>
  <c r="H18" i="28"/>
  <c r="H23" i="28"/>
  <c r="M9" i="28"/>
  <c r="P8" i="37" l="1"/>
  <c r="O9" i="37"/>
  <c r="Q8" i="36"/>
  <c r="P7" i="36"/>
  <c r="P9" i="36"/>
  <c r="P8" i="35"/>
  <c r="O9" i="35"/>
  <c r="P8" i="34"/>
  <c r="O9" i="34"/>
  <c r="P8" i="33"/>
  <c r="P7" i="33" s="1"/>
  <c r="O9" i="33"/>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F19" i="29"/>
  <c r="E20" i="29" s="1"/>
  <c r="N9" i="28"/>
  <c r="Q8" i="37" l="1"/>
  <c r="P7" i="37"/>
  <c r="P9" i="37"/>
  <c r="R8" i="36"/>
  <c r="Q9" i="36"/>
  <c r="Q8" i="35"/>
  <c r="P7" i="35"/>
  <c r="P9" i="35"/>
  <c r="P7" i="34"/>
  <c r="P9" i="34"/>
  <c r="Q8" i="34"/>
  <c r="H25" i="32"/>
  <c r="Q8" i="33"/>
  <c r="P9" i="33"/>
  <c r="E21" i="32"/>
  <c r="F20" i="32"/>
  <c r="H20" i="32" s="1"/>
  <c r="H19" i="32"/>
  <c r="P7" i="32"/>
  <c r="P9" i="32"/>
  <c r="Q8" i="32"/>
  <c r="E27" i="32"/>
  <c r="F26" i="32"/>
  <c r="H26" i="32" s="1"/>
  <c r="P7" i="31"/>
  <c r="Q8" i="31"/>
  <c r="P9" i="31"/>
  <c r="F25" i="31"/>
  <c r="E26" i="31" s="1"/>
  <c r="F19" i="31"/>
  <c r="E20" i="31" s="1"/>
  <c r="E21" i="30"/>
  <c r="F20" i="30"/>
  <c r="H20" i="30" s="1"/>
  <c r="H19" i="30"/>
  <c r="F26" i="30"/>
  <c r="H26" i="30" s="1"/>
  <c r="E27" i="30"/>
  <c r="H25" i="30"/>
  <c r="P7" i="30"/>
  <c r="P9" i="30"/>
  <c r="Q8" i="30"/>
  <c r="E21" i="29"/>
  <c r="F20" i="29"/>
  <c r="H20" i="29" s="1"/>
  <c r="H25" i="28"/>
  <c r="H19" i="29"/>
  <c r="F26" i="29"/>
  <c r="H26" i="29" s="1"/>
  <c r="E27" i="29"/>
  <c r="H25" i="29"/>
  <c r="O9" i="29"/>
  <c r="P8" i="29"/>
  <c r="H21" i="28"/>
  <c r="H20" i="28"/>
  <c r="O9" i="28"/>
  <c r="P8" i="28"/>
  <c r="Q9" i="37" l="1"/>
  <c r="R8" i="37"/>
  <c r="S8" i="36"/>
  <c r="R9" i="36"/>
  <c r="Q9" i="35"/>
  <c r="R8" i="35"/>
  <c r="Q9" i="34"/>
  <c r="R8" i="34"/>
  <c r="Q9" i="33"/>
  <c r="R8" i="33"/>
  <c r="E28" i="32"/>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R9" i="37" l="1"/>
  <c r="S8" i="37"/>
  <c r="T8" i="36"/>
  <c r="S9" i="36"/>
  <c r="R9" i="35"/>
  <c r="S8" i="35"/>
  <c r="S8" i="34"/>
  <c r="R9" i="34"/>
  <c r="R9" i="33"/>
  <c r="S8" i="33"/>
  <c r="F22" i="32"/>
  <c r="H22" i="32" s="1"/>
  <c r="R9" i="32"/>
  <c r="S8" i="32"/>
  <c r="F28" i="32"/>
  <c r="H28" i="32" s="1"/>
  <c r="R9" i="31"/>
  <c r="S8" i="31"/>
  <c r="E28" i="31"/>
  <c r="F27" i="31"/>
  <c r="H27" i="31" s="1"/>
  <c r="F21" i="31"/>
  <c r="H21" i="31" s="1"/>
  <c r="E22" i="31"/>
  <c r="F22" i="30"/>
  <c r="H22" i="30" s="1"/>
  <c r="F28" i="30"/>
  <c r="H28" i="30" s="1"/>
  <c r="R9" i="30"/>
  <c r="S8" i="30"/>
  <c r="F22" i="29"/>
  <c r="H22" i="29" s="1"/>
  <c r="F28" i="29"/>
  <c r="H28" i="29" s="1"/>
  <c r="Q9" i="29"/>
  <c r="R8" i="29"/>
  <c r="Q9" i="28"/>
  <c r="R8" i="28"/>
  <c r="S9" i="37" l="1"/>
  <c r="T8" i="37"/>
  <c r="T9" i="36"/>
  <c r="U8" i="36"/>
  <c r="S9" i="35"/>
  <c r="T8" i="35"/>
  <c r="T8" i="34"/>
  <c r="S9" i="34"/>
  <c r="S9" i="33"/>
  <c r="T8" i="33"/>
  <c r="T8" i="32"/>
  <c r="S9" i="32"/>
  <c r="F22" i="31"/>
  <c r="H22" i="31" s="1"/>
  <c r="F28" i="31"/>
  <c r="H28" i="31" s="1"/>
  <c r="T8" i="31"/>
  <c r="S9" i="31"/>
  <c r="T8" i="30"/>
  <c r="S9" i="30"/>
  <c r="R9" i="29"/>
  <c r="S8" i="29"/>
  <c r="S8" i="28"/>
  <c r="R9" i="28"/>
  <c r="T9" i="37" l="1"/>
  <c r="U8" i="37"/>
  <c r="U9" i="36"/>
  <c r="V8" i="36"/>
  <c r="T9" i="35"/>
  <c r="U8" i="35"/>
  <c r="U8" i="34"/>
  <c r="T9" i="34"/>
  <c r="T9" i="33"/>
  <c r="U8" i="33"/>
  <c r="U8" i="32"/>
  <c r="T9" i="32"/>
  <c r="U8" i="31"/>
  <c r="T9" i="31"/>
  <c r="U8" i="30"/>
  <c r="T9" i="30"/>
  <c r="T8" i="29"/>
  <c r="S9" i="29"/>
  <c r="T8" i="28"/>
  <c r="S9" i="28"/>
  <c r="U9" i="37" l="1"/>
  <c r="V8" i="37"/>
  <c r="V9" i="36"/>
  <c r="W8" i="36"/>
  <c r="U9" i="35"/>
  <c r="V8" i="35"/>
  <c r="U9" i="34"/>
  <c r="V8" i="34"/>
  <c r="U9" i="33"/>
  <c r="V8" i="33"/>
  <c r="V8" i="32"/>
  <c r="U9" i="32"/>
  <c r="V8" i="31"/>
  <c r="U9" i="31"/>
  <c r="V8" i="30"/>
  <c r="U9" i="30"/>
  <c r="U8" i="29"/>
  <c r="T9" i="29"/>
  <c r="U8" i="28"/>
  <c r="T9" i="28"/>
  <c r="V9" i="37" l="1"/>
  <c r="W8" i="37"/>
  <c r="W9" i="36"/>
  <c r="W7" i="36"/>
  <c r="X8" i="36"/>
  <c r="W8" i="35"/>
  <c r="V9" i="35"/>
  <c r="V9" i="34"/>
  <c r="W8" i="34"/>
  <c r="W8" i="33"/>
  <c r="V9" i="33"/>
  <c r="W8" i="32"/>
  <c r="V9" i="32"/>
  <c r="W8" i="31"/>
  <c r="V9" i="31"/>
  <c r="W8" i="30"/>
  <c r="V9" i="30"/>
  <c r="V8" i="29"/>
  <c r="U9" i="29"/>
  <c r="V8" i="28"/>
  <c r="U9" i="28"/>
  <c r="W7" i="37" l="1"/>
  <c r="X8" i="37"/>
  <c r="W9" i="37"/>
  <c r="X9" i="36"/>
  <c r="Y8" i="36"/>
  <c r="W7" i="35"/>
  <c r="X8" i="35"/>
  <c r="W9" i="35"/>
  <c r="W9" i="34"/>
  <c r="W7" i="34"/>
  <c r="X8" i="34"/>
  <c r="X8" i="33"/>
  <c r="W7" i="33"/>
  <c r="W9" i="33"/>
  <c r="X8" i="32"/>
  <c r="W9" i="32"/>
  <c r="W7" i="32"/>
  <c r="X8" i="31"/>
  <c r="W9" i="31"/>
  <c r="W7" i="31"/>
  <c r="X8" i="30"/>
  <c r="W9" i="30"/>
  <c r="W7" i="30"/>
  <c r="W8" i="29"/>
  <c r="V9" i="29"/>
  <c r="W8" i="28"/>
  <c r="V9" i="28"/>
  <c r="Y8" i="37" l="1"/>
  <c r="X9" i="37"/>
  <c r="Z8" i="36"/>
  <c r="Y9" i="36"/>
  <c r="Y8" i="35"/>
  <c r="X9" i="35"/>
  <c r="Y8" i="34"/>
  <c r="X9" i="34"/>
  <c r="X9" i="33"/>
  <c r="Y8" i="33"/>
  <c r="Y8" i="32"/>
  <c r="X9" i="32"/>
  <c r="Y8" i="31"/>
  <c r="X9" i="31"/>
  <c r="Y8" i="30"/>
  <c r="X9" i="30"/>
  <c r="X8" i="29"/>
  <c r="W7" i="29"/>
  <c r="W9" i="29"/>
  <c r="X8" i="28"/>
  <c r="W9" i="28"/>
  <c r="W7" i="28"/>
  <c r="Z8" i="37" l="1"/>
  <c r="Y9" i="37"/>
  <c r="AA8" i="36"/>
  <c r="Z9" i="36"/>
  <c r="Z8" i="35"/>
  <c r="Y9" i="35"/>
  <c r="Z8" i="34"/>
  <c r="Y9" i="34"/>
  <c r="Y9" i="33"/>
  <c r="Z8" i="33"/>
  <c r="Z8" i="32"/>
  <c r="Y9" i="32"/>
  <c r="Z8" i="31"/>
  <c r="Y9" i="31"/>
  <c r="Z8" i="30"/>
  <c r="Y9" i="30"/>
  <c r="Y8" i="29"/>
  <c r="X9" i="29"/>
  <c r="Y8" i="28"/>
  <c r="X9" i="28"/>
  <c r="AA8" i="37" l="1"/>
  <c r="Z9" i="37"/>
  <c r="AB8" i="36"/>
  <c r="AA9" i="36"/>
  <c r="AA8" i="35"/>
  <c r="Z9" i="35"/>
  <c r="Z9" i="34"/>
  <c r="AA8" i="34"/>
  <c r="AA8" i="33"/>
  <c r="Z9" i="33"/>
  <c r="Z9" i="32"/>
  <c r="AA8" i="32"/>
  <c r="Z9" i="31"/>
  <c r="AA8" i="31"/>
  <c r="Z9" i="30"/>
  <c r="AA8" i="30"/>
  <c r="Z8" i="29"/>
  <c r="Y9" i="29"/>
  <c r="Y9" i="28"/>
  <c r="Z8" i="28"/>
  <c r="AB8" i="37" l="1"/>
  <c r="AA9" i="37"/>
  <c r="AC8" i="36"/>
  <c r="AB9" i="36"/>
  <c r="AB8" i="35"/>
  <c r="AA9" i="35"/>
  <c r="AB8" i="34"/>
  <c r="AA9" i="34"/>
  <c r="AB8" i="33"/>
  <c r="AA9" i="33"/>
  <c r="AA9" i="32"/>
  <c r="AB8" i="32"/>
  <c r="AA9" i="31"/>
  <c r="AB8" i="31"/>
  <c r="AA9" i="30"/>
  <c r="AB8" i="30"/>
  <c r="Z9" i="29"/>
  <c r="AA8" i="29"/>
  <c r="Z9" i="28"/>
  <c r="AA8" i="28"/>
  <c r="AC8" i="37" l="1"/>
  <c r="AB9" i="37"/>
  <c r="AD8" i="36"/>
  <c r="AC9" i="36"/>
  <c r="AC8" i="35"/>
  <c r="AB9" i="35"/>
  <c r="AC8" i="34"/>
  <c r="AB9" i="34"/>
  <c r="AB9" i="33"/>
  <c r="AC8" i="33"/>
  <c r="AB9" i="32"/>
  <c r="AC8" i="32"/>
  <c r="AB9" i="31"/>
  <c r="AC8" i="31"/>
  <c r="AB9" i="30"/>
  <c r="AC8" i="30"/>
  <c r="AA9" i="29"/>
  <c r="AB8" i="29"/>
  <c r="AB8" i="28"/>
  <c r="AA9" i="28"/>
  <c r="AC9" i="37" l="1"/>
  <c r="AD8" i="37"/>
  <c r="AE8" i="36"/>
  <c r="AD7" i="36"/>
  <c r="AD9" i="36"/>
  <c r="AC9" i="35"/>
  <c r="AD8" i="35"/>
  <c r="AC9" i="34"/>
  <c r="AD8" i="34"/>
  <c r="AD8" i="33"/>
  <c r="AC9" i="33"/>
  <c r="AC9" i="32"/>
  <c r="AD8" i="32"/>
  <c r="AC9" i="31"/>
  <c r="AD8" i="31"/>
  <c r="AC9" i="30"/>
  <c r="AD8" i="30"/>
  <c r="AB9" i="29"/>
  <c r="AC8" i="29"/>
  <c r="AB9" i="28"/>
  <c r="AC8" i="28"/>
  <c r="AD7" i="37" l="1"/>
  <c r="AD9" i="37"/>
  <c r="AE8" i="37"/>
  <c r="AF8" i="36"/>
  <c r="AE9" i="36"/>
  <c r="AD7" i="35"/>
  <c r="AD9" i="35"/>
  <c r="AE8" i="35"/>
  <c r="AE8" i="34"/>
  <c r="AD7" i="34"/>
  <c r="AD9" i="34"/>
  <c r="AD7" i="33"/>
  <c r="AD9" i="33"/>
  <c r="AE8" i="33"/>
  <c r="AD9" i="32"/>
  <c r="AE8" i="32"/>
  <c r="AD7" i="32"/>
  <c r="AD9" i="31"/>
  <c r="AE8" i="31"/>
  <c r="AD7" i="31"/>
  <c r="AD9" i="30"/>
  <c r="AD7" i="30"/>
  <c r="AE8" i="30"/>
  <c r="AC9" i="29"/>
  <c r="AD8" i="29"/>
  <c r="AC9" i="28"/>
  <c r="AD8" i="28"/>
  <c r="AE9" i="37" l="1"/>
  <c r="AF8" i="37"/>
  <c r="AF9" i="36"/>
  <c r="AG8" i="36"/>
  <c r="AE9" i="35"/>
  <c r="AF8" i="35"/>
  <c r="AF8" i="34"/>
  <c r="AE9" i="34"/>
  <c r="AF8" i="33"/>
  <c r="AE9" i="33"/>
  <c r="AF8" i="32"/>
  <c r="AE9" i="32"/>
  <c r="AF8" i="31"/>
  <c r="AE9" i="31"/>
  <c r="AE9" i="30"/>
  <c r="AF8" i="30"/>
  <c r="AD9" i="29"/>
  <c r="AE8" i="29"/>
  <c r="AD7" i="29"/>
  <c r="AE8" i="28"/>
  <c r="AD7" i="28"/>
  <c r="AD9" i="28"/>
  <c r="AF9" i="37" l="1"/>
  <c r="AG8" i="37"/>
  <c r="AG9" i="36"/>
  <c r="AH8" i="36"/>
  <c r="AF9" i="35"/>
  <c r="AG8" i="35"/>
  <c r="AF9" i="34"/>
  <c r="AG8" i="34"/>
  <c r="AF9" i="33"/>
  <c r="AG8" i="33"/>
  <c r="AG8" i="32"/>
  <c r="AF9" i="32"/>
  <c r="AG8" i="31"/>
  <c r="AF9" i="31"/>
  <c r="AG8" i="30"/>
  <c r="AF9" i="30"/>
  <c r="AF8" i="29"/>
  <c r="AE9" i="29"/>
  <c r="AF8" i="28"/>
  <c r="AE9" i="28"/>
  <c r="AG9" i="37" l="1"/>
  <c r="AH8" i="37"/>
  <c r="AH9" i="36"/>
  <c r="AI8" i="36"/>
  <c r="AG9" i="35"/>
  <c r="AH8" i="35"/>
  <c r="AH8" i="34"/>
  <c r="AG9" i="34"/>
  <c r="AG9" i="33"/>
  <c r="AH8" i="33"/>
  <c r="AH8" i="32"/>
  <c r="AG9" i="32"/>
  <c r="AH8" i="31"/>
  <c r="AG9" i="31"/>
  <c r="AH8" i="30"/>
  <c r="AG9" i="30"/>
  <c r="AG8" i="29"/>
  <c r="AF9" i="29"/>
  <c r="AG8" i="28"/>
  <c r="AF9" i="28"/>
  <c r="AI8" i="37" l="1"/>
  <c r="AH9" i="37"/>
  <c r="AI9" i="36"/>
  <c r="AJ8" i="36"/>
  <c r="AI8" i="35"/>
  <c r="AH9" i="35"/>
  <c r="AH9" i="34"/>
  <c r="AI8" i="34"/>
  <c r="AI8" i="33"/>
  <c r="AH9" i="33"/>
  <c r="AI8" i="32"/>
  <c r="AH9" i="32"/>
  <c r="AI8" i="31"/>
  <c r="AH9" i="31"/>
  <c r="AI8" i="30"/>
  <c r="AH9" i="30"/>
  <c r="AH8" i="29"/>
  <c r="AG9" i="29"/>
  <c r="AH8" i="28"/>
  <c r="AG9" i="28"/>
  <c r="AJ8" i="37" l="1"/>
  <c r="AI9" i="37"/>
  <c r="AJ9" i="36"/>
  <c r="AK8" i="36"/>
  <c r="AJ8" i="35"/>
  <c r="AI9" i="35"/>
  <c r="AJ8" i="34"/>
  <c r="AI9" i="34"/>
  <c r="AJ8" i="33"/>
  <c r="AI9" i="33"/>
  <c r="AJ8" i="32"/>
  <c r="AI9" i="32"/>
  <c r="AJ8" i="31"/>
  <c r="AI9" i="31"/>
  <c r="AJ8" i="30"/>
  <c r="AI9" i="30"/>
  <c r="AI8" i="29"/>
  <c r="AH9" i="29"/>
  <c r="AI8" i="28"/>
  <c r="AH9" i="28"/>
  <c r="AK8" i="37" l="1"/>
  <c r="AJ9" i="37"/>
  <c r="AK7" i="36"/>
  <c r="AL8" i="36"/>
  <c r="AK9" i="36"/>
  <c r="AK8" i="35"/>
  <c r="AJ9" i="35"/>
  <c r="AK8" i="34"/>
  <c r="AJ9" i="34"/>
  <c r="AK8" i="33"/>
  <c r="AJ9" i="33"/>
  <c r="AK8" i="32"/>
  <c r="AJ9" i="32"/>
  <c r="AK8" i="31"/>
  <c r="AJ9" i="31"/>
  <c r="AK8" i="30"/>
  <c r="AJ9" i="30"/>
  <c r="AJ8" i="29"/>
  <c r="AI9" i="29"/>
  <c r="AJ8" i="28"/>
  <c r="AI9" i="28"/>
  <c r="AK7" i="37" l="1"/>
  <c r="AL8" i="37"/>
  <c r="AK9" i="37"/>
  <c r="AM8" i="36"/>
  <c r="AL9" i="36"/>
  <c r="AK7" i="35"/>
  <c r="AL8" i="35"/>
  <c r="AK9" i="35"/>
  <c r="AK7" i="34"/>
  <c r="AL8" i="34"/>
  <c r="AK9" i="34"/>
  <c r="AL8" i="33"/>
  <c r="AK9" i="33"/>
  <c r="AK7" i="33"/>
  <c r="AL8" i="32"/>
  <c r="AK9" i="32"/>
  <c r="AK7" i="32"/>
  <c r="AL8" i="31"/>
  <c r="AK7" i="31"/>
  <c r="AK9" i="31"/>
  <c r="AL8" i="30"/>
  <c r="AK9" i="30"/>
  <c r="AK7" i="30"/>
  <c r="AK8" i="29"/>
  <c r="AJ9" i="29"/>
  <c r="AK8" i="28"/>
  <c r="AJ9" i="28"/>
  <c r="AM8" i="37" l="1"/>
  <c r="AL9" i="37"/>
  <c r="AN8" i="36"/>
  <c r="AM9" i="36"/>
  <c r="AM8" i="35"/>
  <c r="AL9" i="35"/>
  <c r="AL9" i="34"/>
  <c r="AM8" i="34"/>
  <c r="AL9" i="33"/>
  <c r="AM8" i="33"/>
  <c r="AL9" i="32"/>
  <c r="AM8" i="32"/>
  <c r="AL9" i="31"/>
  <c r="AM8" i="31"/>
  <c r="AM8" i="30"/>
  <c r="AL9" i="30"/>
  <c r="AL8" i="29"/>
  <c r="AK9" i="29"/>
  <c r="AK7" i="29"/>
  <c r="AK9" i="28"/>
  <c r="AK7" i="28"/>
  <c r="AL8" i="28"/>
  <c r="AN8" i="37" l="1"/>
  <c r="AM9" i="37"/>
  <c r="AO8" i="36"/>
  <c r="AN9" i="36"/>
  <c r="AN8" i="35"/>
  <c r="AM9" i="35"/>
  <c r="AN8" i="34"/>
  <c r="AM9" i="34"/>
  <c r="AN8" i="33"/>
  <c r="AM9" i="33"/>
  <c r="AM9" i="32"/>
  <c r="AN8" i="32"/>
  <c r="AM9" i="31"/>
  <c r="AN8" i="31"/>
  <c r="AM9" i="30"/>
  <c r="AN8" i="30"/>
  <c r="AL9" i="29"/>
  <c r="AM8" i="29"/>
  <c r="AL9" i="28"/>
  <c r="AM8" i="28"/>
  <c r="AO8" i="37" l="1"/>
  <c r="AN9" i="37"/>
  <c r="AP8" i="36"/>
  <c r="AO9" i="36"/>
  <c r="AO8" i="35"/>
  <c r="AN9" i="35"/>
  <c r="AN9" i="34"/>
  <c r="AO8" i="34"/>
  <c r="AN9" i="33"/>
  <c r="AO8" i="33"/>
  <c r="AN9" i="32"/>
  <c r="AO8" i="32"/>
  <c r="AN9" i="31"/>
  <c r="AO8" i="31"/>
  <c r="AN9" i="30"/>
  <c r="AO8" i="30"/>
  <c r="AM9" i="29"/>
  <c r="AN8" i="29"/>
  <c r="AM9" i="28"/>
  <c r="AN8" i="28"/>
  <c r="AO9" i="37" l="1"/>
  <c r="AP8" i="37"/>
  <c r="AP9" i="36"/>
  <c r="AQ8" i="36"/>
  <c r="AO9" i="35"/>
  <c r="AP8" i="35"/>
  <c r="AO9" i="34"/>
  <c r="AP8" i="34"/>
  <c r="AO9" i="33"/>
  <c r="AP8" i="33"/>
  <c r="AO9" i="32"/>
  <c r="AP8" i="32"/>
  <c r="AO9" i="31"/>
  <c r="AP8" i="31"/>
  <c r="AO9" i="30"/>
  <c r="AP8" i="30"/>
  <c r="AN9" i="29"/>
  <c r="AO8" i="29"/>
  <c r="AN9" i="28"/>
  <c r="AO8" i="28"/>
  <c r="AP9" i="37" l="1"/>
  <c r="AQ8" i="37"/>
  <c r="AR8" i="36"/>
  <c r="AQ9" i="36"/>
  <c r="AP9" i="35"/>
  <c r="AQ8" i="35"/>
  <c r="AP9" i="34"/>
  <c r="AQ8" i="34"/>
  <c r="AP9" i="33"/>
  <c r="AQ8" i="33"/>
  <c r="AP9" i="32"/>
  <c r="AQ8" i="32"/>
  <c r="AP9" i="31"/>
  <c r="AQ8" i="31"/>
  <c r="AP9" i="30"/>
  <c r="AQ8" i="30"/>
  <c r="AO9" i="29"/>
  <c r="AP8" i="29"/>
  <c r="AO9" i="28"/>
  <c r="AP8" i="28"/>
  <c r="AQ9" i="37" l="1"/>
  <c r="AR8" i="37"/>
  <c r="AR7" i="36"/>
  <c r="AR9" i="36"/>
  <c r="AS8" i="36"/>
  <c r="AQ9" i="35"/>
  <c r="AR8" i="35"/>
  <c r="AQ9" i="34"/>
  <c r="AR8" i="34"/>
  <c r="AR8" i="33"/>
  <c r="AQ9" i="33"/>
  <c r="AR8" i="32"/>
  <c r="AQ9" i="32"/>
  <c r="AR8" i="31"/>
  <c r="AQ9" i="31"/>
  <c r="AR8" i="30"/>
  <c r="AQ9" i="30"/>
  <c r="AP9" i="29"/>
  <c r="AQ8" i="29"/>
  <c r="AQ8" i="28"/>
  <c r="AP9" i="28"/>
  <c r="AR9" i="37" l="1"/>
  <c r="AR7" i="37"/>
  <c r="AS8" i="37"/>
  <c r="AS9" i="36"/>
  <c r="AT8" i="36"/>
  <c r="AR9" i="35"/>
  <c r="AS8" i="35"/>
  <c r="AR7" i="35"/>
  <c r="AS8" i="34"/>
  <c r="AR7" i="34"/>
  <c r="AR9" i="34"/>
  <c r="AR9" i="33"/>
  <c r="AS8" i="33"/>
  <c r="AR7" i="33"/>
  <c r="AS8" i="32"/>
  <c r="AR7" i="32"/>
  <c r="AR9" i="32"/>
  <c r="AS8" i="31"/>
  <c r="AR7" i="31"/>
  <c r="AR9" i="31"/>
  <c r="AS8" i="30"/>
  <c r="AR7" i="30"/>
  <c r="AR9" i="30"/>
  <c r="AR8" i="29"/>
  <c r="AQ9" i="29"/>
  <c r="AR8" i="28"/>
  <c r="AQ9" i="28"/>
  <c r="AS9" i="37" l="1"/>
  <c r="AT8" i="37"/>
  <c r="AT9" i="36"/>
  <c r="AU8" i="36"/>
  <c r="AS9" i="35"/>
  <c r="AT8" i="35"/>
  <c r="AT8" i="34"/>
  <c r="AS9" i="34"/>
  <c r="AS9" i="33"/>
  <c r="AT8" i="33"/>
  <c r="AT8" i="32"/>
  <c r="AS9" i="32"/>
  <c r="AT8" i="31"/>
  <c r="AS9" i="31"/>
  <c r="AT8" i="30"/>
  <c r="AS9" i="30"/>
  <c r="AS8" i="29"/>
  <c r="AR7" i="29"/>
  <c r="AR9" i="29"/>
  <c r="AS8" i="28"/>
  <c r="AR7" i="28"/>
  <c r="AR9" i="28"/>
  <c r="AU8" i="37" l="1"/>
  <c r="AT9" i="37"/>
  <c r="AU9" i="36"/>
  <c r="AV8" i="36"/>
  <c r="AU8" i="35"/>
  <c r="AT9" i="35"/>
  <c r="AU8" i="34"/>
  <c r="AT9" i="34"/>
  <c r="AU8" i="33"/>
  <c r="AT9" i="33"/>
  <c r="AU8" i="32"/>
  <c r="AT9" i="32"/>
  <c r="AU8" i="31"/>
  <c r="AT9" i="31"/>
  <c r="AU8" i="30"/>
  <c r="AT9" i="30"/>
  <c r="AT8" i="29"/>
  <c r="AS9" i="29"/>
  <c r="AT8" i="28"/>
  <c r="AS9" i="28"/>
  <c r="AV8" i="37" l="1"/>
  <c r="AU9" i="37"/>
  <c r="AV9" i="36"/>
  <c r="AW8" i="36"/>
  <c r="AV8" i="35"/>
  <c r="AU9" i="35"/>
  <c r="AU9" i="34"/>
  <c r="AV8" i="34"/>
  <c r="AV8" i="33"/>
  <c r="AU9" i="33"/>
  <c r="AV8" i="32"/>
  <c r="AU9" i="32"/>
  <c r="AV8" i="31"/>
  <c r="AU9" i="31"/>
  <c r="AV8" i="30"/>
  <c r="AU9" i="30"/>
  <c r="AU8" i="29"/>
  <c r="AT9" i="29"/>
  <c r="AU8" i="28"/>
  <c r="AT9" i="28"/>
  <c r="AW8" i="37" l="1"/>
  <c r="AV9" i="37"/>
  <c r="AX8" i="36"/>
  <c r="AW9" i="36"/>
  <c r="AW8" i="35"/>
  <c r="AV9" i="35"/>
  <c r="AW8" i="34"/>
  <c r="AV9" i="34"/>
  <c r="AW8" i="33"/>
  <c r="AV9" i="33"/>
  <c r="AW8" i="32"/>
  <c r="AV9" i="32"/>
  <c r="AW8" i="31"/>
  <c r="AV9" i="31"/>
  <c r="AW8" i="30"/>
  <c r="AV9" i="30"/>
  <c r="AV8" i="29"/>
  <c r="AU9" i="29"/>
  <c r="AV8" i="28"/>
  <c r="AU9" i="28"/>
  <c r="AX8" i="37" l="1"/>
  <c r="AW9" i="37"/>
  <c r="AY8" i="36"/>
  <c r="AX9" i="36"/>
  <c r="AX8" i="35"/>
  <c r="AW9" i="35"/>
  <c r="AX8" i="34"/>
  <c r="AW9" i="34"/>
  <c r="AX8" i="33"/>
  <c r="AW9" i="33"/>
  <c r="AX8" i="32"/>
  <c r="AW9" i="32"/>
  <c r="AX8" i="31"/>
  <c r="AW9" i="31"/>
  <c r="AX8" i="30"/>
  <c r="AW9" i="30"/>
  <c r="AW8" i="29"/>
  <c r="AV9" i="29"/>
  <c r="AW8" i="28"/>
  <c r="AV9" i="28"/>
  <c r="AY8" i="37" l="1"/>
  <c r="AX9" i="37"/>
  <c r="AY7" i="36"/>
  <c r="AZ8" i="36"/>
  <c r="AY9" i="36"/>
  <c r="AY8" i="35"/>
  <c r="AX9" i="35"/>
  <c r="AX9" i="34"/>
  <c r="AY8" i="34"/>
  <c r="AX9" i="33"/>
  <c r="AY8" i="33"/>
  <c r="AX9" i="32"/>
  <c r="AY8" i="32"/>
  <c r="AX9" i="31"/>
  <c r="AY8" i="31"/>
  <c r="AX9" i="30"/>
  <c r="AY8" i="30"/>
  <c r="AX8" i="29"/>
  <c r="AW9" i="29"/>
  <c r="AW9" i="28"/>
  <c r="AX8" i="28"/>
  <c r="AZ8" i="37" l="1"/>
  <c r="AY9" i="37"/>
  <c r="AY7" i="37"/>
  <c r="BA8" i="36"/>
  <c r="AZ9" i="36"/>
  <c r="AZ8" i="35"/>
  <c r="AY9" i="35"/>
  <c r="AY7" i="35"/>
  <c r="AZ8" i="34"/>
  <c r="AY9" i="34"/>
  <c r="AY7" i="34"/>
  <c r="AZ8" i="33"/>
  <c r="AY9" i="33"/>
  <c r="AY7" i="33"/>
  <c r="AY9" i="32"/>
  <c r="AY7" i="32"/>
  <c r="AZ8" i="32"/>
  <c r="AY9" i="31"/>
  <c r="AY7" i="31"/>
  <c r="AZ8" i="31"/>
  <c r="AY9" i="30"/>
  <c r="AZ8" i="30"/>
  <c r="AY7" i="30"/>
  <c r="AX9" i="29"/>
  <c r="AY8" i="29"/>
  <c r="AX9" i="28"/>
  <c r="AY8" i="28"/>
  <c r="BA8" i="37" l="1"/>
  <c r="AZ9" i="37"/>
  <c r="BB8" i="36"/>
  <c r="BA9" i="36"/>
  <c r="BA8" i="35"/>
  <c r="AZ9" i="35"/>
  <c r="AZ9" i="34"/>
  <c r="BA8" i="34"/>
  <c r="AZ9" i="33"/>
  <c r="BA8" i="33"/>
  <c r="AZ9" i="32"/>
  <c r="BA8" i="32"/>
  <c r="BA8" i="31"/>
  <c r="AZ9" i="31"/>
  <c r="AZ9" i="30"/>
  <c r="BA8" i="30"/>
  <c r="AY9" i="29"/>
  <c r="AY7" i="29"/>
  <c r="AZ8" i="29"/>
  <c r="AY7" i="28"/>
  <c r="AZ8" i="28"/>
  <c r="AY9" i="28"/>
  <c r="BB8" i="37" l="1"/>
  <c r="BA9" i="37"/>
  <c r="BC8" i="36"/>
  <c r="BB9" i="36"/>
  <c r="BA9" i="35"/>
  <c r="BB8" i="35"/>
  <c r="BA9" i="34"/>
  <c r="BB8" i="34"/>
  <c r="BB8" i="33"/>
  <c r="BA9" i="33"/>
  <c r="BA9" i="32"/>
  <c r="BB8" i="32"/>
  <c r="BA9" i="31"/>
  <c r="BB8" i="31"/>
  <c r="BA9" i="30"/>
  <c r="BB8" i="30"/>
  <c r="AZ9" i="29"/>
  <c r="BA8" i="29"/>
  <c r="AZ9" i="28"/>
  <c r="BA8" i="28"/>
  <c r="BB9" i="37" l="1"/>
  <c r="BC8" i="37"/>
  <c r="BD8" i="36"/>
  <c r="BC9" i="36"/>
  <c r="BB9" i="35"/>
  <c r="BC8" i="35"/>
  <c r="BC8" i="34"/>
  <c r="BB9" i="34"/>
  <c r="BB9" i="33"/>
  <c r="BC8" i="33"/>
  <c r="BB9" i="32"/>
  <c r="BC8" i="32"/>
  <c r="BB9" i="31"/>
  <c r="BC8" i="31"/>
  <c r="BB9" i="30"/>
  <c r="BC8" i="30"/>
  <c r="BA9" i="29"/>
  <c r="BB8" i="29"/>
  <c r="BA9" i="28"/>
  <c r="BB8" i="28"/>
  <c r="BC9" i="37" l="1"/>
  <c r="BD8" i="37"/>
  <c r="BD9" i="36"/>
  <c r="BE8" i="36"/>
  <c r="BC9" i="35"/>
  <c r="BD8" i="35"/>
  <c r="BD8" i="34"/>
  <c r="BC9" i="34"/>
  <c r="BD8" i="33"/>
  <c r="BC9" i="33"/>
  <c r="BD8" i="32"/>
  <c r="BC9" i="32"/>
  <c r="BD8" i="31"/>
  <c r="BC9" i="31"/>
  <c r="BD8" i="30"/>
  <c r="BC9" i="30"/>
  <c r="BB9" i="29"/>
  <c r="BC8" i="29"/>
  <c r="BC8" i="28"/>
  <c r="BB9" i="28"/>
  <c r="BD9" i="37" l="1"/>
  <c r="BE8" i="37"/>
  <c r="BE9" i="36"/>
  <c r="BF8" i="36"/>
  <c r="BD9" i="35"/>
  <c r="BE8" i="35"/>
  <c r="BD9" i="34"/>
  <c r="BE8" i="34"/>
  <c r="BD9" i="33"/>
  <c r="BE8" i="33"/>
  <c r="BE8" i="32"/>
  <c r="BD9" i="32"/>
  <c r="BE8" i="31"/>
  <c r="BD9" i="31"/>
  <c r="BE8" i="30"/>
  <c r="BD9" i="30"/>
  <c r="BD8" i="29"/>
  <c r="BC9" i="29"/>
  <c r="BD8" i="28"/>
  <c r="BC9" i="28"/>
  <c r="BE9" i="37" l="1"/>
  <c r="BF8" i="37"/>
  <c r="BF7" i="36"/>
  <c r="BF9" i="36"/>
  <c r="BG8" i="36"/>
  <c r="BE9" i="35"/>
  <c r="BF8" i="35"/>
  <c r="BE9" i="34"/>
  <c r="BF8" i="34"/>
  <c r="BE9" i="33"/>
  <c r="BF8" i="33"/>
  <c r="BF8" i="32"/>
  <c r="BE9" i="32"/>
  <c r="BF8" i="31"/>
  <c r="BE9" i="31"/>
  <c r="BF8" i="30"/>
  <c r="BE9" i="30"/>
  <c r="BE8" i="29"/>
  <c r="BD9" i="29"/>
  <c r="BE8" i="28"/>
  <c r="BD9" i="28"/>
  <c r="BF9" i="37" l="1"/>
  <c r="BG8" i="37"/>
  <c r="BF7" i="37"/>
  <c r="BG9" i="36"/>
  <c r="BH8" i="36"/>
  <c r="BG8" i="35"/>
  <c r="BF7" i="35"/>
  <c r="BF9" i="35"/>
  <c r="BF9" i="34"/>
  <c r="BF7" i="34"/>
  <c r="BG8" i="34"/>
  <c r="BG8" i="33"/>
  <c r="BF7" i="33"/>
  <c r="BF9" i="33"/>
  <c r="BG8" i="32"/>
  <c r="BF7" i="32"/>
  <c r="BF9" i="32"/>
  <c r="BG8" i="31"/>
  <c r="BF7" i="31"/>
  <c r="BF9" i="31"/>
  <c r="BG8" i="30"/>
  <c r="BF7" i="30"/>
  <c r="BF9" i="30"/>
  <c r="BF8" i="29"/>
  <c r="BE9" i="29"/>
  <c r="BF8" i="28"/>
  <c r="BE9" i="28"/>
  <c r="BH8" i="37" l="1"/>
  <c r="BG9" i="37"/>
  <c r="BH9" i="36"/>
  <c r="BI8" i="36"/>
  <c r="BH8" i="35"/>
  <c r="BG9" i="35"/>
  <c r="BG9" i="34"/>
  <c r="BH8" i="34"/>
  <c r="BH8" i="33"/>
  <c r="BG9" i="33"/>
  <c r="BH8" i="32"/>
  <c r="BG9" i="32"/>
  <c r="BH8" i="31"/>
  <c r="BG9" i="31"/>
  <c r="BH8" i="30"/>
  <c r="BG9" i="30"/>
  <c r="BG8" i="29"/>
  <c r="BF7" i="29"/>
  <c r="BF9" i="29"/>
  <c r="BG8" i="28"/>
  <c r="BF7" i="28"/>
  <c r="BF9" i="28"/>
  <c r="BI8" i="37" l="1"/>
  <c r="BH9" i="37"/>
  <c r="BJ8" i="36"/>
  <c r="BI9" i="36"/>
  <c r="BI8" i="35"/>
  <c r="BH9" i="35"/>
  <c r="BI8" i="34"/>
  <c r="BH9" i="34"/>
  <c r="BI8" i="33"/>
  <c r="BH9" i="33"/>
  <c r="BI8" i="32"/>
  <c r="BH9" i="32"/>
  <c r="BI8" i="31"/>
  <c r="BH9" i="31"/>
  <c r="BI8" i="30"/>
  <c r="BH9" i="30"/>
  <c r="BH8" i="29"/>
  <c r="BG9" i="29"/>
  <c r="BH8" i="28"/>
  <c r="BG9" i="28"/>
  <c r="BJ8" i="37" l="1"/>
  <c r="BI9" i="37"/>
  <c r="BK8" i="36"/>
  <c r="BJ9" i="36"/>
  <c r="BJ8" i="35"/>
  <c r="BI9" i="35"/>
  <c r="BJ8" i="34"/>
  <c r="BI9" i="34"/>
  <c r="BI9" i="33"/>
  <c r="BJ8" i="33"/>
  <c r="BJ8" i="32"/>
  <c r="BI9" i="32"/>
  <c r="BJ8" i="31"/>
  <c r="BI9" i="31"/>
  <c r="BJ8" i="30"/>
  <c r="BI9" i="30"/>
  <c r="BI8" i="29"/>
  <c r="BH9" i="29"/>
  <c r="BI8" i="28"/>
  <c r="BH9" i="28"/>
  <c r="BK8" i="37" l="1"/>
  <c r="BJ9" i="37"/>
  <c r="BL8" i="36"/>
  <c r="BL9" i="36" s="1"/>
  <c r="BK9" i="36"/>
  <c r="BK8" i="35"/>
  <c r="BJ9" i="35"/>
  <c r="BJ9" i="34"/>
  <c r="BK8" i="34"/>
  <c r="BJ9" i="33"/>
  <c r="BK8" i="33"/>
  <c r="BJ9" i="32"/>
  <c r="BK8" i="32"/>
  <c r="BJ9" i="31"/>
  <c r="BK8" i="31"/>
  <c r="BK8" i="30"/>
  <c r="BJ9" i="30"/>
  <c r="BJ8" i="29"/>
  <c r="BI9" i="29"/>
  <c r="BI9" i="28"/>
  <c r="BJ8" i="28"/>
  <c r="BL8" i="37" l="1"/>
  <c r="BL9" i="37" s="1"/>
  <c r="BK9" i="37"/>
  <c r="BL8" i="35"/>
  <c r="BL9" i="35" s="1"/>
  <c r="BK9" i="35"/>
  <c r="BL8" i="34"/>
  <c r="BL9" i="34" s="1"/>
  <c r="BK9" i="34"/>
  <c r="BL8" i="33"/>
  <c r="BL9" i="33" s="1"/>
  <c r="BK9" i="33"/>
  <c r="BK9" i="32"/>
  <c r="BL8" i="32"/>
  <c r="BL9" i="32" s="1"/>
  <c r="BK9" i="31"/>
  <c r="BL8" i="31"/>
  <c r="BL9" i="31" s="1"/>
  <c r="BK9" i="30"/>
  <c r="BL8" i="30"/>
  <c r="BL9" i="30" s="1"/>
  <c r="BJ9" i="29"/>
  <c r="BK8" i="29"/>
  <c r="BJ9" i="28"/>
  <c r="BK8" i="28"/>
  <c r="BK9" i="29" l="1"/>
  <c r="BL8" i="29"/>
  <c r="BL9" i="29" s="1"/>
  <c r="BK9" i="28"/>
  <c r="BL8" i="28"/>
  <c r="BL9" i="28" s="1"/>
</calcChain>
</file>

<file path=xl/sharedStrings.xml><?xml version="1.0" encoding="utf-8"?>
<sst xmlns="http://schemas.openxmlformats.org/spreadsheetml/2006/main" count="529" uniqueCount="78">
  <si>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</si>
  <si>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</si>
  <si>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</si>
  <si>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</si>
  <si>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</si>
  <si>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</si>
  <si>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</si>
  <si>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</si>
  <si>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</si>
  <si>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</si>
  <si>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</si>
  <si>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</si>
  <si>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</si>
  <si>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</si>
  <si>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</si>
  <si>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</si>
  <si>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</si>
  <si>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</si>
  <si>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</si>
  <si>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</si>
  <si>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</si>
  <si>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</si>
  <si>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</si>
  <si>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</si>
  <si>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</si>
  <si>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</si>
  <si>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</si>
  <si>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</si>
  <si>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</si>
  <si>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</si>
  <si>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</si>
  <si>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</si>
  <si>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</si>
  <si>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</si>
  <si>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</si>
  <si>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</si>
  <si>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</si>
  <si>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</si>
  <si>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</si>
  <si>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</si>
  <si>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</si>
  <si>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</si>
  <si>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</si>
  <si>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</si>
  <si>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</si>
  <si>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</si>
  <si>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</si>
  <si>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</si>
  <si>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</si>
  <si>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Vũ Đăng Khoa</t>
  </si>
  <si>
    <t>Thiết kế giao diện(Wireframe và prototype)</t>
  </si>
  <si>
    <t>Tạo tài liệu SRS sơ bộ</t>
  </si>
  <si>
    <t>Xây dựng ý tưởng giao diện</t>
  </si>
  <si>
    <t>Lên kế hoạch cơ sở dữ liệu</t>
  </si>
  <si>
    <t>Toàn bộ thành viên</t>
  </si>
  <si>
    <t>Mô tả Use Case</t>
  </si>
  <si>
    <t>Thực thi thiết kế</t>
  </si>
  <si>
    <t>Đặc tả hệ thống</t>
  </si>
  <si>
    <t>Thiết kế chức năng</t>
  </si>
  <si>
    <t>Mo</t>
  </si>
  <si>
    <t>Mô tả SRS</t>
  </si>
  <si>
    <t>Phát triển</t>
  </si>
  <si>
    <t>Project Week start:</t>
  </si>
  <si>
    <t>Đặc tả hệ thống (sơ bộ)</t>
  </si>
  <si>
    <t>Đặc tả thành phần hệ thống (flow diagram)</t>
  </si>
  <si>
    <t>Thiết kế về luồng dữ liệu và cơ sở dữ liệu</t>
  </si>
  <si>
    <t>Đặc tả tính sử dụng</t>
  </si>
  <si>
    <t>Demo chương trình</t>
  </si>
  <si>
    <t>Tài liệu đặc tả UML</t>
  </si>
  <si>
    <t>Đặc tả với từng màn hình</t>
  </si>
  <si>
    <t>Đặc tả UML</t>
  </si>
  <si>
    <t>API liên kết dữ liệu</t>
  </si>
  <si>
    <t>Đỗ Đình Trường</t>
  </si>
  <si>
    <t>Nguyễn Viết Lãm</t>
  </si>
  <si>
    <t>Nguyễn Văn Toàn</t>
  </si>
  <si>
    <t>Bùi Hải Quân</t>
  </si>
  <si>
    <t>Đỗ Đình Trường/ Bùi Hải Quân</t>
  </si>
  <si>
    <t>Website shop điện tử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</si>
</sst>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0" fontId="19" fillId="15" borderId="0" xfId="12" applyFont="1" applyFill="1" applyBorder="1">
      <alignment horizontal="left" vertical="center" indent="2"/>
    </xf>
    <xf numFmtId="0" fontId="19" fillId="5" borderId="0" xfId="11" applyFont="1" applyFill="1" applyBorder="1" applyAlignment="1">
      <alignment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0">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right/>
        <vertical/>
        <horizontal/>
      </border>
    </dxf>
    <dxf>
      <fill>
        <patternFill>
          <bgColor theme="8" tint="0.59996337778862885"/>
        </patternFill>
      </fill>
    </dxf>
    <dxf>
      <fill>
        <patternFill>
          <bgColor theme="8" tint="0.79998168889431442"/>
        </patternFill>
      </fill>
    </dxf>
    <dxf>
      <fill>
        <patternFill>
          <bgColor theme="5" tint="0.79998168889431442"/>
        </patternFill>
      </fill>
      <border>
        <left/>
        <right/>
        <top style="thin">
          <color theme="0" tint="-4.9989318521683403E-2"/>
        </top>
        <bottom style="thin">
          <color theme="0" tint="-4.9989318521683403E-2"/>
        </bottom>
      </border>
    </dxf>
    <dxf>
      <fill>
        <patternFill>
          <bgColor theme="5" tint="0.59996337778862885"/>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9"/>
      <tableStyleElement type="headerRow" dxfId="118"/>
      <tableStyleElement type="totalRow" dxfId="117"/>
      <tableStyleElement type="firstColumn" dxfId="116"/>
      <tableStyleElement type="lastColumn" dxfId="115"/>
      <tableStyleElement type="firstRowStripe" dxfId="114"/>
      <tableStyleElement type="secondRowStripe" dxfId="113"/>
      <tableStyleElement type="firstColumnStripe" dxfId="112"/>
      <tableStyleElement type="secondColumnStripe" dxfId="1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2"/>
  <sheetViews>
    <sheetView showGridLines="0" showRuler="0" topLeftCell="A17" zoomScale="70" zoomScaleNormal="70" zoomScalePageLayoutView="70" workbookViewId="0">
      <selection activeCell="C24" sqref="C24"/>
    </sheetView>
  </sheetViews>
  <sheetFormatPr defaultColWidth="8.69921875" defaultRowHeight="30" customHeight="1" x14ac:dyDescent="0.25"/>
  <cols>
    <col min="1" max="1" width="2.69921875" style="13" customWidth="1"/>
    <col min="2" max="2" width="51.69921875" bestFit="1" customWidth="1"/>
    <col min="3" max="3" width="25" customWidth="1"/>
    <col min="4" max="4" width="10.69921875" customWidth="1"/>
    <col min="5" max="5" width="10.69921875" style="2" customWidth="1"/>
    <col min="6" max="6" width="10.69921875" customWidth="1"/>
    <col min="7" max="7" width="9" customWidth="1"/>
    <col min="8" max="8" width="6" hidden="1" customWidth="1"/>
    <col min="9" max="11" width="2.69921875" customWidth="1"/>
    <col min="12" max="12" width="11.296875" customWidth="1"/>
    <col min="13" max="14" width="12" customWidth="1"/>
    <col min="15" max="15" width="12.5" customWidth="1"/>
    <col min="16" max="65" width="2.69921875" customWidth="1"/>
  </cols>
  <sheetData>
    <row r="1" spans="1:64" ht="114" customHeight="1" x14ac:dyDescent="1.05">
      <c r="A1" s="14"/>
      <c r="B1" s="118" t="s">
        <v>77</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1</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45635</v>
      </c>
      <c r="J7" s="185"/>
      <c r="K7" s="185"/>
      <c r="L7" s="185"/>
      <c r="M7" s="185"/>
      <c r="N7" s="185"/>
      <c r="O7" s="185"/>
      <c r="P7" s="185">
        <f>P8</f>
        <v>45642</v>
      </c>
      <c r="Q7" s="185"/>
      <c r="R7" s="185"/>
      <c r="S7" s="185"/>
      <c r="T7" s="185"/>
      <c r="U7" s="185"/>
      <c r="V7" s="185"/>
      <c r="W7" s="185">
        <f>W8</f>
        <v>45649</v>
      </c>
      <c r="X7" s="185"/>
      <c r="Y7" s="185"/>
      <c r="Z7" s="185"/>
      <c r="AA7" s="185"/>
      <c r="AB7" s="185"/>
      <c r="AC7" s="185"/>
      <c r="AD7" s="185">
        <f>AD8</f>
        <v>45656</v>
      </c>
      <c r="AE7" s="185"/>
      <c r="AF7" s="185"/>
      <c r="AG7" s="185"/>
      <c r="AH7" s="185"/>
      <c r="AI7" s="185"/>
      <c r="AJ7" s="185"/>
      <c r="AK7" s="185">
        <f>AK8</f>
        <v>45663</v>
      </c>
      <c r="AL7" s="185"/>
      <c r="AM7" s="185"/>
      <c r="AN7" s="185"/>
      <c r="AO7" s="185"/>
      <c r="AP7" s="185"/>
      <c r="AQ7" s="185"/>
      <c r="AR7" s="185">
        <f>AR8</f>
        <v>45670</v>
      </c>
      <c r="AS7" s="185"/>
      <c r="AT7" s="185"/>
      <c r="AU7" s="185"/>
      <c r="AV7" s="185"/>
      <c r="AW7" s="185"/>
      <c r="AX7" s="185"/>
      <c r="AY7" s="185">
        <f>AY8</f>
        <v>45677</v>
      </c>
      <c r="AZ7" s="185"/>
      <c r="BA7" s="185"/>
      <c r="BB7" s="185"/>
      <c r="BC7" s="185"/>
      <c r="BD7" s="185"/>
      <c r="BE7" s="185"/>
      <c r="BF7" s="185">
        <f>BF8</f>
        <v>45684</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3">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124" t="s">
        <v>54</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126" t="s">
        <v>54</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51</v>
      </c>
      <c r="C14" s="125" t="s">
        <v>73</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72</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42</v>
      </c>
      <c r="C17" s="58"/>
      <c r="D17" s="59"/>
      <c r="E17" s="60"/>
      <c r="F17" s="61"/>
      <c r="G17" s="17"/>
      <c r="H17" s="5" t="str">
        <f t="shared" si="4"/>
        <v/>
      </c>
    </row>
    <row r="18" spans="1:64" s="46" customFormat="1" ht="30" customHeight="1" thickBot="1" x14ac:dyDescent="0.3">
      <c r="A18" s="14"/>
      <c r="B18" s="62" t="s">
        <v>29</v>
      </c>
      <c r="C18" s="63" t="s">
        <v>74</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4"/>
      <c r="B19" s="62" t="s">
        <v>30</v>
      </c>
      <c r="C19" s="63" t="s">
        <v>54</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52</v>
      </c>
      <c r="C20" s="63" t="s">
        <v>54</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50</v>
      </c>
      <c r="C21" s="63" t="s">
        <v>54</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4"/>
      <c r="B22" s="109" t="s">
        <v>48</v>
      </c>
      <c r="C22" s="110"/>
      <c r="D22" s="163"/>
      <c r="E22" s="112"/>
      <c r="F22" s="113"/>
      <c r="G22" s="17"/>
      <c r="H22" s="5" t="str">
        <f t="shared" si="4"/>
        <v/>
      </c>
    </row>
    <row r="23" spans="1:64" s="46" customFormat="1" ht="30" customHeight="1" thickBot="1" x14ac:dyDescent="0.3">
      <c r="A23" s="14"/>
      <c r="B23" s="161" t="s">
        <v>29</v>
      </c>
      <c r="C23" s="162" t="s">
        <v>74</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4"/>
      <c r="B24" s="160" t="s">
        <v>53</v>
      </c>
      <c r="C24" s="158" t="s">
        <v>54</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61" t="s">
        <v>45</v>
      </c>
      <c r="C25" s="162" t="s">
        <v>54</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66" t="s">
        <v>43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
      <c r="A27" s="13"/>
      <c r="B27" s="72" t="s">
        <v>33</v>
      </c>
      <c r="C27" s="73" t="s">
        <v>54</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2" t="s">
        <v>34</v>
      </c>
      <c r="C28" s="73" t="s">
        <v>54</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2" t="s">
        <v>37</v>
      </c>
      <c r="C29" s="73" t="s">
        <v>76</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25">
      <c r="G30" s="3"/>
    </row>
    <row r="31" spans="1:64" ht="30" customHeight="1" x14ac:dyDescent="0.25">
      <c r="C31" s="16"/>
      <c r="F31" s="15"/>
    </row>
    <row r="32" spans="1:64" ht="30" customHeight="1" x14ac:dyDescent="0.25">
      <c r="C32"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110" priority="14" stopIfTrue="1">
      <formula>AND(task_end&gt;=I$8,task_start&lt;J$8)</formula>
    </cfRule>
    <cfRule type="expression" dxfId="109" priority="13">
      <formula>AND(task_start&lt;=I$8,ROUNDDOWN((task_end-task_start+1)*task_progress,0)+task_start-1&gt;=I$8)</formula>
    </cfRule>
  </conditionalFormatting>
  <conditionalFormatting sqref="I18:BL21">
    <cfRule type="expression" dxfId="108" priority="1">
      <formula>AND(TODAY()&gt;=I$8, TODAY()&lt;J$8)</formula>
    </cfRule>
    <cfRule type="expression" dxfId="107" priority="12">
      <formula>AND(task_end&gt;=I$8,task_start&lt;J$8)</formula>
    </cfRule>
    <cfRule type="expression" dxfId="106" priority="2">
      <formula>AND(task_start&lt;=I$8,ROUNDDOWN((task_end-task_start+1)*task_progress,0)+task_start-1&gt;=I$8)</formula>
    </cfRule>
  </conditionalFormatting>
  <conditionalFormatting sqref="I23:BL25">
    <cfRule type="expression" dxfId="105" priority="8">
      <formula>AND(task_start&lt;=I$8,ROUNDDOWN((task_end-task_start+1)*task_progress,0)+task_start-1&gt;=I$8)</formula>
    </cfRule>
    <cfRule type="expression" dxfId="104" priority="11" stopIfTrue="1">
      <formula>AND(task_start&lt;=I$8,ROUNDDOWN((task_end-task_start+1)*task_progress,0)+task_start-1&gt;=I$8)</formula>
    </cfRule>
    <cfRule type="expression" dxfId="103" priority="4">
      <formula>AND(TODAY()&gt;=I$8, TODAY()&lt;J$8)</formula>
    </cfRule>
  </conditionalFormatting>
  <conditionalFormatting sqref="I27:BL29">
    <cfRule type="expression" dxfId="102" priority="9">
      <formula>AND(task_start&lt;=I$8,ROUNDDOWN((task_end-task_start+1)*task_progress,0)+task_start-1&gt;=I$8)</formula>
    </cfRule>
    <cfRule type="expression" dxfId="101"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A5"/>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dataValidation allowBlank="1" showInputMessage="1" showErrorMessage="1" prompt="Phase 3's sample block starts in cell B20." sqref="A2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5"/>
  <sheetViews>
    <sheetView showGridLines="0" showRuler="0" zoomScale="64" zoomScaleNormal="100" zoomScalePageLayoutView="70" workbookViewId="0">
      <selection activeCell="B42" sqref="B42"/>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9" customWidth="1"/>
    <col min="8" max="8" width="6" hidden="1" customWidth="1"/>
    <col min="9" max="65" width="2.69921875" customWidth="1"/>
  </cols>
  <sheetData>
    <row r="1" spans="1:64" ht="114" customHeight="1" x14ac:dyDescent="1.05">
      <c r="A1" s="14"/>
      <c r="B1" s="118" t="s">
        <v>77</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10</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45698</v>
      </c>
      <c r="J7" s="185"/>
      <c r="K7" s="185"/>
      <c r="L7" s="185"/>
      <c r="M7" s="185"/>
      <c r="N7" s="185"/>
      <c r="O7" s="185"/>
      <c r="P7" s="185">
        <f>P8</f>
        <v>45705</v>
      </c>
      <c r="Q7" s="185"/>
      <c r="R7" s="185"/>
      <c r="S7" s="185"/>
      <c r="T7" s="185"/>
      <c r="U7" s="185"/>
      <c r="V7" s="185"/>
      <c r="W7" s="185">
        <f>W8</f>
        <v>45712</v>
      </c>
      <c r="X7" s="185"/>
      <c r="Y7" s="185"/>
      <c r="Z7" s="185"/>
      <c r="AA7" s="185"/>
      <c r="AB7" s="185"/>
      <c r="AC7" s="185"/>
      <c r="AD7" s="185">
        <f>AD8</f>
        <v>45719</v>
      </c>
      <c r="AE7" s="185"/>
      <c r="AF7" s="185"/>
      <c r="AG7" s="185"/>
      <c r="AH7" s="185"/>
      <c r="AI7" s="185"/>
      <c r="AJ7" s="185"/>
      <c r="AK7" s="185">
        <f>AK8</f>
        <v>45726</v>
      </c>
      <c r="AL7" s="185"/>
      <c r="AM7" s="185"/>
      <c r="AN7" s="185"/>
      <c r="AO7" s="185"/>
      <c r="AP7" s="185"/>
      <c r="AQ7" s="185"/>
      <c r="AR7" s="185">
        <f>AR8</f>
        <v>45733</v>
      </c>
      <c r="AS7" s="185"/>
      <c r="AT7" s="185"/>
      <c r="AU7" s="185"/>
      <c r="AV7" s="185"/>
      <c r="AW7" s="185"/>
      <c r="AX7" s="185"/>
      <c r="AY7" s="185">
        <f>AY8</f>
        <v>45740</v>
      </c>
      <c r="AZ7" s="185"/>
      <c r="BA7" s="185"/>
      <c r="BB7" s="185"/>
      <c r="BC7" s="185"/>
      <c r="BD7" s="185"/>
      <c r="BE7" s="185"/>
      <c r="BF7" s="185">
        <f>BF8</f>
        <v>45747</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3">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42</v>
      </c>
      <c r="C17" s="58"/>
      <c r="D17" s="59"/>
      <c r="E17" s="60"/>
      <c r="F17" s="61"/>
      <c r="G17" s="17"/>
      <c r="H17" s="5" t="str">
        <f t="shared" si="4"/>
        <v/>
      </c>
    </row>
    <row r="18" spans="1:64" s="46" customFormat="1" ht="30" customHeight="1" thickBot="1" x14ac:dyDescent="0.3">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50</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09" t="s">
        <v>48</v>
      </c>
      <c r="C23" s="110"/>
      <c r="D23" s="111"/>
      <c r="E23" s="112"/>
      <c r="F23" s="113"/>
      <c r="G23" s="17"/>
      <c r="H23" s="5" t="str">
        <f t="shared" si="4"/>
        <v/>
      </c>
    </row>
    <row r="24" spans="1:64" s="46" customFormat="1" ht="30" customHeight="1" thickBot="1" x14ac:dyDescent="0.3">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5" stopIfTrue="1">
      <formula>AND(task_end&gt;=I$8,task_start&lt;J$8)</formula>
    </cfRule>
    <cfRule type="expression" dxfId="4" priority="4">
      <formula>AND(task_start&lt;=I$8,ROUNDDOWN((task_end-task_start+1)*task_progress,0)+task_start-1&gt;=I$8)</formula>
    </cfRule>
  </conditionalFormatting>
  <conditionalFormatting sqref="I30:BL34">
    <cfRule type="expression" dxfId="3" priority="3" stopIfTrue="1">
      <formula>AND(task_end&gt;=I$8,task_start&lt;J$8)</formula>
    </cfRule>
    <cfRule type="expression" dxfId="2" priority="2">
      <formula>AND(task_start&lt;=I$8,ROUNDDOWN((task_end-task_start+1)*task_progress,0)+task_start-1&gt;=I$8)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dataValidation allowBlank="1" showInputMessage="1" showErrorMessage="1" prompt="Phase 4's sample block starts in cell B26." sqref="A35"/>
    <dataValidation allowBlank="1" showInputMessage="1" showErrorMessage="1" prompt="Phase 3's sample block starts in cell B20." sqref="A2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Enter the name of the Project Lead in cell C3. Enter the Project Start date in cell Q1. Project Start: label is in cell I1." sqref="A6"/>
    <dataValidation allowBlank="1" showInputMessage="1" showErrorMessage="1" prompt="Enter Company name in cel B2." sqref="A2:A5"/>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zoomScaleNormal="100" workbookViewId="0">
      <selection activeCell="Q3" sqref="Q3"/>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15</v>
      </c>
    </row>
    <row r="6" spans="1:2" ht="26.25" customHeight="1" x14ac:dyDescent="0.25">
      <c r="A6" s="100" t="s">
        <v>18</v>
      </c>
    </row>
    <row r="7" spans="1:2" s="7" customFormat="1" ht="205.05" customHeight="1" x14ac:dyDescent="0.25">
      <c r="A7" s="102" t="s">
        <v>17</v>
      </c>
    </row>
    <row r="8" spans="1:2" s="10" customFormat="1" ht="30" x14ac:dyDescent="0.7">
      <c r="A8" s="100" t="s">
        <v>9</v>
      </c>
    </row>
    <row r="9" spans="1:2" ht="41.4" x14ac:dyDescent="0.25">
      <c r="A9" s="101" t="s">
        <v>16</v>
      </c>
    </row>
    <row r="10" spans="1:2" s="7" customFormat="1" ht="28.05" customHeight="1" x14ac:dyDescent="0.25">
      <c r="A10" s="103" t="s">
        <v>14</v>
      </c>
    </row>
    <row r="11" spans="1:2" s="10" customFormat="1" ht="30" x14ac:dyDescent="0.7">
      <c r="A11" s="100" t="s">
        <v>6</v>
      </c>
    </row>
    <row r="12" spans="1:2" ht="27.6" x14ac:dyDescent="0.25">
      <c r="A12" s="101" t="s">
        <v>13</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hyperlink ref="A10" r:id="rId2"/>
    <hyperlink ref="A2" r:id="rId3"/>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9"/>
  <sheetViews>
    <sheetView showGridLines="0" showRuler="0" topLeftCell="B23" zoomScale="86" zoomScaleNormal="64" zoomScalePageLayoutView="70" workbookViewId="0">
      <selection activeCell="C33" sqref="C33"/>
    </sheetView>
  </sheetViews>
  <sheetFormatPr defaultColWidth="8.69921875" defaultRowHeight="30" customHeight="1" x14ac:dyDescent="0.25"/>
  <cols>
    <col min="1" max="1" width="2.69921875" style="13" customWidth="1"/>
    <col min="2" max="2" width="51.69921875" bestFit="1" customWidth="1"/>
    <col min="3" max="3" width="25" customWidth="1"/>
    <col min="4" max="4" width="10.69921875" customWidth="1"/>
    <col min="5" max="5" width="10.69921875" style="2" customWidth="1"/>
    <col min="6" max="6" width="10.69921875" customWidth="1"/>
    <col min="7" max="7" width="9" customWidth="1"/>
    <col min="8" max="8" width="6" hidden="1" customWidth="1"/>
    <col min="9" max="9" width="20.5" customWidth="1"/>
    <col min="10" max="11" width="2.69921875" customWidth="1"/>
    <col min="12" max="12" width="11.296875" customWidth="1"/>
    <col min="13" max="14" width="12" customWidth="1"/>
    <col min="15" max="15" width="12.5" customWidth="1"/>
    <col min="16" max="65" width="2.69921875" customWidth="1"/>
  </cols>
  <sheetData>
    <row r="1" spans="1:64" ht="114" customHeight="1" x14ac:dyDescent="1.05">
      <c r="A1" s="14"/>
      <c r="B1" s="118" t="s">
        <v>77</v>
      </c>
      <c r="C1" s="18"/>
      <c r="D1" s="19"/>
      <c r="E1" s="20"/>
      <c r="F1" s="21"/>
      <c r="H1" s="1"/>
      <c r="I1" s="179" t="s">
        <v>62</v>
      </c>
      <c r="J1" s="180"/>
      <c r="K1" s="180"/>
      <c r="L1" s="180"/>
      <c r="M1" s="180"/>
      <c r="N1" s="180"/>
      <c r="O1" s="180"/>
      <c r="P1" s="24"/>
      <c r="Q1" s="181">
        <v>45642</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2</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45642</v>
      </c>
      <c r="J7" s="185"/>
      <c r="K7" s="185"/>
      <c r="L7" s="185"/>
      <c r="M7" s="185"/>
      <c r="N7" s="185"/>
      <c r="O7" s="185"/>
      <c r="P7" s="185">
        <f>P8</f>
        <v>45649</v>
      </c>
      <c r="Q7" s="185"/>
      <c r="R7" s="185"/>
      <c r="S7" s="185"/>
      <c r="T7" s="185"/>
      <c r="U7" s="185"/>
      <c r="V7" s="185"/>
      <c r="W7" s="185">
        <f>W8</f>
        <v>45656</v>
      </c>
      <c r="X7" s="185"/>
      <c r="Y7" s="185"/>
      <c r="Z7" s="185"/>
      <c r="AA7" s="185"/>
      <c r="AB7" s="185"/>
      <c r="AC7" s="185"/>
      <c r="AD7" s="185">
        <f>AD8</f>
        <v>45663</v>
      </c>
      <c r="AE7" s="185"/>
      <c r="AF7" s="185"/>
      <c r="AG7" s="185"/>
      <c r="AH7" s="185"/>
      <c r="AI7" s="185"/>
      <c r="AJ7" s="185"/>
      <c r="AK7" s="185">
        <f>AK8</f>
        <v>45670</v>
      </c>
      <c r="AL7" s="185"/>
      <c r="AM7" s="185"/>
      <c r="AN7" s="185"/>
      <c r="AO7" s="185"/>
      <c r="AP7" s="185"/>
      <c r="AQ7" s="185"/>
      <c r="AR7" s="185">
        <f>AR8</f>
        <v>45677</v>
      </c>
      <c r="AS7" s="185"/>
      <c r="AT7" s="185"/>
      <c r="AU7" s="185"/>
      <c r="AV7" s="185"/>
      <c r="AW7" s="185"/>
      <c r="AX7" s="185"/>
      <c r="AY7" s="185">
        <f>AY8</f>
        <v>45684</v>
      </c>
      <c r="AZ7" s="185"/>
      <c r="BA7" s="185"/>
      <c r="BB7" s="185"/>
      <c r="BC7" s="185"/>
      <c r="BD7" s="185"/>
      <c r="BE7" s="185"/>
      <c r="BF7" s="185">
        <f>BF8</f>
        <v>45691</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3">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124" t="s">
        <v>54</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126" t="s">
        <v>54</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51</v>
      </c>
      <c r="C14" s="125" t="s">
        <v>73</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72</v>
      </c>
      <c r="D15" s="54">
        <v>0.8</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137" t="s">
        <v>61</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138" t="s">
        <v>55</v>
      </c>
      <c r="C17" s="139" t="s">
        <v>75</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146" t="s">
        <v>57</v>
      </c>
      <c r="C18" s="168" t="s">
        <v>54</v>
      </c>
      <c r="D18" s="151">
        <v>0.75</v>
      </c>
      <c r="E18" s="142">
        <f>E17</f>
        <v>45642</v>
      </c>
      <c r="F18" s="142">
        <f>F17</f>
        <v>45648</v>
      </c>
      <c r="G18" s="17"/>
      <c r="H18" s="5"/>
      <c r="I18" s="167"/>
      <c r="J18" s="167"/>
      <c r="K18" s="167"/>
      <c r="L18" s="167"/>
      <c r="M18" s="167"/>
      <c r="N18" s="167"/>
      <c r="O18" s="167"/>
    </row>
    <row r="19" spans="1:64" s="46" customFormat="1" ht="30" customHeight="1" thickBot="1" x14ac:dyDescent="0.3">
      <c r="A19" s="13" t="s">
        <v>59</v>
      </c>
      <c r="B19" s="147" t="s">
        <v>60</v>
      </c>
      <c r="C19" s="143" t="s">
        <v>73</v>
      </c>
      <c r="D19" s="148">
        <v>0.95</v>
      </c>
      <c r="E19" s="149">
        <f>E17</f>
        <v>45642</v>
      </c>
      <c r="F19" s="149">
        <f>F17</f>
        <v>45648</v>
      </c>
      <c r="G19" s="17"/>
      <c r="H19" s="5"/>
      <c r="I19" s="167"/>
      <c r="J19" s="167"/>
      <c r="K19" s="167"/>
      <c r="L19" s="167"/>
      <c r="M19" s="167"/>
      <c r="N19" s="167"/>
      <c r="O19" s="167"/>
    </row>
    <row r="20" spans="1:64" s="46" customFormat="1" ht="30" customHeight="1" thickBot="1" x14ac:dyDescent="0.3">
      <c r="A20" s="14"/>
      <c r="B20" s="57" t="s">
        <v>42</v>
      </c>
      <c r="C20" s="58"/>
      <c r="D20" s="59"/>
      <c r="E20" s="60"/>
      <c r="F20" s="61"/>
      <c r="G20" s="17"/>
      <c r="H20" s="5" t="str">
        <f t="shared" si="4"/>
        <v/>
      </c>
    </row>
    <row r="21" spans="1:64" s="46" customFormat="1" ht="30" customHeight="1" thickBot="1" x14ac:dyDescent="0.3">
      <c r="A21" s="14"/>
      <c r="B21" s="62" t="s">
        <v>29</v>
      </c>
      <c r="C21" s="63" t="s">
        <v>74</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4"/>
      <c r="B22" s="62" t="s">
        <v>30</v>
      </c>
      <c r="C22" s="63" t="s">
        <v>54</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62" t="s">
        <v>52</v>
      </c>
      <c r="C23" s="63" t="s">
        <v>54</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62" t="s">
        <v>50</v>
      </c>
      <c r="C24" s="63" t="s">
        <v>54</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4"/>
      <c r="B25" s="109" t="s">
        <v>48</v>
      </c>
      <c r="C25" s="110"/>
      <c r="D25" s="111"/>
      <c r="E25" s="112"/>
      <c r="F25" s="113"/>
      <c r="G25" s="17"/>
      <c r="H25" s="5" t="str">
        <f t="shared" si="4"/>
        <v/>
      </c>
    </row>
    <row r="26" spans="1:64" s="46" customFormat="1" ht="30" customHeight="1" thickBot="1" x14ac:dyDescent="0.3">
      <c r="A26" s="14"/>
      <c r="B26" s="114" t="s">
        <v>29</v>
      </c>
      <c r="C26" s="115" t="s">
        <v>74</v>
      </c>
      <c r="D26" s="116">
        <v>0.45</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4"/>
      <c r="B27" s="114" t="s">
        <v>53</v>
      </c>
      <c r="C27" s="115" t="s">
        <v>54</v>
      </c>
      <c r="D27" s="116">
        <v>0.25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4" t="s">
        <v>45</v>
      </c>
      <c r="C28" s="144" t="s">
        <v>54</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129" t="s">
        <v>58</v>
      </c>
      <c r="C29" s="145" t="s">
        <v>75</v>
      </c>
      <c r="D29" s="130">
        <v>0.2</v>
      </c>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66" t="s">
        <v>43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3">
      <c r="A31" s="13"/>
      <c r="B31" s="72" t="s">
        <v>33</v>
      </c>
      <c r="C31" s="73" t="s">
        <v>54</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34</v>
      </c>
      <c r="C32" s="73" t="s">
        <v>54</v>
      </c>
      <c r="D32" s="74">
        <v>0.3</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37</v>
      </c>
      <c r="C33" s="73" t="s">
        <v>76</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25">
      <c r="A34" s="13"/>
      <c r="B34" s="127" t="s">
        <v>56</v>
      </c>
      <c r="C34" s="73" t="s">
        <v>54</v>
      </c>
      <c r="D34" s="128">
        <v>0.13</v>
      </c>
      <c r="E34" s="121">
        <f>E29-0</f>
        <v>45642</v>
      </c>
      <c r="F34" s="121">
        <f>E34+6</f>
        <v>45648</v>
      </c>
      <c r="G34" s="17"/>
      <c r="H34" s="17"/>
    </row>
    <row r="35" spans="1:64" s="46" customFormat="1" ht="30" customHeight="1" x14ac:dyDescent="0.25">
      <c r="A35" s="13"/>
      <c r="B35" s="176" t="s">
        <v>38</v>
      </c>
      <c r="C35" s="169"/>
      <c r="D35" s="170"/>
      <c r="E35" s="171"/>
      <c r="F35" s="171"/>
      <c r="G35" s="17"/>
      <c r="H35" s="17"/>
    </row>
    <row r="36" spans="1:64" s="46" customFormat="1" ht="30" customHeight="1" x14ac:dyDescent="0.25">
      <c r="A36" s="13"/>
      <c r="B36" s="172" t="s">
        <v>40</v>
      </c>
      <c r="C36" s="173" t="s">
        <v>54</v>
      </c>
      <c r="D36" s="174">
        <v>0.5</v>
      </c>
      <c r="E36" s="175">
        <v>45642</v>
      </c>
      <c r="F36" s="175">
        <v>45648</v>
      </c>
      <c r="G36" s="17"/>
      <c r="H36" s="17"/>
    </row>
    <row r="37" spans="1:64" ht="30" customHeight="1" x14ac:dyDescent="0.25">
      <c r="G37" s="3"/>
    </row>
    <row r="38" spans="1:64" ht="30" customHeight="1" x14ac:dyDescent="0.25">
      <c r="C38" s="16"/>
      <c r="F38" s="15"/>
    </row>
    <row r="39" spans="1:64" ht="30" customHeight="1" x14ac:dyDescent="0.25">
      <c r="C39"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100" priority="1">
      <formula>AND(TODAY()&gt;=I$8, TODAY()&lt;J$8)</formula>
    </cfRule>
  </conditionalFormatting>
  <conditionalFormatting sqref="I12:BL15">
    <cfRule type="expression" dxfId="99" priority="4">
      <formula>AND(task_start&lt;=I$8,ROUNDDOWN((task_end-task_start+1)*task_progress,0)+task_start-1&gt;=I$8)</formula>
    </cfRule>
    <cfRule type="expression" dxfId="98" priority="5">
      <formula>AND(task_end&gt;=I$8,task_start&lt;J$8)</formula>
    </cfRule>
  </conditionalFormatting>
  <conditionalFormatting sqref="I17:BL19">
    <cfRule type="expression" dxfId="97" priority="13" stopIfTrue="1">
      <formula>AND(task_end&gt;=I$8,task_start&lt;J$8)</formula>
    </cfRule>
    <cfRule type="expression" dxfId="96" priority="12">
      <formula>AND(task_start&lt;=I$8,ROUNDDOWN((task_end-task_start+1)*task_progress,0)+task_start-1&gt;=I$8)</formula>
    </cfRule>
  </conditionalFormatting>
  <conditionalFormatting sqref="I21:BL24">
    <cfRule type="expression" dxfId="95" priority="7" stopIfTrue="1">
      <formula>AND(task_end&gt;=I$8,task_start&lt;J$8)</formula>
    </cfRule>
    <cfRule type="expression" dxfId="94" priority="6" stopIfTrue="1">
      <formula>AND(task_start&lt;=I$8,ROUNDDOWN((task_end-task_start+1)*task_progress,0)+task_start-1&gt;=I$8)</formula>
    </cfRule>
  </conditionalFormatting>
  <conditionalFormatting sqref="I26:BL29">
    <cfRule type="expression" dxfId="93" priority="11" stopIfTrue="1">
      <formula>AND(task_end&gt;=I$8,task_start&lt;J$8)</formula>
    </cfRule>
    <cfRule type="expression" dxfId="92" priority="10">
      <formula>AND(task_start&lt;=I$8,ROUNDDOWN((task_end-task_start+1)*task_progress,0)+task_start-1&gt;=I$8)</formula>
    </cfRule>
  </conditionalFormatting>
  <conditionalFormatting sqref="I31:BL34">
    <cfRule type="expression" dxfId="91" priority="8">
      <formula>AND(task_start&lt;=I$8,ROUNDDOWN((task_end-task_start+1)*task_progress,0)+task_start-1&gt;=I$8)</formula>
    </cfRule>
    <cfRule type="expression" dxfId="90" priority="9" stopIfTrue="1">
      <formula>AND(task_end&gt;=I$8,task_start&lt;J$8)</formula>
    </cfRule>
  </conditionalFormatting>
  <conditionalFormatting sqref="I36:BL36">
    <cfRule type="expression" dxfId="89" priority="2">
      <formula>AND(task_start&lt;=I$8,ROUNDDOWN((task_end-task_start+1)*task_progress,0)+task_start-1&gt;=I$8)</formula>
    </cfRule>
    <cfRule type="expression" dxfId="88" priority="3">
      <formula>AND(task_end&gt;=I$8,task_start&lt;J$8)</formula>
    </cfRule>
  </conditionalFormatting>
  <dataValidations disablePrompts="1" count="11">
    <dataValidation allowBlank="1" showInputMessage="1" showErrorMessage="1" prompt="Phase 3's sample block starts in cell B20." sqref="A3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Enter the name of the Project Lead in cell C3. Enter the Project Start date in cell Q1. Project Start: label is in cell I1." sqref="A6"/>
    <dataValidation allowBlank="1" showInputMessage="1" showErrorMessage="1" prompt="Enter Company name in cel B2." sqref="A2:A5"/>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0"/>
  <sheetViews>
    <sheetView showGridLines="0" showRuler="0" topLeftCell="A20" zoomScale="69" zoomScaleNormal="64" zoomScalePageLayoutView="70" workbookViewId="0">
      <selection activeCell="C34" sqref="C34"/>
    </sheetView>
  </sheetViews>
  <sheetFormatPr defaultColWidth="8.69921875" defaultRowHeight="30" customHeight="1" x14ac:dyDescent="0.25"/>
  <cols>
    <col min="1" max="1" width="2.69921875" style="13" customWidth="1"/>
    <col min="2" max="2" width="51.69921875" bestFit="1" customWidth="1"/>
    <col min="3" max="3" width="25" customWidth="1"/>
    <col min="4" max="4" width="10.69921875" customWidth="1"/>
    <col min="5" max="5" width="10.69921875" style="2" customWidth="1"/>
    <col min="6" max="6" width="10.69921875" customWidth="1"/>
    <col min="7" max="7" width="9" customWidth="1"/>
    <col min="8" max="8" width="6" hidden="1" customWidth="1"/>
    <col min="9" max="9" width="20.5" customWidth="1"/>
    <col min="10" max="11" width="2.69921875" customWidth="1"/>
    <col min="12" max="12" width="11.296875" customWidth="1"/>
    <col min="13" max="14" width="12" customWidth="1"/>
    <col min="15" max="15" width="12.5" customWidth="1"/>
    <col min="16" max="65" width="2.69921875" customWidth="1"/>
  </cols>
  <sheetData>
    <row r="1" spans="1:64" ht="114" customHeight="1" x14ac:dyDescent="1.05">
      <c r="A1" s="14"/>
      <c r="B1" s="118" t="s">
        <v>77</v>
      </c>
      <c r="C1" s="18"/>
      <c r="D1" s="19"/>
      <c r="E1" s="20"/>
      <c r="F1" s="21"/>
      <c r="H1" s="1"/>
      <c r="I1" s="179" t="s">
        <v>62</v>
      </c>
      <c r="J1" s="180"/>
      <c r="K1" s="180"/>
      <c r="L1" s="180"/>
      <c r="M1" s="180"/>
      <c r="N1" s="180"/>
      <c r="O1" s="180"/>
      <c r="P1" s="24"/>
      <c r="Q1" s="181">
        <v>45649</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3</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45649</v>
      </c>
      <c r="J7" s="185"/>
      <c r="K7" s="185"/>
      <c r="L7" s="185"/>
      <c r="M7" s="185"/>
      <c r="N7" s="185"/>
      <c r="O7" s="185"/>
      <c r="P7" s="185">
        <f>P8</f>
        <v>45656</v>
      </c>
      <c r="Q7" s="185"/>
      <c r="R7" s="185"/>
      <c r="S7" s="185"/>
      <c r="T7" s="185"/>
      <c r="U7" s="185"/>
      <c r="V7" s="185"/>
      <c r="W7" s="185">
        <f>W8</f>
        <v>45663</v>
      </c>
      <c r="X7" s="185"/>
      <c r="Y7" s="185"/>
      <c r="Z7" s="185"/>
      <c r="AA7" s="185"/>
      <c r="AB7" s="185"/>
      <c r="AC7" s="185"/>
      <c r="AD7" s="185">
        <f>AD8</f>
        <v>45670</v>
      </c>
      <c r="AE7" s="185"/>
      <c r="AF7" s="185"/>
      <c r="AG7" s="185"/>
      <c r="AH7" s="185"/>
      <c r="AI7" s="185"/>
      <c r="AJ7" s="185"/>
      <c r="AK7" s="185">
        <f>AK8</f>
        <v>45677</v>
      </c>
      <c r="AL7" s="185"/>
      <c r="AM7" s="185"/>
      <c r="AN7" s="185"/>
      <c r="AO7" s="185"/>
      <c r="AP7" s="185"/>
      <c r="AQ7" s="185"/>
      <c r="AR7" s="185">
        <f>AR8</f>
        <v>45684</v>
      </c>
      <c r="AS7" s="185"/>
      <c r="AT7" s="185"/>
      <c r="AU7" s="185"/>
      <c r="AV7" s="185"/>
      <c r="AW7" s="185"/>
      <c r="AX7" s="185"/>
      <c r="AY7" s="185">
        <f>AY8</f>
        <v>45691</v>
      </c>
      <c r="AZ7" s="185"/>
      <c r="BA7" s="185"/>
      <c r="BB7" s="185"/>
      <c r="BC7" s="185"/>
      <c r="BD7" s="185"/>
      <c r="BE7" s="185"/>
      <c r="BF7" s="185">
        <f>BF8</f>
        <v>45698</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Project_Start-WEEKDAY(Project_Start,1)-12+7*(Display_Week-1)</f>
        <v>45649</v>
      </c>
      <c r="J8" s="31">
        <f>I8+1</f>
        <v>45650</v>
      </c>
      <c r="K8" s="31">
        <f t="shared" ref="K8:AX8" si="0">J8+1</f>
        <v>45651</v>
      </c>
      <c r="L8" s="31">
        <f>K8+1</f>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3">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33"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124" t="s">
        <v>54</v>
      </c>
      <c r="D12" s="49">
        <v>1</v>
      </c>
      <c r="E12" s="50">
        <f>Project_Start</f>
        <v>45649</v>
      </c>
      <c r="F12" s="50">
        <f>E12+6</f>
        <v>45655</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126" t="s">
        <v>54</v>
      </c>
      <c r="D13" s="54">
        <v>0.6</v>
      </c>
      <c r="E13" s="55">
        <f>E12</f>
        <v>45649</v>
      </c>
      <c r="F13" s="55">
        <f>E13+6</f>
        <v>45655</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51</v>
      </c>
      <c r="C14" s="125" t="s">
        <v>73</v>
      </c>
      <c r="D14" s="54">
        <v>1</v>
      </c>
      <c r="E14" s="55">
        <f>E13</f>
        <v>45649</v>
      </c>
      <c r="F14" s="55">
        <f>E14+6</f>
        <v>45655</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72</v>
      </c>
      <c r="D15" s="54">
        <v>0.75</v>
      </c>
      <c r="E15" s="55">
        <f>E14</f>
        <v>45649</v>
      </c>
      <c r="F15" s="55">
        <f>E15+6</f>
        <v>45655</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137" t="s">
        <v>61</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138" t="s">
        <v>55</v>
      </c>
      <c r="C17" s="139" t="s">
        <v>75</v>
      </c>
      <c r="D17" s="141">
        <v>1</v>
      </c>
      <c r="E17" s="140">
        <f>Project_Start</f>
        <v>45649</v>
      </c>
      <c r="F17" s="140">
        <f>E17+6</f>
        <v>45655</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146" t="s">
        <v>63</v>
      </c>
      <c r="C18" s="168" t="s">
        <v>54</v>
      </c>
      <c r="D18" s="151">
        <v>1</v>
      </c>
      <c r="E18" s="142">
        <f>E17</f>
        <v>45649</v>
      </c>
      <c r="F18" s="142">
        <f>F17</f>
        <v>45655</v>
      </c>
      <c r="G18" s="17"/>
      <c r="H18" s="5"/>
      <c r="I18" s="167"/>
      <c r="J18" s="167"/>
      <c r="K18" s="167"/>
      <c r="L18" s="167"/>
      <c r="M18" s="167"/>
      <c r="N18" s="167"/>
      <c r="O18" s="167"/>
    </row>
    <row r="19" spans="1:64" s="46" customFormat="1" ht="30" customHeight="1" thickBot="1" x14ac:dyDescent="0.3">
      <c r="A19" s="13" t="s">
        <v>59</v>
      </c>
      <c r="B19" s="147" t="s">
        <v>60</v>
      </c>
      <c r="C19" s="143" t="s">
        <v>73</v>
      </c>
      <c r="D19" s="148">
        <v>0.95</v>
      </c>
      <c r="E19" s="149">
        <f>E17</f>
        <v>45649</v>
      </c>
      <c r="F19" s="149">
        <f>F17</f>
        <v>45655</v>
      </c>
      <c r="G19" s="17"/>
      <c r="H19" s="5"/>
      <c r="I19" s="167"/>
      <c r="J19" s="167"/>
      <c r="K19" s="167"/>
      <c r="L19" s="167"/>
      <c r="M19" s="167"/>
      <c r="N19" s="167"/>
      <c r="O19" s="167"/>
    </row>
    <row r="20" spans="1:64" s="46" customFormat="1" ht="30" customHeight="1" thickBot="1" x14ac:dyDescent="0.3">
      <c r="A20" s="13"/>
      <c r="B20" s="177" t="s">
        <v>64</v>
      </c>
      <c r="C20" s="143" t="s">
        <v>54</v>
      </c>
      <c r="D20" s="141">
        <v>1</v>
      </c>
      <c r="E20" s="142">
        <v>45649</v>
      </c>
      <c r="F20" s="142">
        <v>45655</v>
      </c>
      <c r="G20" s="17"/>
      <c r="H20" s="5"/>
      <c r="I20" s="167"/>
      <c r="J20" s="167"/>
      <c r="K20" s="167"/>
      <c r="L20" s="167"/>
      <c r="M20" s="167"/>
      <c r="N20" s="167"/>
      <c r="O20" s="167"/>
    </row>
    <row r="21" spans="1:64" s="46" customFormat="1" ht="30" customHeight="1" thickBot="1" x14ac:dyDescent="0.3">
      <c r="A21" s="14"/>
      <c r="B21" s="57" t="s">
        <v>42</v>
      </c>
      <c r="C21" s="58"/>
      <c r="D21" s="59"/>
      <c r="E21" s="60"/>
      <c r="F21" s="61"/>
      <c r="G21" s="17"/>
      <c r="H21" s="5" t="str">
        <f t="shared" si="4"/>
        <v/>
      </c>
    </row>
    <row r="22" spans="1:64" s="46" customFormat="1" ht="30" customHeight="1" thickBot="1" x14ac:dyDescent="0.3">
      <c r="A22" s="14"/>
      <c r="B22" s="62" t="s">
        <v>29</v>
      </c>
      <c r="C22" s="63" t="s">
        <v>74</v>
      </c>
      <c r="D22" s="64">
        <v>0.6</v>
      </c>
      <c r="E22" s="65">
        <f>Project_Start</f>
        <v>45649</v>
      </c>
      <c r="F22" s="65">
        <f>E22+6</f>
        <v>45655</v>
      </c>
      <c r="G22" s="17"/>
      <c r="H22" s="5">
        <f t="shared" si="4"/>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62" t="s">
        <v>30</v>
      </c>
      <c r="C23" s="63" t="s">
        <v>54</v>
      </c>
      <c r="D23" s="119">
        <v>0.95</v>
      </c>
      <c r="E23" s="65">
        <v>45649</v>
      </c>
      <c r="F23" s="65">
        <f>E23+6</f>
        <v>45655</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62" t="s">
        <v>52</v>
      </c>
      <c r="C24" s="63" t="s">
        <v>54</v>
      </c>
      <c r="D24" s="64">
        <v>0.95</v>
      </c>
      <c r="E24" s="65">
        <f>E22</f>
        <v>45649</v>
      </c>
      <c r="F24" s="65">
        <f>E24+6</f>
        <v>45655</v>
      </c>
      <c r="G24" s="17"/>
      <c r="H24" s="5">
        <f t="shared" si="4"/>
        <v>7</v>
      </c>
      <c r="I24" s="51"/>
      <c r="J24" s="51"/>
      <c r="K24" s="51"/>
      <c r="L24" s="51"/>
      <c r="M24" s="51"/>
      <c r="N24" s="51"/>
      <c r="O24" s="51"/>
      <c r="P24" s="51"/>
      <c r="Q24" s="51"/>
      <c r="R24" s="51"/>
      <c r="S24" s="51"/>
      <c r="T24" s="51"/>
      <c r="U24" s="56"/>
      <c r="V24" s="56"/>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62" t="s">
        <v>50</v>
      </c>
      <c r="C25" s="63" t="s">
        <v>54</v>
      </c>
      <c r="D25" s="64">
        <v>1</v>
      </c>
      <c r="E25" s="65">
        <f>E24</f>
        <v>45649</v>
      </c>
      <c r="F25" s="65">
        <f>E25+6</f>
        <v>45655</v>
      </c>
      <c r="G25" s="17"/>
      <c r="H25" s="5">
        <f t="shared" si="4"/>
        <v>7</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4"/>
      <c r="B26" s="109" t="s">
        <v>48</v>
      </c>
      <c r="C26" s="110"/>
      <c r="D26" s="111"/>
      <c r="E26" s="112"/>
      <c r="F26" s="113"/>
      <c r="G26" s="17"/>
      <c r="H26" s="5" t="str">
        <f t="shared" si="4"/>
        <v/>
      </c>
    </row>
    <row r="27" spans="1:64" s="46" customFormat="1" ht="30" customHeight="1" thickBot="1" x14ac:dyDescent="0.3">
      <c r="A27" s="14"/>
      <c r="B27" s="114" t="s">
        <v>29</v>
      </c>
      <c r="C27" s="115" t="s">
        <v>74</v>
      </c>
      <c r="D27" s="116">
        <v>0.6</v>
      </c>
      <c r="E27" s="117">
        <f>E15</f>
        <v>45649</v>
      </c>
      <c r="F27" s="117">
        <f>E27+6</f>
        <v>45655</v>
      </c>
      <c r="G27" s="17"/>
      <c r="H27" s="5">
        <f t="shared" si="4"/>
        <v>7</v>
      </c>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4"/>
      <c r="B28" s="114" t="s">
        <v>53</v>
      </c>
      <c r="C28" s="115" t="s">
        <v>54</v>
      </c>
      <c r="D28" s="116">
        <v>0.65</v>
      </c>
      <c r="E28" s="117">
        <f>E15</f>
        <v>45649</v>
      </c>
      <c r="F28" s="117">
        <f>E28+6</f>
        <v>45655</v>
      </c>
      <c r="G28" s="17"/>
      <c r="H28" s="5"/>
      <c r="I28" s="152"/>
      <c r="J28" s="152"/>
      <c r="K28" s="152"/>
      <c r="L28" s="152"/>
      <c r="M28" s="152"/>
      <c r="N28" s="152"/>
      <c r="O28" s="152"/>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114" t="s">
        <v>45</v>
      </c>
      <c r="C29" s="144" t="s">
        <v>54</v>
      </c>
      <c r="D29" s="116">
        <v>1</v>
      </c>
      <c r="E29" s="117">
        <f>E15</f>
        <v>45649</v>
      </c>
      <c r="F29" s="117">
        <f>E29+6</f>
        <v>45655</v>
      </c>
      <c r="G29" s="17"/>
      <c r="H29" s="5">
        <f t="shared" si="4"/>
        <v>7</v>
      </c>
      <c r="I29" s="152"/>
      <c r="J29" s="152"/>
      <c r="K29" s="152"/>
      <c r="L29" s="152"/>
      <c r="M29" s="152"/>
      <c r="N29" s="152"/>
      <c r="O29" s="152"/>
      <c r="P29" s="51"/>
      <c r="Q29" s="51"/>
      <c r="R29" s="51"/>
      <c r="S29" s="51"/>
      <c r="T29" s="51"/>
      <c r="U29" s="56"/>
      <c r="V29" s="56"/>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129" t="s">
        <v>58</v>
      </c>
      <c r="C30" s="145" t="s">
        <v>75</v>
      </c>
      <c r="D30" s="130">
        <v>0.4</v>
      </c>
      <c r="E30" s="131">
        <f>E17</f>
        <v>45649</v>
      </c>
      <c r="F30" s="132">
        <f>E30+6</f>
        <v>45655</v>
      </c>
      <c r="G30" s="17"/>
      <c r="H30" s="5"/>
      <c r="I30" s="153"/>
      <c r="J30" s="153"/>
      <c r="K30" s="153"/>
      <c r="L30" s="153"/>
      <c r="M30" s="153"/>
      <c r="N30" s="153"/>
      <c r="O30" s="153"/>
      <c r="P30" s="71"/>
      <c r="Q30" s="71"/>
      <c r="R30" s="71"/>
      <c r="S30" s="71"/>
      <c r="T30" s="71"/>
      <c r="U30" s="133"/>
      <c r="V30" s="133"/>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3">
      <c r="A31" s="13"/>
      <c r="B31" s="66" t="s">
        <v>43</v>
      </c>
      <c r="C31" s="67"/>
      <c r="D31" s="68"/>
      <c r="E31" s="69"/>
      <c r="F31" s="122"/>
      <c r="G31" s="17"/>
      <c r="H31" s="5" t="str">
        <f t="shared" si="4"/>
        <v/>
      </c>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s="46" customFormat="1" ht="30" customHeight="1" thickBot="1" x14ac:dyDescent="0.3">
      <c r="A32" s="13"/>
      <c r="B32" s="72" t="s">
        <v>33</v>
      </c>
      <c r="C32" s="73" t="s">
        <v>54</v>
      </c>
      <c r="D32" s="74">
        <v>0.15</v>
      </c>
      <c r="E32" s="120">
        <v>45649</v>
      </c>
      <c r="F32" s="121">
        <f>E32+6</f>
        <v>45655</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34</v>
      </c>
      <c r="C33" s="73" t="s">
        <v>54</v>
      </c>
      <c r="D33" s="74">
        <v>0.35</v>
      </c>
      <c r="E33" s="123">
        <v>45649</v>
      </c>
      <c r="F33" s="123">
        <f>E33+6</f>
        <v>45655</v>
      </c>
      <c r="G33" s="17"/>
      <c r="H33" s="5">
        <f t="shared" si="4"/>
        <v>7</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37</v>
      </c>
      <c r="C34" s="73" t="s">
        <v>76</v>
      </c>
      <c r="D34" s="74">
        <v>1</v>
      </c>
      <c r="E34" s="123">
        <f>E30-0</f>
        <v>45649</v>
      </c>
      <c r="F34" s="123">
        <f>E34+6</f>
        <v>45655</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x14ac:dyDescent="0.25">
      <c r="A35" s="13"/>
      <c r="B35" s="127" t="s">
        <v>56</v>
      </c>
      <c r="C35" s="73" t="s">
        <v>54</v>
      </c>
      <c r="D35" s="128">
        <v>0.3</v>
      </c>
      <c r="E35" s="121">
        <f>E30-0</f>
        <v>45649</v>
      </c>
      <c r="F35" s="121">
        <f>E35+6</f>
        <v>45655</v>
      </c>
      <c r="G35" s="17"/>
      <c r="H35" s="17"/>
    </row>
    <row r="36" spans="1:64" s="46" customFormat="1" ht="30" customHeight="1" x14ac:dyDescent="0.25">
      <c r="A36" s="13"/>
      <c r="B36" s="176" t="s">
        <v>38</v>
      </c>
      <c r="C36" s="169"/>
      <c r="D36" s="170"/>
      <c r="E36" s="171"/>
      <c r="F36" s="171"/>
      <c r="G36" s="17"/>
      <c r="H36" s="17"/>
    </row>
    <row r="37" spans="1:64" s="46" customFormat="1" ht="30" customHeight="1" x14ac:dyDescent="0.25">
      <c r="A37" s="13"/>
      <c r="B37" s="172" t="s">
        <v>40</v>
      </c>
      <c r="C37" s="173" t="s">
        <v>54</v>
      </c>
      <c r="D37" s="174">
        <v>0.6</v>
      </c>
      <c r="E37" s="175">
        <f>Project_Start</f>
        <v>45649</v>
      </c>
      <c r="F37" s="175">
        <f>E37+6</f>
        <v>45655</v>
      </c>
      <c r="G37" s="17"/>
      <c r="H37" s="17"/>
    </row>
    <row r="38" spans="1:64" ht="30" customHeight="1" x14ac:dyDescent="0.25">
      <c r="G38" s="3"/>
    </row>
    <row r="39" spans="1:64" ht="30" customHeight="1" x14ac:dyDescent="0.25">
      <c r="C39" s="16"/>
      <c r="F39" s="15"/>
    </row>
    <row r="40" spans="1:64" ht="30" customHeight="1" x14ac:dyDescent="0.25">
      <c r="C40"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4:D37 D10:D22">
    <cfRule type="dataBar" priority="14">
      <dataBar>
        <cfvo type="num" val="0"/>
        <cfvo type="num" val="1"/>
        <color theme="0"/>
      </dataBar>
      <extLst>
        <ext xmlns:x14="http://schemas.microsoft.com/office/spreadsheetml/2009/9/main" uri="{B025F937-C7B1-47D3-B67F-A62EFF666E3E}">
          <x14:id>{2094ED1D-CFB0-4A9C-AD66-6066D74F7227}</x14:id>
        </ext>
      </extLst>
    </cfRule>
  </conditionalFormatting>
  <conditionalFormatting sqref="I7:BL37">
    <cfRule type="expression" dxfId="87" priority="1">
      <formula>AND(TODAY()&gt;=I$8, TODAY()&lt;J$8)</formula>
    </cfRule>
  </conditionalFormatting>
  <conditionalFormatting sqref="I12:BL15">
    <cfRule type="expression" dxfId="86" priority="4">
      <formula>AND(task_start&lt;=I$8,ROUNDDOWN((task_end-task_start+1)*task_progress,0)+task_start-1&gt;=I$8)</formula>
    </cfRule>
    <cfRule type="expression" dxfId="85" priority="5">
      <formula>AND(task_end&gt;=I$8,task_start&lt;J$8)</formula>
    </cfRule>
  </conditionalFormatting>
  <conditionalFormatting sqref="I17:BL20">
    <cfRule type="expression" dxfId="84" priority="13" stopIfTrue="1">
      <formula>AND(task_end&gt;=I$8,task_start&lt;J$8)</formula>
    </cfRule>
    <cfRule type="expression" dxfId="83" priority="12">
      <formula>AND(task_start&lt;=I$8,ROUNDDOWN((task_end-task_start+1)*task_progress,0)+task_start-1&gt;=I$8)</formula>
    </cfRule>
  </conditionalFormatting>
  <conditionalFormatting sqref="I22:BL25">
    <cfRule type="expression" dxfId="82" priority="7" stopIfTrue="1">
      <formula>AND(task_end&gt;=I$8,task_start&lt;J$8)</formula>
    </cfRule>
    <cfRule type="expression" dxfId="81" priority="6" stopIfTrue="1">
      <formula>AND(task_start&lt;=I$8,ROUNDDOWN((task_end-task_start+1)*task_progress,0)+task_start-1&gt;=I$8)</formula>
    </cfRule>
  </conditionalFormatting>
  <conditionalFormatting sqref="I27:BL30">
    <cfRule type="expression" dxfId="80" priority="11" stopIfTrue="1">
      <formula>AND(task_end&gt;=I$8,task_start&lt;J$8)</formula>
    </cfRule>
    <cfRule type="expression" dxfId="79" priority="10">
      <formula>AND(task_start&lt;=I$8,ROUNDDOWN((task_end-task_start+1)*task_progress,0)+task_start-1&gt;=I$8)</formula>
    </cfRule>
  </conditionalFormatting>
  <conditionalFormatting sqref="I32:BL35">
    <cfRule type="expression" dxfId="78" priority="8">
      <formula>AND(task_start&lt;=I$8,ROUNDDOWN((task_end-task_start+1)*task_progress,0)+task_start-1&gt;=I$8)</formula>
    </cfRule>
    <cfRule type="expression" dxfId="77" priority="9" stopIfTrue="1">
      <formula>AND(task_end&gt;=I$8,task_start&lt;J$8)</formula>
    </cfRule>
  </conditionalFormatting>
  <conditionalFormatting sqref="I37:BL37">
    <cfRule type="expression" dxfId="76" priority="2">
      <formula>AND(task_start&lt;=I$8,ROUNDDOWN((task_end-task_start+1)*task_progress,0)+task_start-1&gt;=I$8)</formula>
    </cfRule>
    <cfRule type="expression" dxfId="75" priority="3">
      <formula>AND(task_end&gt;=I$8,task_start&lt;J$8)</formula>
    </cfRule>
  </conditionalFormatting>
  <dataValidations count="11">
    <dataValidation type="whole" operator="greaterThanOrEqual" allowBlank="1" showInputMessage="1" promptTitle="Display Week" prompt="Changing this number will scroll the Gantt Chart view." sqref="Q2:Q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A5"/>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A26"/>
    <dataValidation allowBlank="1" showInputMessage="1" showErrorMessage="1" prompt="Phase 3's sample block starts in cell B20." sqref="A3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ED1D-CFB0-4A9C-AD66-6066D74F7227}">
            <x14:dataBar minLength="0" maxLength="100" gradient="0">
              <x14:cfvo type="num">
                <xm:f>0</xm:f>
              </x14:cfvo>
              <x14:cfvo type="num">
                <xm:f>1</xm:f>
              </x14:cfvo>
              <x14:negativeFillColor rgb="FFFF0000"/>
              <x14:axisColor rgb="FF000000"/>
            </x14:dataBar>
          </x14:cfRule>
          <xm:sqref>D24:D37 D10:D22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5"/>
  <sheetViews>
    <sheetView showGridLines="0" showRuler="0" topLeftCell="A17" zoomScale="65" zoomScaleNormal="64" zoomScalePageLayoutView="70" workbookViewId="0">
      <selection activeCell="C29" sqref="C29"/>
    </sheetView>
  </sheetViews>
  <sheetFormatPr defaultColWidth="8.69921875" defaultRowHeight="30" customHeight="1" x14ac:dyDescent="0.25"/>
  <cols>
    <col min="1" max="1" width="2.69921875" style="13" customWidth="1"/>
    <col min="2" max="2" width="51.69921875" bestFit="1" customWidth="1"/>
    <col min="3" max="3" width="25" customWidth="1"/>
    <col min="4" max="4" width="10.69921875" customWidth="1"/>
    <col min="5" max="5" width="10.69921875" style="2" customWidth="1"/>
    <col min="6" max="6" width="10.69921875" customWidth="1"/>
    <col min="7" max="7" width="9" customWidth="1"/>
    <col min="8" max="8" width="6" hidden="1" customWidth="1"/>
    <col min="9" max="9" width="20.5" customWidth="1"/>
    <col min="10" max="11" width="2.69921875" customWidth="1"/>
    <col min="12" max="12" width="11.296875" customWidth="1"/>
    <col min="13" max="14" width="12" customWidth="1"/>
    <col min="15" max="15" width="12.5" customWidth="1"/>
    <col min="16" max="65" width="2.69921875" customWidth="1"/>
  </cols>
  <sheetData>
    <row r="1" spans="1:64" ht="114" customHeight="1" x14ac:dyDescent="1.05">
      <c r="A1" s="14"/>
      <c r="B1" s="118" t="s">
        <v>77</v>
      </c>
      <c r="C1" s="18"/>
      <c r="D1" s="19"/>
      <c r="E1" s="20"/>
      <c r="F1" s="21"/>
      <c r="H1" s="1"/>
      <c r="I1" s="179" t="s">
        <v>62</v>
      </c>
      <c r="J1" s="180"/>
      <c r="K1" s="180"/>
      <c r="L1" s="180"/>
      <c r="M1" s="180"/>
      <c r="N1" s="180"/>
      <c r="O1" s="180"/>
      <c r="P1" s="24"/>
      <c r="Q1" s="181">
        <v>45656</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4</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45656</v>
      </c>
      <c r="J7" s="185"/>
      <c r="K7" s="185"/>
      <c r="L7" s="185"/>
      <c r="M7" s="185"/>
      <c r="N7" s="185"/>
      <c r="O7" s="185"/>
      <c r="P7" s="185">
        <f>P8</f>
        <v>45663</v>
      </c>
      <c r="Q7" s="185"/>
      <c r="R7" s="185"/>
      <c r="S7" s="185"/>
      <c r="T7" s="185"/>
      <c r="U7" s="185"/>
      <c r="V7" s="185"/>
      <c r="W7" s="185">
        <f>W8</f>
        <v>45670</v>
      </c>
      <c r="X7" s="185"/>
      <c r="Y7" s="185"/>
      <c r="Z7" s="185"/>
      <c r="AA7" s="185"/>
      <c r="AB7" s="185"/>
      <c r="AC7" s="185"/>
      <c r="AD7" s="185">
        <f>AD8</f>
        <v>45677</v>
      </c>
      <c r="AE7" s="185"/>
      <c r="AF7" s="185"/>
      <c r="AG7" s="185"/>
      <c r="AH7" s="185"/>
      <c r="AI7" s="185"/>
      <c r="AJ7" s="185"/>
      <c r="AK7" s="185">
        <f>AK8</f>
        <v>45684</v>
      </c>
      <c r="AL7" s="185"/>
      <c r="AM7" s="185"/>
      <c r="AN7" s="185"/>
      <c r="AO7" s="185"/>
      <c r="AP7" s="185"/>
      <c r="AQ7" s="185"/>
      <c r="AR7" s="185">
        <f>AR8</f>
        <v>45691</v>
      </c>
      <c r="AS7" s="185"/>
      <c r="AT7" s="185"/>
      <c r="AU7" s="185"/>
      <c r="AV7" s="185"/>
      <c r="AW7" s="185"/>
      <c r="AX7" s="185"/>
      <c r="AY7" s="185">
        <f>AY8</f>
        <v>45698</v>
      </c>
      <c r="AZ7" s="185"/>
      <c r="BA7" s="185"/>
      <c r="BB7" s="185"/>
      <c r="BC7" s="185"/>
      <c r="BD7" s="185"/>
      <c r="BE7" s="185"/>
      <c r="BF7" s="185">
        <f>BF8</f>
        <v>45705</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Project_Start-WEEKDAY(Project_Start,1)-19+7*(Display_Week-1)</f>
        <v>45656</v>
      </c>
      <c r="J8" s="31">
        <f>I8+1</f>
        <v>45657</v>
      </c>
      <c r="K8" s="31">
        <f t="shared" ref="K8:AX8" si="0">J8+1</f>
        <v>45658</v>
      </c>
      <c r="L8" s="31">
        <f>K8+1</f>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3">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52" t="s">
        <v>26</v>
      </c>
      <c r="C12" s="126" t="s">
        <v>54</v>
      </c>
      <c r="D12" s="54">
        <v>0.7</v>
      </c>
      <c r="E12" s="55">
        <v>45656</v>
      </c>
      <c r="F12" s="55">
        <f>E12+6</f>
        <v>45662</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28</v>
      </c>
      <c r="C13" s="53" t="s">
        <v>72</v>
      </c>
      <c r="D13" s="54">
        <v>0.77</v>
      </c>
      <c r="E13" s="55">
        <v>45656</v>
      </c>
      <c r="F13" s="55">
        <f>E13+6</f>
        <v>45662</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137" t="s">
        <v>61</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t="s">
        <v>59</v>
      </c>
      <c r="B15" s="147" t="s">
        <v>60</v>
      </c>
      <c r="C15" s="143" t="s">
        <v>73</v>
      </c>
      <c r="D15" s="148">
        <v>1</v>
      </c>
      <c r="E15" s="149">
        <v>45656</v>
      </c>
      <c r="F15" s="149">
        <v>45662</v>
      </c>
      <c r="G15" s="17"/>
      <c r="H15" s="5"/>
      <c r="I15" s="167"/>
      <c r="J15" s="167"/>
      <c r="K15" s="167"/>
      <c r="L15" s="167"/>
      <c r="M15" s="167"/>
      <c r="N15" s="167"/>
      <c r="O15" s="167"/>
    </row>
    <row r="16" spans="1:64" s="46" customFormat="1" ht="30" customHeight="1" thickBot="1" x14ac:dyDescent="0.3">
      <c r="A16" s="13"/>
      <c r="B16" s="177" t="s">
        <v>65</v>
      </c>
      <c r="C16" s="143" t="s">
        <v>54</v>
      </c>
      <c r="D16" s="141">
        <v>0.3</v>
      </c>
      <c r="E16" s="142">
        <v>45656</v>
      </c>
      <c r="F16" s="142">
        <v>45662</v>
      </c>
      <c r="G16" s="17"/>
      <c r="H16" s="5"/>
      <c r="I16" s="167"/>
      <c r="J16" s="167"/>
      <c r="K16" s="167"/>
      <c r="L16" s="167"/>
      <c r="M16" s="167"/>
      <c r="N16" s="167"/>
      <c r="O16" s="167"/>
    </row>
    <row r="17" spans="1:64" s="46" customFormat="1" ht="30" customHeight="1" thickBot="1" x14ac:dyDescent="0.3">
      <c r="A17" s="13"/>
      <c r="B17" s="177" t="s">
        <v>66</v>
      </c>
      <c r="C17" s="143" t="s">
        <v>75</v>
      </c>
      <c r="D17" s="141">
        <v>1</v>
      </c>
      <c r="E17" s="142">
        <v>45656</v>
      </c>
      <c r="F17" s="142">
        <v>45662</v>
      </c>
      <c r="G17" s="17"/>
      <c r="H17" s="5"/>
      <c r="I17" s="167"/>
      <c r="J17" s="167"/>
      <c r="K17" s="167"/>
      <c r="L17" s="167"/>
      <c r="M17" s="167"/>
      <c r="N17" s="167"/>
      <c r="O17" s="167"/>
    </row>
    <row r="18" spans="1:64" s="46" customFormat="1" ht="30" customHeight="1" thickBot="1" x14ac:dyDescent="0.3">
      <c r="A18" s="14"/>
      <c r="B18" s="57" t="s">
        <v>42</v>
      </c>
      <c r="C18" s="58"/>
      <c r="D18" s="59"/>
      <c r="E18" s="60"/>
      <c r="F18" s="61"/>
      <c r="G18" s="17"/>
      <c r="H18" s="5" t="str">
        <f t="shared" si="4"/>
        <v/>
      </c>
    </row>
    <row r="19" spans="1:64" s="46" customFormat="1" ht="30" customHeight="1" thickBot="1" x14ac:dyDescent="0.3">
      <c r="A19" s="14"/>
      <c r="B19" s="62" t="s">
        <v>29</v>
      </c>
      <c r="C19" s="63" t="s">
        <v>49</v>
      </c>
      <c r="D19" s="64">
        <v>0.6</v>
      </c>
      <c r="E19" s="65">
        <f>Project_Start</f>
        <v>45656</v>
      </c>
      <c r="F19" s="65">
        <f>E19+6</f>
        <v>45662</v>
      </c>
      <c r="G19" s="17"/>
      <c r="H19" s="5">
        <f t="shared" si="4"/>
        <v>7</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4"/>
      <c r="B20" s="62" t="s">
        <v>30</v>
      </c>
      <c r="C20" s="63" t="s">
        <v>54</v>
      </c>
      <c r="D20" s="119">
        <v>0.95</v>
      </c>
      <c r="E20" s="65">
        <v>45656</v>
      </c>
      <c r="F20" s="65">
        <f>E20+6</f>
        <v>45662</v>
      </c>
      <c r="G20" s="17"/>
      <c r="H20" s="5"/>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52</v>
      </c>
      <c r="C21" s="63" t="s">
        <v>54</v>
      </c>
      <c r="D21" s="64">
        <v>0.95</v>
      </c>
      <c r="E21" s="65">
        <f>E19</f>
        <v>45656</v>
      </c>
      <c r="F21" s="65">
        <f>E21+6</f>
        <v>45662</v>
      </c>
      <c r="G21" s="17"/>
      <c r="H21" s="5">
        <f t="shared" si="4"/>
        <v>7</v>
      </c>
      <c r="I21" s="51"/>
      <c r="J21" s="51"/>
      <c r="K21" s="51"/>
      <c r="L21" s="51"/>
      <c r="M21" s="51"/>
      <c r="N21" s="51"/>
      <c r="O21" s="51"/>
      <c r="P21" s="51"/>
      <c r="Q21" s="51"/>
      <c r="R21" s="51"/>
      <c r="S21" s="51"/>
      <c r="T21" s="51"/>
      <c r="U21" s="56"/>
      <c r="V21" s="56"/>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4"/>
      <c r="B22" s="109" t="s">
        <v>48</v>
      </c>
      <c r="C22" s="110"/>
      <c r="D22" s="111"/>
      <c r="E22" s="112"/>
      <c r="F22" s="113"/>
      <c r="G22" s="17"/>
      <c r="H22" s="5" t="str">
        <f t="shared" si="4"/>
        <v/>
      </c>
    </row>
    <row r="23" spans="1:64" s="46" customFormat="1" ht="30" customHeight="1" thickBot="1" x14ac:dyDescent="0.3">
      <c r="A23" s="14"/>
      <c r="B23" s="114" t="s">
        <v>29</v>
      </c>
      <c r="C23" s="115" t="s">
        <v>74</v>
      </c>
      <c r="D23" s="116">
        <v>0.6</v>
      </c>
      <c r="E23" s="117">
        <f>E13</f>
        <v>45656</v>
      </c>
      <c r="F23" s="117">
        <f>E23+6</f>
        <v>45662</v>
      </c>
      <c r="G23" s="17"/>
      <c r="H23" s="5">
        <f t="shared" si="4"/>
        <v>7</v>
      </c>
      <c r="I23" s="152"/>
      <c r="J23" s="152"/>
      <c r="K23" s="152"/>
      <c r="L23" s="152"/>
      <c r="M23" s="152"/>
      <c r="N23" s="152"/>
      <c r="O23" s="152"/>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4"/>
      <c r="B24" s="114" t="s">
        <v>53</v>
      </c>
      <c r="C24" s="115" t="s">
        <v>54</v>
      </c>
      <c r="D24" s="116">
        <v>0.65</v>
      </c>
      <c r="E24" s="117">
        <f>E13</f>
        <v>45656</v>
      </c>
      <c r="F24" s="117">
        <f>E24+6</f>
        <v>45662</v>
      </c>
      <c r="G24" s="17"/>
      <c r="H24" s="5"/>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29" t="s">
        <v>58</v>
      </c>
      <c r="C25" s="145" t="s">
        <v>75</v>
      </c>
      <c r="D25" s="130">
        <v>0.5</v>
      </c>
      <c r="E25" s="131">
        <v>45656</v>
      </c>
      <c r="F25" s="132">
        <f>E25+6</f>
        <v>45662</v>
      </c>
      <c r="G25" s="17"/>
      <c r="H25" s="5"/>
      <c r="I25" s="153"/>
      <c r="J25" s="153"/>
      <c r="K25" s="153"/>
      <c r="L25" s="153"/>
      <c r="M25" s="153"/>
      <c r="N25" s="153"/>
      <c r="O25" s="153"/>
      <c r="P25" s="71"/>
      <c r="Q25" s="71"/>
      <c r="R25" s="71"/>
      <c r="S25" s="71"/>
      <c r="T25" s="71"/>
      <c r="U25" s="133"/>
      <c r="V25" s="13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s="46" customFormat="1" ht="30" customHeight="1" thickBot="1" x14ac:dyDescent="0.3">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
      <c r="A27" s="13"/>
      <c r="B27" s="72" t="s">
        <v>33</v>
      </c>
      <c r="C27" s="73" t="s">
        <v>54</v>
      </c>
      <c r="D27" s="74">
        <v>0.25</v>
      </c>
      <c r="E27" s="120">
        <v>45656</v>
      </c>
      <c r="F27" s="121">
        <f>E27+6</f>
        <v>45662</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2" t="s">
        <v>34</v>
      </c>
      <c r="C28" s="73" t="s">
        <v>54</v>
      </c>
      <c r="D28" s="74">
        <v>0.4</v>
      </c>
      <c r="E28" s="123">
        <v>45656</v>
      </c>
      <c r="F28" s="123">
        <f>E28+6</f>
        <v>45662</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2" t="s">
        <v>37</v>
      </c>
      <c r="C29" s="73" t="s">
        <v>76</v>
      </c>
      <c r="D29" s="74">
        <v>1</v>
      </c>
      <c r="E29" s="123">
        <f>E25-0</f>
        <v>45656</v>
      </c>
      <c r="F29" s="123">
        <f>E29+6</f>
        <v>45662</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25">
      <c r="A30" s="13"/>
      <c r="B30" s="127" t="s">
        <v>56</v>
      </c>
      <c r="C30" s="73" t="s">
        <v>54</v>
      </c>
      <c r="D30" s="128">
        <v>0.35</v>
      </c>
      <c r="E30" s="121">
        <f>E25-0</f>
        <v>45656</v>
      </c>
      <c r="F30" s="121">
        <f>E30+6</f>
        <v>45662</v>
      </c>
      <c r="G30" s="17"/>
      <c r="H30" s="17"/>
    </row>
    <row r="31" spans="1:64" s="46" customFormat="1" ht="30" customHeight="1" x14ac:dyDescent="0.25">
      <c r="A31" s="13"/>
      <c r="B31" s="176" t="s">
        <v>38</v>
      </c>
      <c r="C31" s="169"/>
      <c r="D31" s="170"/>
      <c r="E31" s="171"/>
      <c r="F31" s="171"/>
      <c r="G31" s="17"/>
      <c r="H31" s="17"/>
    </row>
    <row r="32" spans="1:64" s="46" customFormat="1" ht="30" customHeight="1" x14ac:dyDescent="0.25">
      <c r="A32" s="13"/>
      <c r="B32" s="172" t="s">
        <v>40</v>
      </c>
      <c r="C32" s="173" t="s">
        <v>54</v>
      </c>
      <c r="D32" s="174">
        <v>0.65</v>
      </c>
      <c r="E32" s="175">
        <f>Project_Start</f>
        <v>45656</v>
      </c>
      <c r="F32" s="175">
        <f>E32+6</f>
        <v>45662</v>
      </c>
      <c r="G32" s="17"/>
      <c r="H32" s="17"/>
    </row>
    <row r="33" spans="3:7" ht="30" customHeight="1" x14ac:dyDescent="0.25">
      <c r="G33" s="3"/>
    </row>
    <row r="34" spans="3:7" ht="30" customHeight="1" x14ac:dyDescent="0.25">
      <c r="C34" s="16"/>
      <c r="F34" s="15"/>
    </row>
    <row r="35" spans="3:7" ht="30" customHeight="1" x14ac:dyDescent="0.25">
      <c r="C3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19 D21:D32">
    <cfRule type="dataBar" priority="14">
      <dataBar>
        <cfvo type="num" val="0"/>
        <cfvo type="num" val="1"/>
        <color theme="0"/>
      </dataBar>
      <extLst>
        <ext xmlns:x14="http://schemas.microsoft.com/office/spreadsheetml/2009/9/main" uri="{B025F937-C7B1-47D3-B67F-A62EFF666E3E}">
          <x14:id>{2094BDF0-70DD-4677-AD96-26189002AFE2}</x14:id>
        </ext>
      </extLst>
    </cfRule>
  </conditionalFormatting>
  <conditionalFormatting sqref="I7:BL32">
    <cfRule type="expression" dxfId="74" priority="1">
      <formula>AND(TODAY()&gt;=I$8, TODAY()&lt;J$8)</formula>
    </cfRule>
  </conditionalFormatting>
  <conditionalFormatting sqref="I12:BL13">
    <cfRule type="expression" dxfId="73" priority="4">
      <formula>AND(task_start&lt;=I$8,ROUNDDOWN((task_end-task_start+1)*task_progress,0)+task_start-1&gt;=I$8)</formula>
    </cfRule>
    <cfRule type="expression" dxfId="72" priority="5">
      <formula>AND(task_end&gt;=I$8,task_start&lt;J$8)</formula>
    </cfRule>
  </conditionalFormatting>
  <conditionalFormatting sqref="I15:BL17">
    <cfRule type="expression" dxfId="71" priority="13" stopIfTrue="1">
      <formula>AND(task_end&gt;=I$8,task_start&lt;J$8)</formula>
    </cfRule>
    <cfRule type="expression" dxfId="70" priority="12">
      <formula>AND(task_start&lt;=I$8,ROUNDDOWN((task_end-task_start+1)*task_progress,0)+task_start-1&gt;=I$8)</formula>
    </cfRule>
  </conditionalFormatting>
  <conditionalFormatting sqref="I19:BL21">
    <cfRule type="expression" dxfId="69" priority="7" stopIfTrue="1">
      <formula>AND(task_end&gt;=I$8,task_start&lt;J$8)</formula>
    </cfRule>
    <cfRule type="expression" dxfId="68" priority="6" stopIfTrue="1">
      <formula>AND(task_start&lt;=I$8,ROUNDDOWN((task_end-task_start+1)*task_progress,0)+task_start-1&gt;=I$8)</formula>
    </cfRule>
  </conditionalFormatting>
  <conditionalFormatting sqref="I23:BL25">
    <cfRule type="expression" dxfId="67" priority="11" stopIfTrue="1">
      <formula>AND(task_end&gt;=I$8,task_start&lt;J$8)</formula>
    </cfRule>
    <cfRule type="expression" dxfId="66" priority="10">
      <formula>AND(task_start&lt;=I$8,ROUNDDOWN((task_end-task_start+1)*task_progress,0)+task_start-1&gt;=I$8)</formula>
    </cfRule>
  </conditionalFormatting>
  <conditionalFormatting sqref="I27:BL30">
    <cfRule type="expression" dxfId="65" priority="8">
      <formula>AND(task_start&lt;=I$8,ROUNDDOWN((task_end-task_start+1)*task_progress,0)+task_start-1&gt;=I$8)</formula>
    </cfRule>
    <cfRule type="expression" dxfId="64" priority="9" stopIfTrue="1">
      <formula>AND(task_end&gt;=I$8,task_start&lt;J$8)</formula>
    </cfRule>
  </conditionalFormatting>
  <conditionalFormatting sqref="I32:BL32">
    <cfRule type="expression" dxfId="63" priority="2">
      <formula>AND(task_start&lt;=I$8,ROUNDDOWN((task_end-task_start+1)*task_progress,0)+task_start-1&gt;=I$8)</formula>
    </cfRule>
    <cfRule type="expression" dxfId="62" priority="3">
      <formula>AND(task_end&gt;=I$8,task_start&lt;J$8)</formula>
    </cfRule>
  </conditionalFormatting>
  <dataValidations count="10">
    <dataValidation allowBlank="1" showInputMessage="1" showErrorMessage="1" prompt="Phase 3's sample block starts in cell B20." sqref="A2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A2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Enter the name of the Project Lead in cell C3. Enter the Project Start date in cell Q1. Project Start: label is in cell I1." sqref="A6"/>
    <dataValidation allowBlank="1" showInputMessage="1" showErrorMessage="1" prompt="Enter Company name in cel B2." sqref="A2:A5"/>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BDF0-70DD-4677-AD96-26189002AFE2}">
            <x14:dataBar minLength="0" maxLength="100" gradient="0">
              <x14:cfvo type="num">
                <xm:f>0</xm:f>
              </x14:cfvo>
              <x14:cfvo type="num">
                <xm:f>1</xm:f>
              </x14:cfvo>
              <x14:negativeFillColor rgb="FFFF0000"/>
              <x14:axisColor rgb="FF000000"/>
            </x14:dataBar>
          </x14:cfRule>
          <xm:sqref>D10:D19 D21:D32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7"/>
  <sheetViews>
    <sheetView showGridLines="0" showRuler="0" topLeftCell="A11" zoomScale="68" zoomScaleNormal="64" zoomScalePageLayoutView="70" workbookViewId="0">
      <selection activeCell="C30" sqref="C30"/>
    </sheetView>
  </sheetViews>
  <sheetFormatPr defaultColWidth="8.69921875" defaultRowHeight="30" customHeight="1" x14ac:dyDescent="0.25"/>
  <cols>
    <col min="1" max="1" width="2.69921875" style="13" customWidth="1"/>
    <col min="2" max="2" width="51.69921875" bestFit="1" customWidth="1"/>
    <col min="3" max="3" width="25" customWidth="1"/>
    <col min="4" max="4" width="10.69921875" customWidth="1"/>
    <col min="5" max="5" width="10.69921875" style="2" customWidth="1"/>
    <col min="6" max="6" width="10.69921875" customWidth="1"/>
    <col min="7" max="7" width="9" customWidth="1"/>
    <col min="8" max="8" width="6" hidden="1" customWidth="1"/>
    <col min="9" max="9" width="20.5" customWidth="1"/>
    <col min="10" max="11" width="2.69921875" customWidth="1"/>
    <col min="12" max="12" width="11.296875" customWidth="1"/>
    <col min="13" max="14" width="12" customWidth="1"/>
    <col min="15" max="15" width="12.5" customWidth="1"/>
    <col min="16" max="65" width="2.69921875" customWidth="1"/>
  </cols>
  <sheetData>
    <row r="1" spans="1:64" ht="114" customHeight="1" x14ac:dyDescent="1.05">
      <c r="A1" s="14"/>
      <c r="B1" s="118" t="s">
        <v>77</v>
      </c>
      <c r="C1" s="18"/>
      <c r="D1" s="19"/>
      <c r="E1" s="20"/>
      <c r="F1" s="21"/>
      <c r="H1" s="1"/>
      <c r="I1" s="179" t="s">
        <v>62</v>
      </c>
      <c r="J1" s="180"/>
      <c r="K1" s="180"/>
      <c r="L1" s="180"/>
      <c r="M1" s="180"/>
      <c r="N1" s="180"/>
      <c r="O1" s="180"/>
      <c r="P1" s="24"/>
      <c r="Q1" s="181">
        <v>45663</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5</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45663</v>
      </c>
      <c r="J7" s="185"/>
      <c r="K7" s="185"/>
      <c r="L7" s="185"/>
      <c r="M7" s="185"/>
      <c r="N7" s="185"/>
      <c r="O7" s="185"/>
      <c r="P7" s="185">
        <f>P8</f>
        <v>45670</v>
      </c>
      <c r="Q7" s="185"/>
      <c r="R7" s="185"/>
      <c r="S7" s="185"/>
      <c r="T7" s="185"/>
      <c r="U7" s="185"/>
      <c r="V7" s="185"/>
      <c r="W7" s="185">
        <f>W8</f>
        <v>45677</v>
      </c>
      <c r="X7" s="185"/>
      <c r="Y7" s="185"/>
      <c r="Z7" s="185"/>
      <c r="AA7" s="185"/>
      <c r="AB7" s="185"/>
      <c r="AC7" s="185"/>
      <c r="AD7" s="185">
        <f>AD8</f>
        <v>45684</v>
      </c>
      <c r="AE7" s="185"/>
      <c r="AF7" s="185"/>
      <c r="AG7" s="185"/>
      <c r="AH7" s="185"/>
      <c r="AI7" s="185"/>
      <c r="AJ7" s="185"/>
      <c r="AK7" s="185">
        <f>AK8</f>
        <v>45691</v>
      </c>
      <c r="AL7" s="185"/>
      <c r="AM7" s="185"/>
      <c r="AN7" s="185"/>
      <c r="AO7" s="185"/>
      <c r="AP7" s="185"/>
      <c r="AQ7" s="185"/>
      <c r="AR7" s="185">
        <f>AR8</f>
        <v>45698</v>
      </c>
      <c r="AS7" s="185"/>
      <c r="AT7" s="185"/>
      <c r="AU7" s="185"/>
      <c r="AV7" s="185"/>
      <c r="AW7" s="185"/>
      <c r="AX7" s="185"/>
      <c r="AY7" s="185">
        <f>AY8</f>
        <v>45705</v>
      </c>
      <c r="AZ7" s="185"/>
      <c r="BA7" s="185"/>
      <c r="BB7" s="185"/>
      <c r="BC7" s="185"/>
      <c r="BD7" s="185"/>
      <c r="BE7" s="185"/>
      <c r="BF7" s="185">
        <f>BF8</f>
        <v>45712</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Project_Start-WEEKDAY(Project_Start,1)-26+7*(Display_Week-1)</f>
        <v>45663</v>
      </c>
      <c r="J8" s="31">
        <f>I8+1</f>
        <v>45664</v>
      </c>
      <c r="K8" s="31">
        <f t="shared" ref="K8:AX8" si="0">J8+1</f>
        <v>45665</v>
      </c>
      <c r="L8" s="31">
        <f>K8+1</f>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3">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52" t="s">
        <v>26</v>
      </c>
      <c r="C12" s="126" t="s">
        <v>54</v>
      </c>
      <c r="D12" s="54">
        <v>0.7</v>
      </c>
      <c r="E12" s="55">
        <v>45663</v>
      </c>
      <c r="F12" s="55">
        <f>E12+6</f>
        <v>45669</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28</v>
      </c>
      <c r="C13" s="53" t="s">
        <v>72</v>
      </c>
      <c r="D13" s="54">
        <v>0.77</v>
      </c>
      <c r="E13" s="55">
        <v>45663</v>
      </c>
      <c r="F13" s="55">
        <f>E13+6</f>
        <v>45669</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137" t="s">
        <v>61</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t="s">
        <v>59</v>
      </c>
      <c r="B15" s="147" t="s">
        <v>69</v>
      </c>
      <c r="C15" s="143" t="s">
        <v>54</v>
      </c>
      <c r="D15" s="148">
        <v>0.6</v>
      </c>
      <c r="E15" s="149">
        <f>Project_Start</f>
        <v>45663</v>
      </c>
      <c r="F15" s="149">
        <f>E15+6</f>
        <v>45669</v>
      </c>
      <c r="G15" s="17"/>
      <c r="H15" s="5"/>
      <c r="I15" s="167"/>
      <c r="J15" s="167"/>
      <c r="K15" s="167"/>
      <c r="L15" s="167"/>
      <c r="M15" s="167"/>
      <c r="N15" s="167"/>
      <c r="O15" s="167"/>
    </row>
    <row r="16" spans="1:64" s="46" customFormat="1" ht="30" customHeight="1" thickBot="1" x14ac:dyDescent="0.3">
      <c r="A16" s="13"/>
      <c r="B16" s="177" t="s">
        <v>65</v>
      </c>
      <c r="C16" s="143" t="s">
        <v>54</v>
      </c>
      <c r="D16" s="141">
        <v>0.3</v>
      </c>
      <c r="E16" s="142">
        <v>45656</v>
      </c>
      <c r="F16" s="142">
        <v>45669</v>
      </c>
      <c r="G16" s="17"/>
      <c r="H16" s="5"/>
      <c r="I16" s="167"/>
      <c r="J16" s="167"/>
      <c r="K16" s="167"/>
      <c r="L16" s="167"/>
      <c r="M16" s="167"/>
      <c r="N16" s="167"/>
      <c r="O16" s="167"/>
    </row>
    <row r="17" spans="1:64" s="46" customFormat="1" ht="30" customHeight="1" thickBot="1" x14ac:dyDescent="0.3">
      <c r="A17" s="13"/>
      <c r="B17" s="177" t="s">
        <v>70</v>
      </c>
      <c r="C17" s="143" t="s">
        <v>74</v>
      </c>
      <c r="D17" s="141">
        <v>0.5</v>
      </c>
      <c r="E17" s="142">
        <f>Project_Start</f>
        <v>45663</v>
      </c>
      <c r="F17" s="142">
        <f>E17+6</f>
        <v>45669</v>
      </c>
      <c r="G17" s="17"/>
      <c r="H17" s="5"/>
      <c r="I17" s="167"/>
      <c r="J17" s="167"/>
      <c r="K17" s="167"/>
      <c r="L17" s="167"/>
      <c r="M17" s="167"/>
      <c r="N17" s="167"/>
      <c r="O17" s="167"/>
    </row>
    <row r="18" spans="1:64" s="46" customFormat="1" ht="30" customHeight="1" thickBot="1" x14ac:dyDescent="0.3">
      <c r="A18" s="13"/>
      <c r="B18" s="177" t="s">
        <v>68</v>
      </c>
      <c r="C18" s="143" t="s">
        <v>74</v>
      </c>
      <c r="D18" s="141">
        <v>0.5</v>
      </c>
      <c r="E18" s="142">
        <f>Project_Start</f>
        <v>45663</v>
      </c>
      <c r="F18" s="142">
        <v>45669</v>
      </c>
      <c r="G18" s="17"/>
      <c r="H18" s="5"/>
      <c r="I18" s="167"/>
      <c r="J18" s="167"/>
      <c r="K18" s="167"/>
      <c r="L18" s="167"/>
      <c r="M18" s="167"/>
      <c r="N18" s="167"/>
      <c r="O18" s="167"/>
    </row>
    <row r="19" spans="1:64" s="46" customFormat="1" ht="30" customHeight="1" thickBot="1" x14ac:dyDescent="0.3">
      <c r="A19" s="14"/>
      <c r="B19" s="57" t="s">
        <v>42</v>
      </c>
      <c r="C19" s="58"/>
      <c r="D19" s="59"/>
      <c r="E19" s="60"/>
      <c r="F19" s="61"/>
      <c r="G19" s="17"/>
      <c r="H19" s="5" t="str">
        <f t="shared" si="4"/>
        <v/>
      </c>
    </row>
    <row r="20" spans="1:64" s="46" customFormat="1" ht="30" customHeight="1" thickBot="1" x14ac:dyDescent="0.3">
      <c r="A20" s="14"/>
      <c r="B20" s="62" t="s">
        <v>29</v>
      </c>
      <c r="C20" s="63" t="s">
        <v>74</v>
      </c>
      <c r="D20" s="64">
        <v>0.6</v>
      </c>
      <c r="E20" s="65">
        <f>Project_Start</f>
        <v>45663</v>
      </c>
      <c r="F20" s="65">
        <f>E20+6</f>
        <v>45669</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4"/>
      <c r="B21" s="62" t="s">
        <v>30</v>
      </c>
      <c r="C21" s="63" t="s">
        <v>54</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52</v>
      </c>
      <c r="C22" s="63" t="s">
        <v>54</v>
      </c>
      <c r="D22" s="64">
        <v>0.95</v>
      </c>
      <c r="E22" s="65">
        <f>E20</f>
        <v>45663</v>
      </c>
      <c r="F22" s="65">
        <f>E22+6</f>
        <v>45669</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09" t="s">
        <v>48</v>
      </c>
      <c r="C23" s="110"/>
      <c r="D23" s="111"/>
      <c r="E23" s="112"/>
      <c r="F23" s="113"/>
      <c r="G23" s="17"/>
      <c r="H23" s="5" t="str">
        <f t="shared" si="4"/>
        <v/>
      </c>
    </row>
    <row r="24" spans="1:64" s="46" customFormat="1" ht="30" customHeight="1" thickBot="1" x14ac:dyDescent="0.3">
      <c r="A24" s="14"/>
      <c r="B24" s="114" t="s">
        <v>29</v>
      </c>
      <c r="C24" s="115" t="s">
        <v>74</v>
      </c>
      <c r="D24" s="116">
        <v>0.6</v>
      </c>
      <c r="E24" s="117">
        <f>E13</f>
        <v>45663</v>
      </c>
      <c r="F24" s="117">
        <f>E24+6</f>
        <v>45669</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4"/>
      <c r="B25" s="114" t="s">
        <v>53</v>
      </c>
      <c r="C25" s="115" t="s">
        <v>54</v>
      </c>
      <c r="D25" s="116">
        <v>0.65</v>
      </c>
      <c r="E25" s="117">
        <f>E13</f>
        <v>45663</v>
      </c>
      <c r="F25" s="117">
        <f>E25+6</f>
        <v>45669</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29" t="s">
        <v>58</v>
      </c>
      <c r="C26" s="145" t="s">
        <v>54</v>
      </c>
      <c r="D26" s="130">
        <v>1</v>
      </c>
      <c r="E26" s="131">
        <v>45656</v>
      </c>
      <c r="F26" s="132">
        <f>E26+6</f>
        <v>45662</v>
      </c>
      <c r="G26" s="17"/>
      <c r="H26" s="5"/>
      <c r="I26" s="153"/>
      <c r="J26" s="153"/>
      <c r="K26" s="153"/>
      <c r="L26" s="153"/>
      <c r="M26" s="153"/>
      <c r="N26" s="153"/>
      <c r="O26" s="153"/>
      <c r="P26" s="71"/>
      <c r="Q26" s="71"/>
      <c r="R26" s="71"/>
      <c r="S26" s="71"/>
      <c r="T26" s="71"/>
      <c r="U26" s="133"/>
      <c r="V26" s="133"/>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
      <c r="A27" s="13"/>
      <c r="B27" s="66" t="s">
        <v>43</v>
      </c>
      <c r="C27" s="67"/>
      <c r="D27" s="68"/>
      <c r="E27" s="69"/>
      <c r="F27" s="122"/>
      <c r="G27" s="17"/>
      <c r="H27" s="5" t="str">
        <f t="shared" si="4"/>
        <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46" customFormat="1" ht="30" customHeight="1" thickBot="1" x14ac:dyDescent="0.3">
      <c r="A28" s="13"/>
      <c r="B28" s="72" t="s">
        <v>33</v>
      </c>
      <c r="C28" s="73" t="s">
        <v>54</v>
      </c>
      <c r="D28" s="74">
        <v>0.25</v>
      </c>
      <c r="E28" s="120">
        <f>Project_Start</f>
        <v>45663</v>
      </c>
      <c r="F28" s="121">
        <f>E28+6</f>
        <v>45669</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2" t="s">
        <v>34</v>
      </c>
      <c r="C29" s="73" t="s">
        <v>54</v>
      </c>
      <c r="D29" s="74">
        <v>0.4</v>
      </c>
      <c r="E29" s="120">
        <f>Project_Start</f>
        <v>45663</v>
      </c>
      <c r="F29" s="123">
        <f>E29+6</f>
        <v>45669</v>
      </c>
      <c r="G29" s="17"/>
      <c r="H29" s="5">
        <f t="shared" si="4"/>
        <v>7</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72" t="s">
        <v>37</v>
      </c>
      <c r="C30" s="73" t="s">
        <v>76</v>
      </c>
      <c r="D30" s="74">
        <v>1</v>
      </c>
      <c r="E30" s="120">
        <f>Project_Start</f>
        <v>45663</v>
      </c>
      <c r="F30" s="123">
        <f>E30+6</f>
        <v>45669</v>
      </c>
      <c r="G30" s="17"/>
      <c r="H30" s="5"/>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x14ac:dyDescent="0.25">
      <c r="A31" s="13"/>
      <c r="B31" s="127" t="s">
        <v>56</v>
      </c>
      <c r="C31" s="73" t="s">
        <v>54</v>
      </c>
      <c r="D31" s="128">
        <v>0.35</v>
      </c>
      <c r="E31" s="120">
        <f>Project_Start</f>
        <v>45663</v>
      </c>
      <c r="F31" s="121">
        <f>E31+6</f>
        <v>45669</v>
      </c>
      <c r="G31" s="17"/>
      <c r="H31" s="17"/>
    </row>
    <row r="32" spans="1:64" s="46" customFormat="1" ht="30" customHeight="1" x14ac:dyDescent="0.25">
      <c r="A32" s="13"/>
      <c r="B32" s="127" t="s">
        <v>67</v>
      </c>
      <c r="C32" s="178" t="s">
        <v>54</v>
      </c>
      <c r="D32" s="128">
        <v>0.5</v>
      </c>
      <c r="E32" s="121">
        <f>Project_Start</f>
        <v>45663</v>
      </c>
      <c r="F32" s="121">
        <f>E32+6</f>
        <v>45669</v>
      </c>
      <c r="G32" s="17"/>
      <c r="H32" s="17"/>
    </row>
    <row r="33" spans="1:8" s="46" customFormat="1" ht="30" customHeight="1" x14ac:dyDescent="0.25">
      <c r="A33" s="13"/>
      <c r="B33" s="176" t="s">
        <v>38</v>
      </c>
      <c r="C33" s="169"/>
      <c r="D33" s="170"/>
      <c r="E33" s="171"/>
      <c r="F33" s="171"/>
      <c r="G33" s="17"/>
      <c r="H33" s="17"/>
    </row>
    <row r="34" spans="1:8" s="46" customFormat="1" ht="30" customHeight="1" x14ac:dyDescent="0.25">
      <c r="A34" s="13"/>
      <c r="B34" s="172" t="s">
        <v>40</v>
      </c>
      <c r="C34" s="173" t="s">
        <v>54</v>
      </c>
      <c r="D34" s="174">
        <v>0.65</v>
      </c>
      <c r="E34" s="175">
        <f>Project_Start</f>
        <v>45663</v>
      </c>
      <c r="F34" s="175">
        <f>E34+6</f>
        <v>45669</v>
      </c>
      <c r="G34" s="17"/>
      <c r="H34" s="17"/>
    </row>
    <row r="35" spans="1:8" ht="30" customHeight="1" x14ac:dyDescent="0.25">
      <c r="G35" s="3"/>
    </row>
    <row r="36" spans="1:8" ht="30" customHeight="1" x14ac:dyDescent="0.25">
      <c r="C36" s="16"/>
      <c r="F36" s="15"/>
    </row>
    <row r="37" spans="1:8" ht="30" customHeight="1" x14ac:dyDescent="0.25">
      <c r="C37"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20 D22:D34">
    <cfRule type="dataBar" priority="14">
      <dataBar>
        <cfvo type="num" val="0"/>
        <cfvo type="num" val="1"/>
        <color theme="0"/>
      </dataBar>
      <extLst>
        <ext xmlns:x14="http://schemas.microsoft.com/office/spreadsheetml/2009/9/main" uri="{B025F937-C7B1-47D3-B67F-A62EFF666E3E}">
          <x14:id>{FF0B7177-D2A7-4D84-BE00-416B5A4A9FEA}</x14:id>
        </ext>
      </extLst>
    </cfRule>
  </conditionalFormatting>
  <conditionalFormatting sqref="I7:BL34">
    <cfRule type="expression" dxfId="61" priority="1">
      <formula>AND(TODAY()&gt;=I$8, TODAY()&lt;J$8)</formula>
    </cfRule>
  </conditionalFormatting>
  <conditionalFormatting sqref="I12:BL13">
    <cfRule type="expression" dxfId="60" priority="4">
      <formula>AND(task_start&lt;=I$8,ROUNDDOWN((task_end-task_start+1)*task_progress,0)+task_start-1&gt;=I$8)</formula>
    </cfRule>
    <cfRule type="expression" dxfId="59" priority="5">
      <formula>AND(task_end&gt;=I$8,task_start&lt;J$8)</formula>
    </cfRule>
  </conditionalFormatting>
  <conditionalFormatting sqref="I15:BL18">
    <cfRule type="expression" dxfId="58" priority="13" stopIfTrue="1">
      <formula>AND(task_end&gt;=I$8,task_start&lt;J$8)</formula>
    </cfRule>
    <cfRule type="expression" dxfId="57" priority="12">
      <formula>AND(task_start&lt;=I$8,ROUNDDOWN((task_end-task_start+1)*task_progress,0)+task_start-1&gt;=I$8)</formula>
    </cfRule>
  </conditionalFormatting>
  <conditionalFormatting sqref="I20:BL22">
    <cfRule type="expression" dxfId="56" priority="7" stopIfTrue="1">
      <formula>AND(task_end&gt;=I$8,task_start&lt;J$8)</formula>
    </cfRule>
    <cfRule type="expression" dxfId="55" priority="6" stopIfTrue="1">
      <formula>AND(task_start&lt;=I$8,ROUNDDOWN((task_end-task_start+1)*task_progress,0)+task_start-1&gt;=I$8)</formula>
    </cfRule>
  </conditionalFormatting>
  <conditionalFormatting sqref="I24:BL26">
    <cfRule type="expression" dxfId="54" priority="11" stopIfTrue="1">
      <formula>AND(task_end&gt;=I$8,task_start&lt;J$8)</formula>
    </cfRule>
    <cfRule type="expression" dxfId="53" priority="10">
      <formula>AND(task_start&lt;=I$8,ROUNDDOWN((task_end-task_start+1)*task_progress,0)+task_start-1&gt;=I$8)</formula>
    </cfRule>
  </conditionalFormatting>
  <conditionalFormatting sqref="I28:BL32">
    <cfRule type="expression" dxfId="52" priority="8">
      <formula>AND(task_start&lt;=I$8,ROUNDDOWN((task_end-task_start+1)*task_progress,0)+task_start-1&gt;=I$8)</formula>
    </cfRule>
    <cfRule type="expression" dxfId="51" priority="9" stopIfTrue="1">
      <formula>AND(task_end&gt;=I$8,task_start&lt;J$8)</formula>
    </cfRule>
  </conditionalFormatting>
  <conditionalFormatting sqref="I34:BL34">
    <cfRule type="expression" dxfId="50" priority="2">
      <formula>AND(task_start&lt;=I$8,ROUNDDOWN((task_end-task_start+1)*task_progress,0)+task_start-1&gt;=I$8)</formula>
    </cfRule>
    <cfRule type="expression" dxfId="49"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A5"/>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dataValidation allowBlank="1" showInputMessage="1" showErrorMessage="1" prompt="Phase 3's sample block starts in cell B20." sqref="A27"/>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F0B7177-D2A7-4D84-BE00-416B5A4A9FEA}">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7"/>
  <sheetViews>
    <sheetView showGridLines="0" tabSelected="1" showRuler="0" topLeftCell="A23" zoomScale="84" zoomScaleNormal="64" zoomScalePageLayoutView="70" workbookViewId="0">
      <selection activeCell="C38" sqref="C38"/>
    </sheetView>
  </sheetViews>
  <sheetFormatPr defaultColWidth="8.69921875" defaultRowHeight="30" customHeight="1" x14ac:dyDescent="0.25"/>
  <cols>
    <col min="1" max="1" width="2.69921875" style="13" customWidth="1"/>
    <col min="2" max="2" width="51.69921875" bestFit="1" customWidth="1"/>
    <col min="3" max="3" width="25" customWidth="1"/>
    <col min="4" max="4" width="10.69921875" customWidth="1"/>
    <col min="5" max="5" width="10.69921875" style="2" customWidth="1"/>
    <col min="6" max="6" width="10.69921875" customWidth="1"/>
    <col min="7" max="7" width="9" customWidth="1"/>
    <col min="8" max="8" width="6" hidden="1" customWidth="1"/>
    <col min="9" max="9" width="20.5" customWidth="1"/>
    <col min="10" max="11" width="2.69921875" customWidth="1"/>
    <col min="12" max="12" width="11.296875" customWidth="1"/>
    <col min="13" max="14" width="12" customWidth="1"/>
    <col min="15" max="15" width="12.5" customWidth="1"/>
    <col min="16" max="65" width="2.69921875" customWidth="1"/>
  </cols>
  <sheetData>
    <row r="1" spans="1:64" ht="114" customHeight="1" x14ac:dyDescent="1.05">
      <c r="A1" s="14"/>
      <c r="B1" s="118" t="s">
        <v>77</v>
      </c>
      <c r="C1" s="18"/>
      <c r="D1" s="19"/>
      <c r="E1" s="20"/>
      <c r="F1" s="21"/>
      <c r="H1" s="1"/>
      <c r="I1" s="179" t="s">
        <v>62</v>
      </c>
      <c r="J1" s="180"/>
      <c r="K1" s="180"/>
      <c r="L1" s="180"/>
      <c r="M1" s="180"/>
      <c r="N1" s="180"/>
      <c r="O1" s="180"/>
      <c r="P1" s="24"/>
      <c r="Q1" s="181">
        <v>45670</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6</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45670</v>
      </c>
      <c r="J7" s="185"/>
      <c r="K7" s="185"/>
      <c r="L7" s="185"/>
      <c r="M7" s="185"/>
      <c r="N7" s="185"/>
      <c r="O7" s="185"/>
      <c r="P7" s="185">
        <f>P8</f>
        <v>45677</v>
      </c>
      <c r="Q7" s="185"/>
      <c r="R7" s="185"/>
      <c r="S7" s="185"/>
      <c r="T7" s="185"/>
      <c r="U7" s="185"/>
      <c r="V7" s="185"/>
      <c r="W7" s="185">
        <f>W8</f>
        <v>45684</v>
      </c>
      <c r="X7" s="185"/>
      <c r="Y7" s="185"/>
      <c r="Z7" s="185"/>
      <c r="AA7" s="185"/>
      <c r="AB7" s="185"/>
      <c r="AC7" s="185"/>
      <c r="AD7" s="185">
        <f>AD8</f>
        <v>45691</v>
      </c>
      <c r="AE7" s="185"/>
      <c r="AF7" s="185"/>
      <c r="AG7" s="185"/>
      <c r="AH7" s="185"/>
      <c r="AI7" s="185"/>
      <c r="AJ7" s="185"/>
      <c r="AK7" s="185">
        <f>AK8</f>
        <v>45698</v>
      </c>
      <c r="AL7" s="185"/>
      <c r="AM7" s="185"/>
      <c r="AN7" s="185"/>
      <c r="AO7" s="185"/>
      <c r="AP7" s="185"/>
      <c r="AQ7" s="185"/>
      <c r="AR7" s="185">
        <f>AR8</f>
        <v>45705</v>
      </c>
      <c r="AS7" s="185"/>
      <c r="AT7" s="185"/>
      <c r="AU7" s="185"/>
      <c r="AV7" s="185"/>
      <c r="AW7" s="185"/>
      <c r="AX7" s="185"/>
      <c r="AY7" s="185">
        <f>AY8</f>
        <v>45712</v>
      </c>
      <c r="AZ7" s="185"/>
      <c r="BA7" s="185"/>
      <c r="BB7" s="185"/>
      <c r="BC7" s="185"/>
      <c r="BD7" s="185"/>
      <c r="BE7" s="185"/>
      <c r="BF7" s="185">
        <f>BF8</f>
        <v>45719</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Project_Start-WEEKDAY(Project_Start,1)-33+7*(Display_Week-1)</f>
        <v>45670</v>
      </c>
      <c r="J8" s="31">
        <f>I8+1</f>
        <v>45671</v>
      </c>
      <c r="K8" s="31">
        <f t="shared" ref="K8:AX8" si="0">J8+1</f>
        <v>45672</v>
      </c>
      <c r="L8" s="31">
        <f>K8+1</f>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3">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52" t="s">
        <v>26</v>
      </c>
      <c r="C12" s="126" t="s">
        <v>54</v>
      </c>
      <c r="D12" s="54">
        <v>0.7</v>
      </c>
      <c r="E12" s="55">
        <f>Project_Start</f>
        <v>45670</v>
      </c>
      <c r="F12" s="55">
        <f>E12+6</f>
        <v>45676</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28</v>
      </c>
      <c r="C13" s="53" t="s">
        <v>72</v>
      </c>
      <c r="D13" s="54">
        <v>0.9</v>
      </c>
      <c r="E13" s="55">
        <f>E12</f>
        <v>45670</v>
      </c>
      <c r="F13" s="55">
        <f>E13+6</f>
        <v>45676</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137" t="s">
        <v>61</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t="s">
        <v>59</v>
      </c>
      <c r="B15" s="147" t="s">
        <v>69</v>
      </c>
      <c r="C15" s="143" t="s">
        <v>54</v>
      </c>
      <c r="D15" s="148">
        <v>0.6</v>
      </c>
      <c r="E15" s="149">
        <f>Project_Start</f>
        <v>45670</v>
      </c>
      <c r="F15" s="149">
        <f>E15+6</f>
        <v>45676</v>
      </c>
      <c r="G15" s="17"/>
      <c r="H15" s="5"/>
      <c r="I15" s="167"/>
      <c r="J15" s="167"/>
      <c r="K15" s="167"/>
      <c r="L15" s="167"/>
      <c r="M15" s="167"/>
      <c r="N15" s="167"/>
      <c r="O15" s="167"/>
    </row>
    <row r="16" spans="1:64" s="46" customFormat="1" ht="30" customHeight="1" thickBot="1" x14ac:dyDescent="0.3">
      <c r="A16" s="13"/>
      <c r="B16" s="177" t="s">
        <v>65</v>
      </c>
      <c r="C16" s="143" t="s">
        <v>54</v>
      </c>
      <c r="D16" s="141">
        <v>0.7</v>
      </c>
      <c r="E16" s="142">
        <f>E12</f>
        <v>45670</v>
      </c>
      <c r="F16" s="142">
        <f>E16+6</f>
        <v>45676</v>
      </c>
      <c r="G16" s="17"/>
      <c r="H16" s="5"/>
      <c r="I16" s="167"/>
      <c r="J16" s="167"/>
      <c r="K16" s="167"/>
      <c r="L16" s="167"/>
      <c r="M16" s="167"/>
      <c r="N16" s="167"/>
      <c r="O16" s="167"/>
    </row>
    <row r="17" spans="1:64" s="46" customFormat="1" ht="30" customHeight="1" thickBot="1" x14ac:dyDescent="0.3">
      <c r="A17" s="13"/>
      <c r="B17" s="177" t="s">
        <v>70</v>
      </c>
      <c r="C17" s="143" t="s">
        <v>74</v>
      </c>
      <c r="D17" s="141">
        <v>0.6</v>
      </c>
      <c r="E17" s="142">
        <f>Project_Start</f>
        <v>45670</v>
      </c>
      <c r="F17" s="142">
        <f>E17+6</f>
        <v>45676</v>
      </c>
      <c r="G17" s="17"/>
      <c r="H17" s="5"/>
      <c r="I17" s="167"/>
      <c r="J17" s="167"/>
      <c r="K17" s="167"/>
      <c r="L17" s="167"/>
      <c r="M17" s="167"/>
      <c r="N17" s="167"/>
      <c r="O17" s="167"/>
    </row>
    <row r="18" spans="1:64" s="46" customFormat="1" ht="30" customHeight="1" thickBot="1" x14ac:dyDescent="0.3">
      <c r="A18" s="13"/>
      <c r="B18" s="177" t="s">
        <v>68</v>
      </c>
      <c r="C18" s="143" t="s">
        <v>74</v>
      </c>
      <c r="D18" s="141">
        <v>0.6</v>
      </c>
      <c r="E18" s="142">
        <f>Project_Start</f>
        <v>45670</v>
      </c>
      <c r="F18" s="142">
        <f>E18+6</f>
        <v>45676</v>
      </c>
      <c r="G18" s="17"/>
      <c r="H18" s="5"/>
      <c r="I18" s="167"/>
      <c r="J18" s="167"/>
      <c r="K18" s="167"/>
      <c r="L18" s="167"/>
      <c r="M18" s="167"/>
      <c r="N18" s="167"/>
      <c r="O18" s="167"/>
    </row>
    <row r="19" spans="1:64" s="46" customFormat="1" ht="30" customHeight="1" thickBot="1" x14ac:dyDescent="0.3">
      <c r="A19" s="14"/>
      <c r="B19" s="57" t="s">
        <v>42</v>
      </c>
      <c r="C19" s="58"/>
      <c r="D19" s="59"/>
      <c r="E19" s="60"/>
      <c r="F19" s="61"/>
      <c r="G19" s="17"/>
      <c r="H19" s="5" t="str">
        <f t="shared" si="4"/>
        <v/>
      </c>
    </row>
    <row r="20" spans="1:64" s="46" customFormat="1" ht="30" customHeight="1" thickBot="1" x14ac:dyDescent="0.3">
      <c r="A20" s="14"/>
      <c r="B20" s="62" t="s">
        <v>29</v>
      </c>
      <c r="C20" s="63" t="s">
        <v>74</v>
      </c>
      <c r="D20" s="64">
        <v>0.6</v>
      </c>
      <c r="E20" s="65">
        <f>Project_Start</f>
        <v>45670</v>
      </c>
      <c r="F20" s="65">
        <f>E20+6</f>
        <v>45676</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4"/>
      <c r="B21" s="62" t="s">
        <v>30</v>
      </c>
      <c r="C21" s="63" t="s">
        <v>54</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52</v>
      </c>
      <c r="C22" s="63" t="s">
        <v>54</v>
      </c>
      <c r="D22" s="64">
        <v>0.95</v>
      </c>
      <c r="E22" s="65">
        <f>E20</f>
        <v>45670</v>
      </c>
      <c r="F22" s="65">
        <f>E22+6</f>
        <v>45676</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09" t="s">
        <v>48</v>
      </c>
      <c r="C23" s="110"/>
      <c r="D23" s="111"/>
      <c r="E23" s="112"/>
      <c r="F23" s="113"/>
      <c r="G23" s="17"/>
      <c r="H23" s="5" t="str">
        <f t="shared" si="4"/>
        <v/>
      </c>
    </row>
    <row r="24" spans="1:64" s="46" customFormat="1" ht="30" customHeight="1" thickBot="1" x14ac:dyDescent="0.3">
      <c r="A24" s="14"/>
      <c r="B24" s="114" t="s">
        <v>29</v>
      </c>
      <c r="C24" s="115" t="s">
        <v>74</v>
      </c>
      <c r="D24" s="116">
        <v>0.6</v>
      </c>
      <c r="E24" s="117">
        <f>E13</f>
        <v>45670</v>
      </c>
      <c r="F24" s="117">
        <f>E24+6</f>
        <v>45676</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4"/>
      <c r="B25" s="114" t="s">
        <v>53</v>
      </c>
      <c r="C25" s="115" t="s">
        <v>54</v>
      </c>
      <c r="D25" s="116">
        <v>0.65</v>
      </c>
      <c r="E25" s="117">
        <f>E13</f>
        <v>45670</v>
      </c>
      <c r="F25" s="117">
        <f>E25+6</f>
        <v>45676</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
      <c r="A27" s="13"/>
      <c r="B27" s="72" t="s">
        <v>33</v>
      </c>
      <c r="C27" s="73" t="s">
        <v>54</v>
      </c>
      <c r="D27" s="74">
        <v>0.7</v>
      </c>
      <c r="E27" s="120">
        <f t="shared" ref="E27:E32" si="5">Project_Start</f>
        <v>45670</v>
      </c>
      <c r="F27" s="121">
        <f t="shared" ref="F27:F32" si="6">E27+6</f>
        <v>45676</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2" t="s">
        <v>34</v>
      </c>
      <c r="C28" s="73" t="s">
        <v>54</v>
      </c>
      <c r="D28" s="74">
        <v>0.8</v>
      </c>
      <c r="E28" s="120">
        <f t="shared" si="5"/>
        <v>45670</v>
      </c>
      <c r="F28" s="123">
        <f t="shared" si="6"/>
        <v>45676</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2" t="s">
        <v>37</v>
      </c>
      <c r="C29" s="73" t="s">
        <v>76</v>
      </c>
      <c r="D29" s="74">
        <v>1</v>
      </c>
      <c r="E29" s="120">
        <f t="shared" si="5"/>
        <v>45670</v>
      </c>
      <c r="F29" s="123">
        <f t="shared" si="6"/>
        <v>45676</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25">
      <c r="A30" s="13"/>
      <c r="B30" s="127" t="s">
        <v>56</v>
      </c>
      <c r="C30" s="73" t="s">
        <v>54</v>
      </c>
      <c r="D30" s="128">
        <v>0.75</v>
      </c>
      <c r="E30" s="120">
        <f t="shared" si="5"/>
        <v>45670</v>
      </c>
      <c r="F30" s="121">
        <f t="shared" si="6"/>
        <v>45676</v>
      </c>
      <c r="G30" s="17"/>
      <c r="H30" s="17"/>
    </row>
    <row r="31" spans="1:64" s="46" customFormat="1" ht="30" customHeight="1" x14ac:dyDescent="0.25">
      <c r="A31" s="13"/>
      <c r="B31" s="127" t="s">
        <v>67</v>
      </c>
      <c r="C31" s="178" t="s">
        <v>54</v>
      </c>
      <c r="D31" s="128">
        <v>0.6</v>
      </c>
      <c r="E31" s="121">
        <f t="shared" si="5"/>
        <v>45670</v>
      </c>
      <c r="F31" s="121">
        <f t="shared" si="6"/>
        <v>45676</v>
      </c>
      <c r="G31" s="17"/>
      <c r="H31" s="17"/>
    </row>
    <row r="32" spans="1:64" s="46" customFormat="1" ht="30" customHeight="1" x14ac:dyDescent="0.25">
      <c r="A32" s="13"/>
      <c r="B32" s="127" t="s">
        <v>71</v>
      </c>
      <c r="C32" s="178" t="s">
        <v>54</v>
      </c>
      <c r="D32" s="128">
        <v>0.9</v>
      </c>
      <c r="E32" s="121">
        <f t="shared" si="5"/>
        <v>45670</v>
      </c>
      <c r="F32" s="121">
        <f t="shared" si="6"/>
        <v>45676</v>
      </c>
      <c r="G32" s="17"/>
      <c r="H32" s="17"/>
    </row>
    <row r="33" spans="1:8" s="46" customFormat="1" ht="30" customHeight="1" x14ac:dyDescent="0.25">
      <c r="A33" s="13"/>
      <c r="B33" s="176" t="s">
        <v>38</v>
      </c>
      <c r="C33" s="169"/>
      <c r="D33" s="170"/>
      <c r="E33" s="171"/>
      <c r="F33" s="171"/>
      <c r="G33" s="17"/>
      <c r="H33" s="17"/>
    </row>
    <row r="34" spans="1:8" s="46" customFormat="1" ht="30" customHeight="1" x14ac:dyDescent="0.25">
      <c r="A34" s="13"/>
      <c r="B34" s="172" t="s">
        <v>40</v>
      </c>
      <c r="C34" s="173" t="s">
        <v>54</v>
      </c>
      <c r="D34" s="174">
        <v>0.75</v>
      </c>
      <c r="E34" s="175">
        <f>Project_Start</f>
        <v>45670</v>
      </c>
      <c r="F34" s="175">
        <f>E34+6</f>
        <v>45676</v>
      </c>
      <c r="G34" s="17"/>
      <c r="H34" s="17"/>
    </row>
    <row r="35" spans="1:8" ht="30" customHeight="1" x14ac:dyDescent="0.25">
      <c r="G35" s="3"/>
    </row>
    <row r="36" spans="1:8" ht="30" customHeight="1" x14ac:dyDescent="0.25">
      <c r="C36" s="16"/>
      <c r="F36" s="15"/>
    </row>
    <row r="37" spans="1:8" ht="30" customHeight="1" x14ac:dyDescent="0.25">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{D9C2A3D8-A3E2-451A-8CDD-0D934AA3763D}</x14:id>
        </ext>
      </extLst>
    </cfRule>
  </conditionalFormatting>
  <conditionalFormatting sqref="I7:BL34">
    <cfRule type="expression" dxfId="48" priority="1">
      <formula>AND(TODAY()&gt;=I$8, TODAY()&lt;J$8)</formula>
    </cfRule>
  </conditionalFormatting>
  <conditionalFormatting sqref="I12:BL13">
    <cfRule type="expression" dxfId="47" priority="4">
      <formula>AND(task_start&lt;=I$8,ROUNDDOWN((task_end-task_start+1)*task_progress,0)+task_start-1&gt;=I$8)</formula>
    </cfRule>
    <cfRule type="expression" dxfId="46" priority="5">
      <formula>AND(task_end&gt;=I$8,task_start&lt;J$8)</formula>
    </cfRule>
  </conditionalFormatting>
  <conditionalFormatting sqref="I15:BL18">
    <cfRule type="expression" dxfId="45" priority="13" stopIfTrue="1">
      <formula>AND(task_end&gt;=I$8,task_start&lt;J$8)</formula>
    </cfRule>
    <cfRule type="expression" dxfId="44" priority="12">
      <formula>AND(task_start&lt;=I$8,ROUNDDOWN((task_end-task_start+1)*task_progress,0)+task_start-1&gt;=I$8)</formula>
    </cfRule>
  </conditionalFormatting>
  <conditionalFormatting sqref="I20:BL22">
    <cfRule type="expression" dxfId="43" priority="7" stopIfTrue="1">
      <formula>AND(task_end&gt;=I$8,task_start&lt;J$8)</formula>
    </cfRule>
    <cfRule type="expression" dxfId="42" priority="6" stopIfTrue="1">
      <formula>AND(task_start&lt;=I$8,ROUNDDOWN((task_end-task_start+1)*task_progress,0)+task_start-1&gt;=I$8)</formula>
    </cfRule>
  </conditionalFormatting>
  <conditionalFormatting sqref="I24:BL25">
    <cfRule type="expression" dxfId="41" priority="11" stopIfTrue="1">
      <formula>AND(task_end&gt;=I$8,task_start&lt;J$8)</formula>
    </cfRule>
    <cfRule type="expression" dxfId="40" priority="10">
      <formula>AND(task_start&lt;=I$8,ROUNDDOWN((task_end-task_start+1)*task_progress,0)+task_start-1&gt;=I$8)</formula>
    </cfRule>
  </conditionalFormatting>
  <conditionalFormatting sqref="I27:BL32">
    <cfRule type="expression" dxfId="39" priority="8">
      <formula>AND(task_start&lt;=I$8,ROUNDDOWN((task_end-task_start+1)*task_progress,0)+task_start-1&gt;=I$8)</formula>
    </cfRule>
    <cfRule type="expression" dxfId="38" priority="9" stopIfTrue="1">
      <formula>AND(task_end&gt;=I$8,task_start&lt;J$8)</formula>
    </cfRule>
  </conditionalFormatting>
  <conditionalFormatting sqref="I34:BL34">
    <cfRule type="expression" dxfId="37" priority="2">
      <formula>AND(task_start&lt;=I$8,ROUNDDOWN((task_end-task_start+1)*task_progress,0)+task_start-1&gt;=I$8)</formula>
    </cfRule>
    <cfRule type="expression" dxfId="36" priority="3">
      <formula>AND(task_end&gt;=I$8,task_start&lt;J$8)</formula>
    </cfRule>
  </conditionalFormatting>
  <dataValidations count="10">
    <dataValidation allowBlank="1" showInputMessage="1" showErrorMessage="1" prompt="Phase 3's sample block starts in cell B20." sqref="A2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Enter the name of the Project Lead in cell C3. Enter the Project Start date in cell Q1. Project Start: label is in cell I1." sqref="A6"/>
    <dataValidation allowBlank="1" showInputMessage="1" showErrorMessage="1" prompt="Enter Company name in cel B2." sqref="A2:A5"/>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C2A3D8-A3E2-451A-8CDD-0D934AA3763D}">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5"/>
  <sheetViews>
    <sheetView showGridLines="0" showRuler="0" topLeftCell="B26" zoomScale="64" zoomScaleNormal="100" zoomScalePageLayoutView="70" workbookViewId="0">
      <selection activeCell="C5" sqref="C5"/>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9" customWidth="1"/>
    <col min="8" max="8" width="6" hidden="1" customWidth="1"/>
    <col min="9" max="65" width="2.69921875" customWidth="1"/>
  </cols>
  <sheetData>
    <row r="1" spans="1:64" ht="114" customHeight="1" x14ac:dyDescent="1.05">
      <c r="A1" s="14"/>
      <c r="B1" s="118" t="s">
        <v>77</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7</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45677</v>
      </c>
      <c r="J7" s="185"/>
      <c r="K7" s="185"/>
      <c r="L7" s="185"/>
      <c r="M7" s="185"/>
      <c r="N7" s="185"/>
      <c r="O7" s="185"/>
      <c r="P7" s="185">
        <f>P8</f>
        <v>45684</v>
      </c>
      <c r="Q7" s="185"/>
      <c r="R7" s="185"/>
      <c r="S7" s="185"/>
      <c r="T7" s="185"/>
      <c r="U7" s="185"/>
      <c r="V7" s="185"/>
      <c r="W7" s="185">
        <f>W8</f>
        <v>45691</v>
      </c>
      <c r="X7" s="185"/>
      <c r="Y7" s="185"/>
      <c r="Z7" s="185"/>
      <c r="AA7" s="185"/>
      <c r="AB7" s="185"/>
      <c r="AC7" s="185"/>
      <c r="AD7" s="185">
        <f>AD8</f>
        <v>45698</v>
      </c>
      <c r="AE7" s="185"/>
      <c r="AF7" s="185"/>
      <c r="AG7" s="185"/>
      <c r="AH7" s="185"/>
      <c r="AI7" s="185"/>
      <c r="AJ7" s="185"/>
      <c r="AK7" s="185">
        <f>AK8</f>
        <v>45705</v>
      </c>
      <c r="AL7" s="185"/>
      <c r="AM7" s="185"/>
      <c r="AN7" s="185"/>
      <c r="AO7" s="185"/>
      <c r="AP7" s="185"/>
      <c r="AQ7" s="185"/>
      <c r="AR7" s="185">
        <f>AR8</f>
        <v>45712</v>
      </c>
      <c r="AS7" s="185"/>
      <c r="AT7" s="185"/>
      <c r="AU7" s="185"/>
      <c r="AV7" s="185"/>
      <c r="AW7" s="185"/>
      <c r="AX7" s="185"/>
      <c r="AY7" s="185">
        <f>AY8</f>
        <v>45719</v>
      </c>
      <c r="AZ7" s="185"/>
      <c r="BA7" s="185"/>
      <c r="BB7" s="185"/>
      <c r="BC7" s="185"/>
      <c r="BD7" s="185"/>
      <c r="BE7" s="185"/>
      <c r="BF7" s="185">
        <f>BF8</f>
        <v>45726</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3">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42</v>
      </c>
      <c r="C17" s="58"/>
      <c r="D17" s="59"/>
      <c r="E17" s="60"/>
      <c r="F17" s="61"/>
      <c r="G17" s="17"/>
      <c r="H17" s="5" t="str">
        <f t="shared" si="4"/>
        <v/>
      </c>
    </row>
    <row r="18" spans="1:64" s="46" customFormat="1" ht="30" customHeight="1" thickBot="1" x14ac:dyDescent="0.3">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50</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09" t="s">
        <v>48</v>
      </c>
      <c r="C23" s="110"/>
      <c r="D23" s="111"/>
      <c r="E23" s="112"/>
      <c r="F23" s="113"/>
      <c r="G23" s="17"/>
      <c r="H23" s="5" t="str">
        <f t="shared" si="4"/>
        <v/>
      </c>
    </row>
    <row r="24" spans="1:64" s="46" customFormat="1" ht="30" customHeight="1" thickBot="1" x14ac:dyDescent="0.3">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5" stopIfTrue="1">
      <formula>AND(task_end&gt;=I$8,task_start&lt;J$8)</formula>
    </cfRule>
    <cfRule type="expression" dxfId="31" priority="4">
      <formula>AND(task_start&lt;=I$8,ROUNDDOWN((task_end-task_start+1)*task_progress,0)+task_start-1&gt;=I$8)</formula>
    </cfRule>
  </conditionalFormatting>
  <conditionalFormatting sqref="I30:BL34">
    <cfRule type="expression" dxfId="30" priority="3" stopIfTrue="1">
      <formula>AND(task_end&gt;=I$8,task_start&lt;J$8)</formula>
    </cfRule>
    <cfRule type="expression" dxfId="29" priority="2">
      <formula>AND(task_start&lt;=I$8,ROUNDDOWN((task_end-task_start+1)*task_progress,0)+task_start-1&gt;=I$8)</formula>
    </cfRule>
  </conditionalFormatting>
  <conditionalFormatting sqref="I36:BL40">
    <cfRule type="expression" dxfId="28" priority="9">
      <formula>AND(task_start&lt;=I$8,ROUNDDOWN((task_end-task_start+1)*task_progress,0)+task_start-1&gt;=I$8)</formula>
    </cfRule>
    <cfRule type="expression" dxfId="2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dataValidation allowBlank="1" showInputMessage="1" showErrorMessage="1" prompt="Phase 4's sample block starts in cell B26." sqref="A35"/>
    <dataValidation allowBlank="1" showInputMessage="1" showErrorMessage="1" prompt="Phase 3's sample block starts in cell B20." sqref="A2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Enter the name of the Project Lead in cell C3. Enter the Project Start date in cell Q1. Project Start: label is in cell I1." sqref="A6"/>
    <dataValidation allowBlank="1" showInputMessage="1" showErrorMessage="1" prompt="Enter Company name in cel B2." sqref="A2:A5"/>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5"/>
  <sheetViews>
    <sheetView showGridLines="0" showRuler="0" topLeftCell="B29" zoomScale="64" zoomScaleNormal="100" zoomScalePageLayoutView="70" workbookViewId="0">
      <selection activeCell="C5" sqref="C5"/>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9" customWidth="1"/>
    <col min="8" max="8" width="6" hidden="1" customWidth="1"/>
    <col min="9" max="65" width="2.69921875" customWidth="1"/>
  </cols>
  <sheetData>
    <row r="1" spans="1:64" ht="114" customHeight="1" x14ac:dyDescent="1.05">
      <c r="A1" s="14"/>
      <c r="B1" s="118" t="s">
        <v>77</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8</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45684</v>
      </c>
      <c r="J7" s="185"/>
      <c r="K7" s="185"/>
      <c r="L7" s="185"/>
      <c r="M7" s="185"/>
      <c r="N7" s="185"/>
      <c r="O7" s="185"/>
      <c r="P7" s="185">
        <f>P8</f>
        <v>45691</v>
      </c>
      <c r="Q7" s="185"/>
      <c r="R7" s="185"/>
      <c r="S7" s="185"/>
      <c r="T7" s="185"/>
      <c r="U7" s="185"/>
      <c r="V7" s="185"/>
      <c r="W7" s="185">
        <f>W8</f>
        <v>45698</v>
      </c>
      <c r="X7" s="185"/>
      <c r="Y7" s="185"/>
      <c r="Z7" s="185"/>
      <c r="AA7" s="185"/>
      <c r="AB7" s="185"/>
      <c r="AC7" s="185"/>
      <c r="AD7" s="185">
        <f>AD8</f>
        <v>45705</v>
      </c>
      <c r="AE7" s="185"/>
      <c r="AF7" s="185"/>
      <c r="AG7" s="185"/>
      <c r="AH7" s="185"/>
      <c r="AI7" s="185"/>
      <c r="AJ7" s="185"/>
      <c r="AK7" s="185">
        <f>AK8</f>
        <v>45712</v>
      </c>
      <c r="AL7" s="185"/>
      <c r="AM7" s="185"/>
      <c r="AN7" s="185"/>
      <c r="AO7" s="185"/>
      <c r="AP7" s="185"/>
      <c r="AQ7" s="185"/>
      <c r="AR7" s="185">
        <f>AR8</f>
        <v>45719</v>
      </c>
      <c r="AS7" s="185"/>
      <c r="AT7" s="185"/>
      <c r="AU7" s="185"/>
      <c r="AV7" s="185"/>
      <c r="AW7" s="185"/>
      <c r="AX7" s="185"/>
      <c r="AY7" s="185">
        <f>AY8</f>
        <v>45726</v>
      </c>
      <c r="AZ7" s="185"/>
      <c r="BA7" s="185"/>
      <c r="BB7" s="185"/>
      <c r="BC7" s="185"/>
      <c r="BD7" s="185"/>
      <c r="BE7" s="185"/>
      <c r="BF7" s="185">
        <f>BF8</f>
        <v>45733</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3">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42</v>
      </c>
      <c r="C17" s="58"/>
      <c r="D17" s="59"/>
      <c r="E17" s="60"/>
      <c r="F17" s="61"/>
      <c r="G17" s="17"/>
      <c r="H17" s="5" t="str">
        <f t="shared" si="4"/>
        <v/>
      </c>
    </row>
    <row r="18" spans="1:64" s="46" customFormat="1" ht="30" customHeight="1" thickBot="1" x14ac:dyDescent="0.3">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50</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09" t="s">
        <v>48</v>
      </c>
      <c r="C23" s="110"/>
      <c r="D23" s="111"/>
      <c r="E23" s="112"/>
      <c r="F23" s="113"/>
      <c r="G23" s="17"/>
      <c r="H23" s="5" t="str">
        <f t="shared" si="4"/>
        <v/>
      </c>
    </row>
    <row r="24" spans="1:64" s="46" customFormat="1" ht="30" customHeight="1" thickBot="1" x14ac:dyDescent="0.3">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5" stopIfTrue="1">
      <formula>AND(task_end&gt;=I$8,task_start&lt;J$8)</formula>
    </cfRule>
    <cfRule type="expression" dxfId="22" priority="4">
      <formula>AND(task_start&lt;=I$8,ROUNDDOWN((task_end-task_start+1)*task_progress,0)+task_start-1&gt;=I$8)</formula>
    </cfRule>
  </conditionalFormatting>
  <conditionalFormatting sqref="I30:BL34">
    <cfRule type="expression" dxfId="21" priority="3" stopIfTrue="1">
      <formula>AND(task_end&gt;=I$8,task_start&lt;J$8)</formula>
    </cfRule>
    <cfRule type="expression" dxfId="20" priority="2">
      <formula>AND(task_start&lt;=I$8,ROUNDDOWN((task_end-task_start+1)*task_progress,0)+task_start-1&gt;=I$8)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dataValidation allowBlank="1" showInputMessage="1" showErrorMessage="1" prompt="Phase 4's sample block starts in cell B26." sqref="A35"/>
    <dataValidation allowBlank="1" showInputMessage="1" showErrorMessage="1" prompt="Phase 3's sample block starts in cell B20." sqref="A2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Enter the name of the Project Lead in cell C3. Enter the Project Start date in cell Q1. Project Start: label is in cell I1." sqref="A6"/>
    <dataValidation allowBlank="1" showInputMessage="1" showErrorMessage="1" prompt="Enter Company name in cel B2." sqref="A2:A5"/>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5"/>
  <sheetViews>
    <sheetView showGridLines="0" showRuler="0" topLeftCell="A26" zoomScale="64" zoomScaleNormal="100" zoomScalePageLayoutView="70" workbookViewId="0">
      <selection activeCell="C5" sqref="C5"/>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9" customWidth="1"/>
    <col min="8" max="8" width="6" hidden="1" customWidth="1"/>
    <col min="9" max="65" width="2.69921875" customWidth="1"/>
  </cols>
  <sheetData>
    <row r="1" spans="1:64" ht="114" customHeight="1" x14ac:dyDescent="1.05">
      <c r="A1" s="14"/>
      <c r="B1" s="118" t="s">
        <v>77</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6">
      <c r="B2" s="96" t="s">
        <v>20</v>
      </c>
      <c r="C2" s="97" t="s">
        <v>72</v>
      </c>
      <c r="D2" s="22"/>
      <c r="E2" s="23"/>
      <c r="F2" s="22"/>
      <c r="I2" s="179" t="s">
        <v>22</v>
      </c>
      <c r="J2" s="180"/>
      <c r="K2" s="180"/>
      <c r="L2" s="180"/>
      <c r="M2" s="180"/>
      <c r="N2" s="180"/>
      <c r="O2" s="180"/>
      <c r="P2" s="24"/>
      <c r="Q2" s="183">
        <v>9</v>
      </c>
      <c r="R2" s="182"/>
      <c r="S2" s="182"/>
      <c r="T2" s="182"/>
      <c r="U2" s="182"/>
      <c r="V2" s="182"/>
      <c r="W2" s="182"/>
      <c r="X2" s="182"/>
      <c r="Y2" s="182"/>
      <c r="Z2" s="182"/>
    </row>
    <row r="3" spans="1:64" ht="25.2" x14ac:dyDescent="0.6">
      <c r="B3" s="96" t="s">
        <v>44</v>
      </c>
      <c r="C3" s="97" t="s">
        <v>73</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74</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t="s">
        <v>75</v>
      </c>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84">
        <f>I8</f>
        <v>45691</v>
      </c>
      <c r="J7" s="185"/>
      <c r="K7" s="185"/>
      <c r="L7" s="185"/>
      <c r="M7" s="185"/>
      <c r="N7" s="185"/>
      <c r="O7" s="185"/>
      <c r="P7" s="185">
        <f>P8</f>
        <v>45698</v>
      </c>
      <c r="Q7" s="185"/>
      <c r="R7" s="185"/>
      <c r="S7" s="185"/>
      <c r="T7" s="185"/>
      <c r="U7" s="185"/>
      <c r="V7" s="185"/>
      <c r="W7" s="185">
        <f>W8</f>
        <v>45705</v>
      </c>
      <c r="X7" s="185"/>
      <c r="Y7" s="185"/>
      <c r="Z7" s="185"/>
      <c r="AA7" s="185"/>
      <c r="AB7" s="185"/>
      <c r="AC7" s="185"/>
      <c r="AD7" s="185">
        <f>AD8</f>
        <v>45712</v>
      </c>
      <c r="AE7" s="185"/>
      <c r="AF7" s="185"/>
      <c r="AG7" s="185"/>
      <c r="AH7" s="185"/>
      <c r="AI7" s="185"/>
      <c r="AJ7" s="185"/>
      <c r="AK7" s="185">
        <f>AK8</f>
        <v>45719</v>
      </c>
      <c r="AL7" s="185"/>
      <c r="AM7" s="185"/>
      <c r="AN7" s="185"/>
      <c r="AO7" s="185"/>
      <c r="AP7" s="185"/>
      <c r="AQ7" s="185"/>
      <c r="AR7" s="185">
        <f>AR8</f>
        <v>45726</v>
      </c>
      <c r="AS7" s="185"/>
      <c r="AT7" s="185"/>
      <c r="AU7" s="185"/>
      <c r="AV7" s="185"/>
      <c r="AW7" s="185"/>
      <c r="AX7" s="185"/>
      <c r="AY7" s="185">
        <f>AY8</f>
        <v>45733</v>
      </c>
      <c r="AZ7" s="185"/>
      <c r="BA7" s="185"/>
      <c r="BB7" s="185"/>
      <c r="BC7" s="185"/>
      <c r="BD7" s="185"/>
      <c r="BE7" s="185"/>
      <c r="BF7" s="185">
        <f>BF8</f>
        <v>45740</v>
      </c>
      <c r="BG7" s="185"/>
      <c r="BH7" s="185"/>
      <c r="BI7" s="185"/>
      <c r="BJ7" s="185"/>
      <c r="BK7" s="185"/>
      <c r="BL7" s="186"/>
    </row>
    <row r="8" spans="1:64" s="26" customFormat="1" ht="15" customHeight="1" x14ac:dyDescent="0.25">
      <c r="A8" s="187"/>
      <c r="B8" s="188" t="s">
        <v>5</v>
      </c>
      <c r="C8" s="190" t="s">
        <v>23</v>
      </c>
      <c r="D8" s="192" t="s">
        <v>1</v>
      </c>
      <c r="E8" s="192" t="s">
        <v>3</v>
      </c>
      <c r="F8" s="192"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3">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1.95" customHeight="1" thickBot="1" x14ac:dyDescent="0.3">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42</v>
      </c>
      <c r="C17" s="58"/>
      <c r="D17" s="59"/>
      <c r="E17" s="60"/>
      <c r="F17" s="61"/>
      <c r="G17" s="17"/>
      <c r="H17" s="5" t="str">
        <f t="shared" si="4"/>
        <v/>
      </c>
    </row>
    <row r="18" spans="1:64" s="46" customFormat="1" ht="30" customHeight="1" thickBot="1" x14ac:dyDescent="0.3">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50</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09" t="s">
        <v>48</v>
      </c>
      <c r="C23" s="110"/>
      <c r="D23" s="111"/>
      <c r="E23" s="112"/>
      <c r="F23" s="113"/>
      <c r="G23" s="17"/>
      <c r="H23" s="5" t="str">
        <f t="shared" si="4"/>
        <v/>
      </c>
    </row>
    <row r="24" spans="1:64" s="46" customFormat="1" ht="30" customHeight="1" thickBot="1" x14ac:dyDescent="0.3">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5" stopIfTrue="1">
      <formula>AND(task_end&gt;=I$8,task_start&lt;J$8)</formula>
    </cfRule>
    <cfRule type="expression" dxfId="13" priority="4">
      <formula>AND(task_start&lt;=I$8,ROUNDDOWN((task_end-task_start+1)*task_progress,0)+task_start-1&gt;=I$8)</formula>
    </cfRule>
  </conditionalFormatting>
  <conditionalFormatting sqref="I30:BL34">
    <cfRule type="expression" dxfId="12" priority="3" stopIfTrue="1">
      <formula>AND(task_end&gt;=I$8,task_start&lt;J$8)</formula>
    </cfRule>
    <cfRule type="expression" dxfId="11" priority="2">
      <formula>AND(task_start&lt;=I$8,ROUNDDOWN((task_end-task_start+1)*task_progress,0)+task_start-1&gt;=I$8)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dataValidation allowBlank="1" showInputMessage="1" showErrorMessage="1" prompt="Phase 4's sample block starts in cell B26." sqref="A35"/>
    <dataValidation allowBlank="1" showInputMessage="1" showErrorMessage="1" prompt="Phase 3's sample block starts in cell B20." sqref="A29"/>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Enter the name of the Project Lead in cell C3. Enter the Project Start date in cell Q1. Project Start: label is in cell I1." sqref="A6"/>
    <dataValidation allowBlank="1" showInputMessage="1" showErrorMessage="1" prompt="Enter Company name in cel B2." sqref="A2:A5"/>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admin</cp:lastModifiedBy>
  <dcterms:created xsi:type="dcterms:W3CDTF">2022-03-11T22:41:12Z</dcterms:created>
  <dcterms:modified xsi:type="dcterms:W3CDTF">2025-02-10T12:19:44Z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