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F53553D5-37F7-499B-B7A8-C4BDE73FE158}" xr6:coauthVersionLast="36" xr6:coauthVersionMax="36" xr10:uidLastSave="{00000000-0000-0000-0000-000000000000}"/>
  <bookViews>
    <workbookView xWindow="240" yWindow="105" windowWidth="14805" windowHeight="8010" tabRatio="759" firstSheet="4" activeTab="5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  <sheet name="Filter1" sheetId="10" r:id="rId8"/>
    <sheet name="Match" sheetId="11" r:id="rId9"/>
    <sheet name="Filter2" sheetId="12" r:id="rId10"/>
    <sheet name="Fill&amp;Sort2" sheetId="13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6" i="5" l="1"/>
  <c r="B7" i="5" l="1"/>
  <c r="B8" i="5"/>
  <c r="B9" i="5"/>
  <c r="B10" i="5"/>
</calcChain>
</file>

<file path=xl/sharedStrings.xml><?xml version="1.0" encoding="utf-8"?>
<sst xmlns="http://schemas.openxmlformats.org/spreadsheetml/2006/main" count="356" uniqueCount="217">
  <si>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</si>
  <si>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</si>
  <si>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</si>
  <si>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</si>
  <si>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</si>
  <si>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</si>
  <si>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</si>
  <si>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</si>
  <si>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</si>
  <si>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</si>
  <si>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</si>
  <si>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</si>
  <si>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</si>
  <si>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</si>
  <si>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</si>
  <si>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</si>
  <si>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</si>
  <si>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</si>
  <si>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</si>
  <si>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</si>
  <si>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</si>
  <si>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</si>
  <si>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</si>
  <si>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</si>
  <si>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</si>
  <si>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</si>
  <si>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</si>
  <si>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</si>
  <si>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</si>
  <si>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</si>
  <si>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</si>
  <si>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</si>
  <si>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</si>
  <si>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</si>
  <si>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</si>
  <si>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</si>
  <si>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</si>
  <si>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</si>
  <si>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</si>
  <si>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</si>
  <si>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</si>
  <si>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</si>
  <si>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</si>
  <si>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</si>
  <si>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</si>
  <si>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</si>
  <si>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</si>
  <si>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</si>
  <si>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</si>
  <si>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</si>
  <si>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</si>
  <si>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</si>
  <si>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</si>
  <si>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week_1_count</t>
  </si>
  <si>
    <t>week_1</t>
  </si>
  <si>
    <t>week_1 == 2</t>
  </si>
  <si>
    <t>week_2</t>
  </si>
  <si>
    <t>week_1 == 3</t>
  </si>
  <si>
    <t>week_3</t>
  </si>
  <si>
    <t>week_1 == 4</t>
  </si>
  <si>
    <t>week_4</t>
  </si>
  <si>
    <t>week_1 == 5</t>
  </si>
  <si>
    <t>week_5</t>
  </si>
  <si>
    <t>week_1 == True</t>
  </si>
  <si>
    <t>week_1_sum</t>
  </si>
  <si>
    <t>week_2 == True</t>
  </si>
  <si>
    <t>week_2_sum</t>
  </si>
  <si>
    <t>week_3 == True</t>
  </si>
  <si>
    <t>week_3_sum</t>
  </si>
  <si>
    <t>week_4 == True</t>
  </si>
  <si>
    <t>week_4_sum</t>
  </si>
  <si>
    <t>week_5 == True</t>
  </si>
  <si>
    <t>week_5_sum</t>
  </si>
  <si>
    <t>week_c3</t>
  </si>
  <si>
    <t>week_c4</t>
  </si>
  <si>
    <t>week_c5</t>
  </si>
  <si>
    <t>week_c6</t>
  </si>
  <si>
    <t>week_c7</t>
  </si>
  <si>
    <t>week_c8</t>
  </si>
  <si>
    <t>week_con1</t>
  </si>
  <si>
    <t>week_con2</t>
  </si>
  <si>
    <t>week_con1 &amp; week_con2</t>
  </si>
  <si>
    <t>week_condition</t>
  </si>
  <si>
    <t>第2周</t>
  </si>
  <si>
    <t>第3周</t>
  </si>
  <si>
    <t>第4周</t>
  </si>
  <si>
    <t>第5周</t>
  </si>
  <si>
    <t>周预警规则: 条件1</t>
  </si>
  <si>
    <t>week_4_before</t>
  </si>
  <si>
    <t>week_4_before == True</t>
  </si>
  <si>
    <t>week_4_before_sum</t>
  </si>
  <si>
    <t>week_4_before_mean</t>
  </si>
  <si>
    <t>week_4_before_std</t>
  </si>
  <si>
    <t>week_1 &gt; 1 &amp; week_1 &lt;= 5</t>
    <phoneticPr fontId="1" type="noConversion"/>
  </si>
  <si>
    <t>前4周平均失效数≤5，本周失效数&gt;10</t>
    <phoneticPr fontId="1" type="noConversion"/>
  </si>
  <si>
    <t>10&lt;前4周平均失效数≤20，本周失效数比前4周平均失效数增长&gt;80%</t>
    <phoneticPr fontId="1" type="noConversion"/>
  </si>
  <si>
    <t>20&lt;前4周平均失效数≤50，本周失效数比前4周平均失效数增长&gt;70%</t>
    <phoneticPr fontId="1" type="noConversion"/>
  </si>
  <si>
    <t>50&lt;前4周平均失效数≤100，本周失效数比前4周平均失效数增长&gt;60%</t>
    <phoneticPr fontId="1" type="noConversion"/>
  </si>
  <si>
    <t>100&lt;前4周平均失效数≤200，本周失效数比前4周平均失效数增长&gt;50%</t>
    <phoneticPr fontId="1" type="noConversion"/>
  </si>
  <si>
    <t>200&lt;前4周平均失效数≤300，本周失效数比前4周平均失效数增长&gt;40%</t>
    <phoneticPr fontId="1" type="noConversion"/>
  </si>
  <si>
    <t>前4周平均失效数&gt;300，本周失效数比前4周平均失效数增长&gt;30%</t>
    <phoneticPr fontId="1" type="noConversion"/>
  </si>
  <si>
    <t>前3周平均失效数≤5，且后2周平均失效数&gt;9</t>
    <phoneticPr fontId="1" type="noConversion"/>
  </si>
  <si>
    <t>5&lt;前3周平均失效数≤10，且后2周平均失效数&gt;14</t>
    <phoneticPr fontId="1" type="noConversion"/>
  </si>
  <si>
    <t>10&lt;前3周平均失效数≤20，且后2周平均失效数比前3周平均失效数增长&gt;70%</t>
    <phoneticPr fontId="1" type="noConversion"/>
  </si>
  <si>
    <t>20&lt;前3周平均失效数≤50，且后2周平均失效数比前3周平均失效数增长&gt;60%</t>
    <phoneticPr fontId="1" type="noConversion"/>
  </si>
  <si>
    <t>50&lt;前3周平均失效数≤100，且后2周平均失效数比前3周平均失效数增长&gt;50%</t>
    <phoneticPr fontId="1" type="noConversion"/>
  </si>
  <si>
    <t>100&lt;前3周平均失效数≤200，且后2周平均失效数比前3周平均失效数增长&gt;40%</t>
    <phoneticPr fontId="1" type="noConversion"/>
  </si>
  <si>
    <t>200&lt;前3周平均失效数≤300，且后2周平均失效数比前3周平均失效数增长&gt;30%</t>
    <phoneticPr fontId="1" type="noConversion"/>
  </si>
  <si>
    <t>前3周平均失效数&gt;300，且后2周平均失效数比前3周平均失效数增长&gt;20%</t>
    <phoneticPr fontId="1" type="noConversion"/>
  </si>
  <si>
    <t>week_1 &gt; 2 &amp; week_1 &lt;= 5</t>
    <phoneticPr fontId="1" type="noConversion"/>
  </si>
  <si>
    <t>近2周</t>
    <phoneticPr fontId="1" type="noConversion"/>
  </si>
  <si>
    <t>近3周</t>
    <phoneticPr fontId="1" type="noConversion"/>
  </si>
  <si>
    <t>前4周</t>
    <phoneticPr fontId="1" type="noConversion"/>
  </si>
  <si>
    <t>sum</t>
    <phoneticPr fontId="1" type="noConversion"/>
  </si>
  <si>
    <t>mean</t>
    <phoneticPr fontId="1" type="noConversion"/>
  </si>
  <si>
    <t>std</t>
    <phoneticPr fontId="1" type="noConversion"/>
  </si>
  <si>
    <t>week_3_before == True</t>
    <phoneticPr fontId="1" type="noConversion"/>
  </si>
  <si>
    <t>week_3_before</t>
    <phoneticPr fontId="1" type="noConversion"/>
  </si>
  <si>
    <t>week_2_recent</t>
    <phoneticPr fontId="1" type="noConversion"/>
  </si>
  <si>
    <t>week_3_before_sum</t>
  </si>
  <si>
    <t>week_3_before_mean</t>
  </si>
  <si>
    <t>week_3_before_std</t>
  </si>
  <si>
    <t>week_2_recent == True</t>
    <phoneticPr fontId="1" type="noConversion"/>
  </si>
  <si>
    <t>week_2_recent_sum</t>
    <phoneticPr fontId="1" type="noConversion"/>
  </si>
  <si>
    <t>week_2_recent_mean</t>
    <phoneticPr fontId="1" type="noConversion"/>
  </si>
  <si>
    <t>week_2_recent_std</t>
    <phoneticPr fontId="1" type="noConversion"/>
  </si>
  <si>
    <t>week_c1_continue</t>
    <phoneticPr fontId="1" type="noConversion"/>
  </si>
  <si>
    <t>week_c2_continue</t>
    <phoneticPr fontId="1" type="noConversion"/>
  </si>
  <si>
    <t>week_c3_continue</t>
  </si>
  <si>
    <t>week_c4_continue</t>
  </si>
  <si>
    <t>week_c5_continue</t>
  </si>
  <si>
    <t>week_c6_continue</t>
  </si>
  <si>
    <t>week_c7_continue</t>
  </si>
  <si>
    <t>week_c8_continue</t>
  </si>
  <si>
    <t>week_con3_continue</t>
  </si>
  <si>
    <t>周连续增长预警规则: 条件2</t>
    <phoneticPr fontId="1" type="noConversion"/>
  </si>
  <si>
    <t>周连续增长：条件1:最后一周失效数-倒数第二周失效数≥0</t>
    <phoneticPr fontId="1" type="noConversion"/>
  </si>
  <si>
    <t>周超阈值预警规则： 条件1 + 条件2</t>
    <phoneticPr fontId="1" type="noConversion"/>
  </si>
  <si>
    <t>条件3:（后两周平均失效数-前3周平均失效数）/前3周标准差&gt;4</t>
    <phoneticPr fontId="1" type="noConversion"/>
  </si>
  <si>
    <t>周连续增长预警规则: 条件1 + 条件2 + 条件3</t>
    <phoneticPr fontId="1" type="noConversion"/>
  </si>
  <si>
    <t>week_con1_continue</t>
    <phoneticPr fontId="1" type="noConversion"/>
  </si>
  <si>
    <t>week_con2_continue</t>
    <phoneticPr fontId="1" type="noConversion"/>
  </si>
  <si>
    <t>week_con1_continue &amp; week_con2_continue &amp; week_con3_continue</t>
    <phoneticPr fontId="1" type="noConversion"/>
  </si>
  <si>
    <t>final_condition</t>
    <phoneticPr fontId="1" type="noConversion"/>
  </si>
  <si>
    <t>week_condition_continue</t>
    <phoneticPr fontId="1" type="noConversion"/>
  </si>
  <si>
    <t>week_condition</t>
    <phoneticPr fontId="1" type="noConversion"/>
  </si>
  <si>
    <t>week_condition_continue</t>
    <phoneticPr fontId="1" type="noConversion"/>
  </si>
  <si>
    <t>是否超阈值</t>
    <phoneticPr fontId="1" type="noConversion"/>
  </si>
  <si>
    <t>连续增长</t>
    <phoneticPr fontId="1" type="noConversion"/>
  </si>
  <si>
    <t>final_condition</t>
    <phoneticPr fontId="1" type="noConversion"/>
  </si>
  <si>
    <t>If warning</t>
    <phoneticPr fontId="1" type="noConversion"/>
  </si>
  <si>
    <t>week_3_before_mean &lt;= 5 &amp; week_2_recent_mean&gt; 9</t>
  </si>
  <si>
    <t>week_3_before_mean &gt; 5 &amp; week_3_before_mean &lt;= 10 &amp; week_2_recent_mean&gt; 14</t>
  </si>
  <si>
    <t>week_condition | week_condition_continue</t>
    <phoneticPr fontId="1" type="noConversion"/>
  </si>
  <si>
    <t>week_c1_continue | week_c2_continue | week_c3_continue | week_c4_continue | week_c5_continue |week_c6_continue | week_c7_continue | week_c8_continue</t>
    <phoneticPr fontId="1" type="noConversion"/>
  </si>
  <si>
    <t>week_3_before_mean &gt; 10 &amp; week_3_before_mean &lt;= 20 &amp; ((week_2_recent_mean-week_3_before_mean)/week_3_before_mean &gt; 0.7 )</t>
    <phoneticPr fontId="1" type="noConversion"/>
  </si>
  <si>
    <t>week_3_before_mean &gt; 20 &amp; week_3_before_mean &lt;= 50 &amp; ((week_2_recent_mean-week_3_before_mean)/week_3_before_mean &gt; 0.6 )</t>
    <phoneticPr fontId="1" type="noConversion"/>
  </si>
  <si>
    <t>week_3_before_mean &gt; 50 &amp; week_3_before_mean &lt;= 100 &amp; ((week_2_recent_mean-week_3_before_mean)/week_3_before_mean &gt; 0.5)</t>
    <phoneticPr fontId="1" type="noConversion"/>
  </si>
  <si>
    <t>week_3_before_mean &gt; 100 &amp; week_3_before_mean &lt;= 200 &amp; ((week_2_recent_mean-week_3_before_mean)/week_3_before_mean &gt; 0.4 )</t>
    <phoneticPr fontId="1" type="noConversion"/>
  </si>
  <si>
    <t>week_3_before_mean &gt; 200 &amp; week_3_before_mean &lt;= 300 &amp; ((week_2_recent_mean-week_3_before_mean)/week_3_before_mean &gt; 0.30 )</t>
    <phoneticPr fontId="1" type="noConversion"/>
  </si>
  <si>
    <t>week_3_before_mean &gt; 300  &amp; ( (week_2_recent_mean-week_3_before_mean)/week_3_before_mean &gt; 0.2 )</t>
    <phoneticPr fontId="1" type="noConversion"/>
  </si>
  <si>
    <t xml:space="preserve">(week_1_sum - week_2_sum) &gt;= 0 </t>
    <phoneticPr fontId="1" type="noConversion"/>
  </si>
  <si>
    <t>(week_2_recent_mean-week_3_before_mean)/week_3_before_std &gt; 4</t>
    <phoneticPr fontId="1" type="noConversion"/>
  </si>
  <si>
    <t>week_4_before_mean &gt; 10 &amp; week_4_before_mean &lt;=20 &amp; ((week_1_sum-week_4_before_mean)/week_4_before_mean &gt; 0.8 )</t>
    <phoneticPr fontId="1" type="noConversion"/>
  </si>
  <si>
    <t>week_4_before_mean &gt; 20 &amp; week_4_before_mean &lt;=50 &amp; ((week_1_sum-week_4_before_mean)/week_4_before_mean &gt; 0.7 )</t>
    <phoneticPr fontId="1" type="noConversion"/>
  </si>
  <si>
    <t>week_4_before_mean &gt; 50 &amp; week_4_before_mean &lt;=100 &amp; ((week_1_sum-week_4_before_mean)/week_4_before_mean &gt; 0.6 )</t>
    <phoneticPr fontId="1" type="noConversion"/>
  </si>
  <si>
    <t>week_4_before_mean &gt; 100 &amp; week_4_before_mean &lt;=200 &amp; ((week_1_sum-week_4_before_mean)/week_4_before_mean&gt; 0.5 )</t>
    <phoneticPr fontId="1" type="noConversion"/>
  </si>
  <si>
    <t>week_4_before_mean &gt; 200 &amp; week_4_before_mean &lt;=300 &amp; ((week_1_sum-week_4_before_mean)/week_4_before_mean &gt; 0.4 )</t>
    <phoneticPr fontId="1" type="noConversion"/>
  </si>
  <si>
    <t>week_4_before_mean &gt;= 300 &amp; ((week_1_sum-week_4_before_mean)/week_4_before_mean &gt; 0.3 )</t>
    <phoneticPr fontId="1" type="noConversion"/>
  </si>
  <si>
    <t>week_c1 | week_c2 | week_c3 | week_c4 | week_c5 |week_c6 | week_c7 | week_c8</t>
  </si>
  <si>
    <t>0 &lt; week_1 &lt;= 2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</si>
  <si>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</si>
  <si>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</si>
  <si>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</si>
  <si>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</si>
  <si>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国家/地区:渠道:机型:故障类别:week_1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</si>
  <si>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</si>
  <si>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</si>
  <si>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</si>
  <si>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</si>
  <si>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desc</t>
    <phoneticPr fontId="1" type="noConversion"/>
  </si>
  <si>
    <t>Filter condition</t>
    <phoneticPr fontId="1" type="noConversion"/>
  </si>
  <si>
    <t>`If warning` == True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</si>
  <si>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</si>
  <si>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</si>
  <si>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
--Empty cell will use original combined data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</si>
  <si>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</si>
  <si>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</si>
  <si>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</si>
  <si>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</si>
  <si>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</si>
  <si>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</si>
  <si>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</si>
  <si>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获取详细的预警数据，只限没有合规问题的其他国家数据</t>
    <phoneticPr fontId="1" type="noConversion"/>
  </si>
  <si>
    <t>国家/地区:渠道:机型:故障类别</t>
    <phoneticPr fontId="1" type="noConversion"/>
  </si>
  <si>
    <t>国家/地区:渠道:工单号:机型:主题:故障类别:IMEI:APP名:软件版本:发帖时间</t>
    <phoneticPr fontId="1" type="noConversion"/>
  </si>
  <si>
    <t>发帖时间.isna()==False</t>
    <phoneticPr fontId="1" type="noConversion"/>
  </si>
  <si>
    <t>主题</t>
    <phoneticPr fontId="1" type="noConversion"/>
  </si>
  <si>
    <t>If warning</t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</si>
  <si>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</si>
  <si>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</si>
  <si>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</si>
  <si>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</si>
  <si>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</si>
  <si>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week_c1</t>
    <phoneticPr fontId="1" type="noConversion"/>
  </si>
  <si>
    <t>有修改</t>
    <phoneticPr fontId="1" type="noConversion"/>
  </si>
  <si>
    <t>week_4_before_mean &lt;= 10 &amp; week_1_sum &gt; 20</t>
    <phoneticPr fontId="1" type="noConversion"/>
  </si>
  <si>
    <t>week_c2</t>
    <phoneticPr fontId="1" type="noConversion"/>
  </si>
  <si>
    <t>前4周平均失效数≤10，本周失效数&gt;20</t>
    <phoneticPr fontId="1" type="noConversion"/>
  </si>
  <si>
    <t>week_4_before_std &gt; 0 &amp; ((week_1_sum - week_4_before_mean)/week_4_before_std &gt; 3.5)</t>
    <phoneticPr fontId="1" type="noConversion"/>
  </si>
  <si>
    <t>week_con2_sub1</t>
    <phoneticPr fontId="1" type="noConversion"/>
  </si>
  <si>
    <t>(当周失效数-前4周平均失效数)/前4周标准差&gt;3 (前4周标准差&gt;0)</t>
    <phoneticPr fontId="1" type="noConversion"/>
  </si>
  <si>
    <t>(week_4_before_std==0) &amp; week_c2</t>
    <phoneticPr fontId="1" type="noConversion"/>
  </si>
  <si>
    <t>week_con2_sub2</t>
    <phoneticPr fontId="1" type="noConversion"/>
  </si>
  <si>
    <t>前4周标准差==0,解决上一条 标准差不能做分母的问题</t>
    <phoneticPr fontId="1" type="noConversion"/>
  </si>
  <si>
    <t>week_con2_sub1 | week_con2_sub2</t>
    <phoneticPr fontId="1" type="noConversion"/>
  </si>
  <si>
    <t>周预警规则: 条件2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</si>
</sst>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 applyAlignment="1"/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5" sqref="D5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60" t="s">
        <v>21</v>
      </c>
      <c r="B1" s="60"/>
      <c r="C1" s="60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174</v>
      </c>
      <c r="D4" s="20" t="s">
        <v>174</v>
      </c>
    </row>
    <row r="5" spans="1:4" ht="16.5" x14ac:dyDescent="0.3">
      <c r="A5" s="19">
        <v>3</v>
      </c>
      <c r="B5" s="19" t="s">
        <v>38</v>
      </c>
      <c r="C5" s="20" t="s">
        <v>28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97BF-7FBC-4A4D-B9A9-7B4DFE325932}">
  <dimension ref="A1:A2"/>
  <sheetViews>
    <sheetView workbookViewId="0">
      <selection activeCell="B10" sqref="B10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181</v>
      </c>
    </row>
    <row r="2" spans="1:1" x14ac:dyDescent="0.15">
      <c r="A2" s="5" t="s">
        <v>196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4F62-952D-4D9E-8329-F6102BE64E1C}">
  <dimension ref="A1:G12"/>
  <sheetViews>
    <sheetView workbookViewId="0">
      <selection activeCell="C1" sqref="C1"/>
    </sheetView>
  </sheetViews>
  <sheetFormatPr defaultRowHeight="13.5" x14ac:dyDescent="0.15"/>
  <cols>
    <col min="1" max="1" width="23.8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54" t="s">
        <v>10</v>
      </c>
      <c r="B1" s="55" t="s">
        <v>11</v>
      </c>
      <c r="C1" s="7" t="s">
        <v>12</v>
      </c>
      <c r="D1" s="59" t="s">
        <v>13</v>
      </c>
      <c r="E1" s="59" t="s">
        <v>14</v>
      </c>
      <c r="F1" s="59" t="s">
        <v>200</v>
      </c>
      <c r="G1" s="59" t="s">
        <v>201</v>
      </c>
    </row>
    <row r="2" spans="1:7" ht="16.5" x14ac:dyDescent="0.3">
      <c r="A2" s="56" t="s">
        <v>178</v>
      </c>
      <c r="B2" s="56" t="s">
        <v>28</v>
      </c>
      <c r="C2" s="57" t="s">
        <v>16</v>
      </c>
      <c r="D2" s="10"/>
      <c r="E2" s="8" t="s">
        <v>199</v>
      </c>
      <c r="F2" s="10"/>
      <c r="G2" s="5" t="s">
        <v>202</v>
      </c>
    </row>
    <row r="3" spans="1:7" ht="16.5" x14ac:dyDescent="0.3">
      <c r="A3" s="56" t="s">
        <v>27</v>
      </c>
      <c r="B3" s="56" t="s">
        <v>27</v>
      </c>
      <c r="C3" s="57" t="s">
        <v>16</v>
      </c>
      <c r="D3" s="7"/>
      <c r="E3" s="19" t="s">
        <v>199</v>
      </c>
      <c r="F3" s="7"/>
      <c r="G3" s="5" t="s">
        <v>202</v>
      </c>
    </row>
    <row r="4" spans="1:7" ht="16.5" x14ac:dyDescent="0.3">
      <c r="A4" s="56" t="s">
        <v>173</v>
      </c>
      <c r="B4" s="56" t="s">
        <v>173</v>
      </c>
      <c r="C4" s="57" t="s">
        <v>16</v>
      </c>
      <c r="D4" s="19"/>
      <c r="E4" s="19"/>
      <c r="F4" s="7"/>
      <c r="G4" s="5" t="s">
        <v>202</v>
      </c>
    </row>
    <row r="5" spans="1:7" ht="16.5" x14ac:dyDescent="0.3">
      <c r="A5" s="56" t="s">
        <v>39</v>
      </c>
      <c r="B5" s="56" t="s">
        <v>29</v>
      </c>
      <c r="C5" s="57" t="s">
        <v>16</v>
      </c>
      <c r="D5" s="10"/>
      <c r="E5" s="8" t="s">
        <v>199</v>
      </c>
      <c r="F5" s="10"/>
      <c r="G5" s="5" t="s">
        <v>202</v>
      </c>
    </row>
    <row r="6" spans="1:7" ht="16.5" x14ac:dyDescent="0.3">
      <c r="A6" s="56" t="s">
        <v>197</v>
      </c>
      <c r="B6" s="56" t="s">
        <v>30</v>
      </c>
      <c r="C6" s="57" t="s">
        <v>16</v>
      </c>
      <c r="D6" s="10"/>
      <c r="E6" s="19"/>
      <c r="F6" s="10"/>
      <c r="G6" s="5" t="s">
        <v>202</v>
      </c>
    </row>
    <row r="7" spans="1:7" ht="16.5" x14ac:dyDescent="0.3">
      <c r="A7" s="56" t="s">
        <v>40</v>
      </c>
      <c r="B7" s="56" t="s">
        <v>31</v>
      </c>
      <c r="C7" s="29" t="s">
        <v>16</v>
      </c>
      <c r="D7" s="5"/>
      <c r="E7" s="5" t="s">
        <v>199</v>
      </c>
      <c r="F7" s="5"/>
      <c r="G7" s="5" t="s">
        <v>202</v>
      </c>
    </row>
    <row r="8" spans="1:7" ht="16.5" x14ac:dyDescent="0.3">
      <c r="A8" s="56" t="s">
        <v>36</v>
      </c>
      <c r="B8" s="56" t="s">
        <v>36</v>
      </c>
      <c r="C8" s="29" t="s">
        <v>16</v>
      </c>
      <c r="D8" s="5"/>
      <c r="E8" s="5"/>
      <c r="F8" s="5"/>
      <c r="G8" s="5" t="s">
        <v>202</v>
      </c>
    </row>
    <row r="9" spans="1:7" ht="16.5" x14ac:dyDescent="0.3">
      <c r="A9" s="56" t="s">
        <v>33</v>
      </c>
      <c r="B9" s="56" t="s">
        <v>33</v>
      </c>
      <c r="C9" s="29" t="s">
        <v>16</v>
      </c>
      <c r="D9" s="5"/>
      <c r="E9" s="5"/>
      <c r="F9" s="5"/>
      <c r="G9" s="5" t="s">
        <v>202</v>
      </c>
    </row>
    <row r="10" spans="1:7" ht="16.5" x14ac:dyDescent="0.3">
      <c r="A10" s="56" t="s">
        <v>34</v>
      </c>
      <c r="B10" s="56" t="s">
        <v>34</v>
      </c>
      <c r="C10" s="29" t="s">
        <v>16</v>
      </c>
      <c r="D10" s="5"/>
      <c r="E10" s="5"/>
      <c r="F10" s="5"/>
      <c r="G10" s="5" t="s">
        <v>202</v>
      </c>
    </row>
    <row r="11" spans="1:7" ht="16.5" x14ac:dyDescent="0.3">
      <c r="A11" s="56" t="s">
        <v>35</v>
      </c>
      <c r="B11" s="56" t="s">
        <v>35</v>
      </c>
      <c r="C11" s="29" t="s">
        <v>37</v>
      </c>
      <c r="D11" s="5"/>
      <c r="E11" s="5"/>
      <c r="F11" s="5"/>
      <c r="G11" s="5" t="s">
        <v>202</v>
      </c>
    </row>
    <row r="12" spans="1:7" x14ac:dyDescent="0.15">
      <c r="A12" s="58" t="s">
        <v>198</v>
      </c>
      <c r="B12" s="58" t="s">
        <v>198</v>
      </c>
      <c r="C12" s="29" t="s">
        <v>16</v>
      </c>
      <c r="D12" s="5"/>
      <c r="E12" s="5"/>
      <c r="F12" s="5"/>
      <c r="G12" s="5" t="s">
        <v>202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0" sqref="C10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35</v>
      </c>
      <c r="C2" s="35">
        <f ca="1">TODAY()</f>
        <v>44221</v>
      </c>
      <c r="D2" s="4" t="s">
        <v>54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7" sqref="C7"/>
    </sheetView>
  </sheetViews>
  <sheetFormatPr defaultRowHeight="13.5" x14ac:dyDescent="0.15"/>
  <cols>
    <col min="1" max="1" width="9.375" style="1" customWidth="1"/>
    <col min="2" max="2" width="2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48</v>
      </c>
      <c r="C1" s="21" t="s">
        <v>171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177</v>
      </c>
      <c r="D2" s="24" t="s">
        <v>175</v>
      </c>
      <c r="E2" s="4" t="s">
        <v>173</v>
      </c>
      <c r="F2" s="22" t="s">
        <v>6</v>
      </c>
      <c r="G2" s="4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B18" sqref="B18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15" t="s">
        <v>45</v>
      </c>
      <c r="D1" s="5" t="s">
        <v>26</v>
      </c>
    </row>
    <row r="2" spans="1:4" x14ac:dyDescent="0.15">
      <c r="A2" s="11">
        <v>1</v>
      </c>
      <c r="B2" s="11" t="s">
        <v>55</v>
      </c>
      <c r="C2" s="11" t="s">
        <v>56</v>
      </c>
      <c r="D2" s="8" t="s">
        <v>83</v>
      </c>
    </row>
    <row r="3" spans="1:4" x14ac:dyDescent="0.15">
      <c r="A3" s="11">
        <v>2</v>
      </c>
      <c r="B3" s="11" t="s">
        <v>57</v>
      </c>
      <c r="C3" s="11" t="s">
        <v>58</v>
      </c>
      <c r="D3" s="8" t="s">
        <v>84</v>
      </c>
    </row>
    <row r="4" spans="1:4" x14ac:dyDescent="0.15">
      <c r="A4" s="11">
        <v>3</v>
      </c>
      <c r="B4" s="11" t="s">
        <v>59</v>
      </c>
      <c r="C4" s="11" t="s">
        <v>60</v>
      </c>
      <c r="D4" s="8" t="s">
        <v>85</v>
      </c>
    </row>
    <row r="5" spans="1:4" x14ac:dyDescent="0.15">
      <c r="A5" s="11">
        <v>4</v>
      </c>
      <c r="B5" s="11" t="s">
        <v>61</v>
      </c>
      <c r="C5" s="11" t="s">
        <v>62</v>
      </c>
      <c r="D5" s="8" t="s">
        <v>86</v>
      </c>
    </row>
    <row r="6" spans="1:4" x14ac:dyDescent="0.15">
      <c r="A6" s="11">
        <v>5</v>
      </c>
      <c r="B6" s="11" t="s">
        <v>170</v>
      </c>
      <c r="C6" s="11" t="s">
        <v>118</v>
      </c>
      <c r="D6" s="8" t="s">
        <v>110</v>
      </c>
    </row>
    <row r="7" spans="1:4" x14ac:dyDescent="0.15">
      <c r="A7" s="11">
        <v>6</v>
      </c>
      <c r="B7" s="11" t="s">
        <v>109</v>
      </c>
      <c r="C7" s="11" t="s">
        <v>117</v>
      </c>
      <c r="D7" s="8" t="s">
        <v>111</v>
      </c>
    </row>
    <row r="8" spans="1:4" x14ac:dyDescent="0.15">
      <c r="A8" s="11">
        <v>7</v>
      </c>
      <c r="B8" s="11" t="s">
        <v>93</v>
      </c>
      <c r="C8" s="11" t="s">
        <v>88</v>
      </c>
      <c r="D8" s="8" t="s">
        <v>112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C10" sqref="C10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47</v>
      </c>
      <c r="C1" s="2" t="s">
        <v>172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30">
        <v>1</v>
      </c>
      <c r="B2" s="30" t="s">
        <v>63</v>
      </c>
      <c r="C2" s="30"/>
      <c r="D2" s="31" t="s">
        <v>176</v>
      </c>
      <c r="E2" s="32" t="s">
        <v>53</v>
      </c>
      <c r="F2" s="33" t="s">
        <v>52</v>
      </c>
      <c r="G2" s="33" t="s">
        <v>64</v>
      </c>
    </row>
    <row r="3" spans="1:8" ht="14.25" x14ac:dyDescent="0.15">
      <c r="A3" s="30">
        <v>2</v>
      </c>
      <c r="B3" s="30" t="s">
        <v>65</v>
      </c>
      <c r="C3" s="30"/>
      <c r="D3" s="31" t="s">
        <v>176</v>
      </c>
      <c r="E3" s="32" t="s">
        <v>53</v>
      </c>
      <c r="F3" s="33" t="s">
        <v>49</v>
      </c>
      <c r="G3" s="33" t="s">
        <v>66</v>
      </c>
    </row>
    <row r="4" spans="1:8" ht="14.25" x14ac:dyDescent="0.15">
      <c r="A4" s="30">
        <v>3</v>
      </c>
      <c r="B4" s="30" t="s">
        <v>67</v>
      </c>
      <c r="C4" s="30"/>
      <c r="D4" s="31" t="s">
        <v>176</v>
      </c>
      <c r="E4" s="32" t="s">
        <v>53</v>
      </c>
      <c r="F4" s="33" t="s">
        <v>49</v>
      </c>
      <c r="G4" s="33" t="s">
        <v>68</v>
      </c>
    </row>
    <row r="5" spans="1:8" ht="14.25" x14ac:dyDescent="0.15">
      <c r="A5" s="30">
        <v>4</v>
      </c>
      <c r="B5" s="30" t="s">
        <v>69</v>
      </c>
      <c r="C5" s="30"/>
      <c r="D5" s="31" t="s">
        <v>176</v>
      </c>
      <c r="E5" s="32" t="s">
        <v>53</v>
      </c>
      <c r="F5" s="33" t="s">
        <v>52</v>
      </c>
      <c r="G5" s="33" t="s">
        <v>70</v>
      </c>
    </row>
    <row r="6" spans="1:8" ht="14.25" x14ac:dyDescent="0.15">
      <c r="A6" s="30">
        <v>5</v>
      </c>
      <c r="B6" s="30" t="s">
        <v>71</v>
      </c>
      <c r="C6" s="30"/>
      <c r="D6" s="31" t="s">
        <v>176</v>
      </c>
      <c r="E6" s="32" t="s">
        <v>53</v>
      </c>
      <c r="F6" s="33" t="s">
        <v>49</v>
      </c>
      <c r="G6" s="33" t="s">
        <v>72</v>
      </c>
    </row>
    <row r="7" spans="1:8" ht="14.25" x14ac:dyDescent="0.15">
      <c r="A7" s="30">
        <v>6</v>
      </c>
      <c r="B7" s="30" t="s">
        <v>122</v>
      </c>
      <c r="C7" s="30"/>
      <c r="D7" s="31" t="s">
        <v>176</v>
      </c>
      <c r="E7" s="32" t="s">
        <v>53</v>
      </c>
      <c r="F7" s="33" t="s">
        <v>113</v>
      </c>
      <c r="G7" s="33" t="s">
        <v>123</v>
      </c>
    </row>
    <row r="8" spans="1:8" ht="14.25" x14ac:dyDescent="0.15">
      <c r="A8" s="30">
        <v>7</v>
      </c>
      <c r="B8" s="30" t="s">
        <v>122</v>
      </c>
      <c r="C8" s="30"/>
      <c r="D8" s="31" t="s">
        <v>176</v>
      </c>
      <c r="E8" s="32" t="s">
        <v>53</v>
      </c>
      <c r="F8" s="33" t="s">
        <v>114</v>
      </c>
      <c r="G8" s="33" t="s">
        <v>124</v>
      </c>
    </row>
    <row r="9" spans="1:8" ht="14.25" x14ac:dyDescent="0.15">
      <c r="A9" s="30">
        <v>8</v>
      </c>
      <c r="B9" s="30" t="s">
        <v>122</v>
      </c>
      <c r="C9" s="30"/>
      <c r="D9" s="31" t="s">
        <v>176</v>
      </c>
      <c r="E9" s="32" t="s">
        <v>53</v>
      </c>
      <c r="F9" s="33" t="s">
        <v>115</v>
      </c>
      <c r="G9" s="33" t="s">
        <v>125</v>
      </c>
    </row>
    <row r="10" spans="1:8" ht="14.25" x14ac:dyDescent="0.15">
      <c r="A10" s="30">
        <v>9</v>
      </c>
      <c r="B10" s="30" t="s">
        <v>116</v>
      </c>
      <c r="C10" s="30"/>
      <c r="D10" s="31" t="s">
        <v>176</v>
      </c>
      <c r="E10" s="32" t="s">
        <v>53</v>
      </c>
      <c r="F10" s="33" t="s">
        <v>113</v>
      </c>
      <c r="G10" s="33" t="s">
        <v>119</v>
      </c>
    </row>
    <row r="11" spans="1:8" ht="14.25" x14ac:dyDescent="0.15">
      <c r="A11" s="30">
        <v>10</v>
      </c>
      <c r="B11" s="30" t="s">
        <v>116</v>
      </c>
      <c r="C11" s="30"/>
      <c r="D11" s="31" t="s">
        <v>176</v>
      </c>
      <c r="E11" s="32" t="s">
        <v>53</v>
      </c>
      <c r="F11" s="33" t="s">
        <v>114</v>
      </c>
      <c r="G11" s="33" t="s">
        <v>120</v>
      </c>
    </row>
    <row r="12" spans="1:8" ht="14.25" x14ac:dyDescent="0.15">
      <c r="A12" s="30">
        <v>11</v>
      </c>
      <c r="B12" s="30" t="s">
        <v>116</v>
      </c>
      <c r="C12" s="30"/>
      <c r="D12" s="31" t="s">
        <v>176</v>
      </c>
      <c r="E12" s="32" t="s">
        <v>53</v>
      </c>
      <c r="F12" s="33" t="s">
        <v>115</v>
      </c>
      <c r="G12" s="33" t="s">
        <v>121</v>
      </c>
    </row>
    <row r="13" spans="1:8" ht="13.5" customHeight="1" x14ac:dyDescent="0.15">
      <c r="A13" s="30">
        <v>12</v>
      </c>
      <c r="B13" s="30" t="s">
        <v>89</v>
      </c>
      <c r="C13" s="30"/>
      <c r="D13" s="31" t="s">
        <v>176</v>
      </c>
      <c r="E13" s="32" t="s">
        <v>53</v>
      </c>
      <c r="F13" s="34" t="s">
        <v>50</v>
      </c>
      <c r="G13" s="32" t="s">
        <v>90</v>
      </c>
    </row>
    <row r="14" spans="1:8" ht="13.5" customHeight="1" x14ac:dyDescent="0.15">
      <c r="A14" s="30">
        <v>13</v>
      </c>
      <c r="B14" s="30" t="s">
        <v>89</v>
      </c>
      <c r="C14" s="30"/>
      <c r="D14" s="31" t="s">
        <v>176</v>
      </c>
      <c r="E14" s="32" t="s">
        <v>53</v>
      </c>
      <c r="F14" s="34" t="s">
        <v>17</v>
      </c>
      <c r="G14" s="32" t="s">
        <v>91</v>
      </c>
    </row>
    <row r="15" spans="1:8" ht="13.5" customHeight="1" x14ac:dyDescent="0.15">
      <c r="A15" s="30">
        <v>14</v>
      </c>
      <c r="B15" s="4" t="s">
        <v>89</v>
      </c>
      <c r="C15" s="4"/>
      <c r="D15" s="31" t="s">
        <v>176</v>
      </c>
      <c r="E15" s="32" t="s">
        <v>53</v>
      </c>
      <c r="F15" s="14" t="s">
        <v>46</v>
      </c>
      <c r="G15" s="12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tabSelected="1" workbookViewId="0">
      <selection activeCell="C6" sqref="C6"/>
    </sheetView>
  </sheetViews>
  <sheetFormatPr defaultRowHeight="13.5" x14ac:dyDescent="0.15"/>
  <cols>
    <col min="1" max="1" width="6.875" style="6" customWidth="1"/>
    <col min="2" max="2" width="82.625" style="44" customWidth="1"/>
    <col min="3" max="3" width="23.25" style="6" customWidth="1"/>
    <col min="4" max="4" width="63.25" style="23" customWidth="1"/>
  </cols>
  <sheetData>
    <row r="1" spans="1:5" x14ac:dyDescent="0.15">
      <c r="A1" s="15" t="s">
        <v>7</v>
      </c>
      <c r="B1" s="43" t="s">
        <v>9</v>
      </c>
      <c r="C1" s="15" t="s">
        <v>45</v>
      </c>
      <c r="D1" s="3" t="s">
        <v>26</v>
      </c>
    </row>
    <row r="2" spans="1:5" x14ac:dyDescent="0.15">
      <c r="A2" s="12">
        <v>1</v>
      </c>
      <c r="B2" s="28" t="s">
        <v>203</v>
      </c>
      <c r="C2" s="12" t="s">
        <v>204</v>
      </c>
      <c r="D2" s="39" t="s">
        <v>94</v>
      </c>
      <c r="E2" t="s">
        <v>205</v>
      </c>
    </row>
    <row r="3" spans="1:5" x14ac:dyDescent="0.15">
      <c r="A3" s="12">
        <v>2</v>
      </c>
      <c r="B3" s="28" t="s">
        <v>206</v>
      </c>
      <c r="C3" s="12" t="s">
        <v>207</v>
      </c>
      <c r="D3" s="39" t="s">
        <v>208</v>
      </c>
      <c r="E3" t="s">
        <v>205</v>
      </c>
    </row>
    <row r="4" spans="1:5" ht="27" x14ac:dyDescent="0.15">
      <c r="A4" s="12">
        <v>3</v>
      </c>
      <c r="B4" s="28" t="s">
        <v>163</v>
      </c>
      <c r="C4" s="12" t="s">
        <v>73</v>
      </c>
      <c r="D4" s="40" t="s">
        <v>95</v>
      </c>
    </row>
    <row r="5" spans="1:5" ht="27" x14ac:dyDescent="0.15">
      <c r="A5" s="12">
        <v>4</v>
      </c>
      <c r="B5" s="28" t="s">
        <v>164</v>
      </c>
      <c r="C5" s="12" t="s">
        <v>74</v>
      </c>
      <c r="D5" s="40" t="s">
        <v>96</v>
      </c>
    </row>
    <row r="6" spans="1:5" ht="27" x14ac:dyDescent="0.15">
      <c r="A6" s="12">
        <v>5</v>
      </c>
      <c r="B6" s="28" t="s">
        <v>165</v>
      </c>
      <c r="C6" s="12" t="s">
        <v>75</v>
      </c>
      <c r="D6" s="40" t="s">
        <v>97</v>
      </c>
    </row>
    <row r="7" spans="1:5" ht="27" x14ac:dyDescent="0.15">
      <c r="A7" s="12">
        <v>6</v>
      </c>
      <c r="B7" s="28" t="s">
        <v>166</v>
      </c>
      <c r="C7" s="12" t="s">
        <v>76</v>
      </c>
      <c r="D7" s="40" t="s">
        <v>98</v>
      </c>
    </row>
    <row r="8" spans="1:5" ht="27" x14ac:dyDescent="0.15">
      <c r="A8" s="12">
        <v>7</v>
      </c>
      <c r="B8" s="28" t="s">
        <v>167</v>
      </c>
      <c r="C8" s="12" t="s">
        <v>77</v>
      </c>
      <c r="D8" s="40" t="s">
        <v>99</v>
      </c>
    </row>
    <row r="9" spans="1:5" ht="27" x14ac:dyDescent="0.15">
      <c r="A9" s="12">
        <v>8</v>
      </c>
      <c r="B9" s="28" t="s">
        <v>168</v>
      </c>
      <c r="C9" s="12" t="s">
        <v>78</v>
      </c>
      <c r="D9" s="40" t="s">
        <v>100</v>
      </c>
    </row>
    <row r="10" spans="1:5" x14ac:dyDescent="0.15">
      <c r="A10" s="12">
        <v>9</v>
      </c>
      <c r="B10" s="45" t="s">
        <v>169</v>
      </c>
      <c r="C10" s="12" t="s">
        <v>79</v>
      </c>
      <c r="D10" s="27" t="s">
        <v>87</v>
      </c>
    </row>
    <row r="11" spans="1:5" ht="27" x14ac:dyDescent="0.15">
      <c r="A11" s="12">
        <v>10</v>
      </c>
      <c r="B11" s="28" t="s">
        <v>209</v>
      </c>
      <c r="C11" s="12" t="s">
        <v>210</v>
      </c>
      <c r="D11" s="27" t="s">
        <v>211</v>
      </c>
    </row>
    <row r="12" spans="1:5" x14ac:dyDescent="0.15">
      <c r="A12" s="12">
        <v>11</v>
      </c>
      <c r="B12" s="28" t="s">
        <v>212</v>
      </c>
      <c r="C12" s="12" t="s">
        <v>213</v>
      </c>
      <c r="D12" s="27" t="s">
        <v>214</v>
      </c>
    </row>
    <row r="13" spans="1:5" x14ac:dyDescent="0.15">
      <c r="A13" s="12">
        <v>12</v>
      </c>
      <c r="B13" s="28" t="s">
        <v>215</v>
      </c>
      <c r="C13" s="12" t="s">
        <v>80</v>
      </c>
      <c r="D13" s="27" t="s">
        <v>216</v>
      </c>
    </row>
    <row r="14" spans="1:5" x14ac:dyDescent="0.15">
      <c r="A14" s="12">
        <v>13</v>
      </c>
      <c r="B14" s="28" t="s">
        <v>81</v>
      </c>
      <c r="C14" s="12" t="s">
        <v>145</v>
      </c>
      <c r="D14" s="27" t="s">
        <v>137</v>
      </c>
    </row>
    <row r="15" spans="1:5" x14ac:dyDescent="0.15">
      <c r="A15" s="12">
        <v>14</v>
      </c>
      <c r="B15" s="28" t="s">
        <v>151</v>
      </c>
      <c r="C15" s="12" t="s">
        <v>126</v>
      </c>
      <c r="D15" s="41" t="s">
        <v>101</v>
      </c>
    </row>
    <row r="16" spans="1:5" x14ac:dyDescent="0.15">
      <c r="A16" s="12">
        <v>15</v>
      </c>
      <c r="B16" s="28" t="s">
        <v>152</v>
      </c>
      <c r="C16" s="12" t="s">
        <v>127</v>
      </c>
      <c r="D16" s="41" t="s">
        <v>102</v>
      </c>
    </row>
    <row r="17" spans="1:4" ht="27" x14ac:dyDescent="0.15">
      <c r="A17" s="12">
        <v>16</v>
      </c>
      <c r="B17" s="28" t="s">
        <v>155</v>
      </c>
      <c r="C17" s="12" t="s">
        <v>128</v>
      </c>
      <c r="D17" s="42" t="s">
        <v>103</v>
      </c>
    </row>
    <row r="18" spans="1:4" ht="27" x14ac:dyDescent="0.15">
      <c r="A18" s="12">
        <v>17</v>
      </c>
      <c r="B18" s="28" t="s">
        <v>156</v>
      </c>
      <c r="C18" s="12" t="s">
        <v>129</v>
      </c>
      <c r="D18" s="42" t="s">
        <v>104</v>
      </c>
    </row>
    <row r="19" spans="1:4" ht="27" x14ac:dyDescent="0.15">
      <c r="A19" s="12">
        <v>18</v>
      </c>
      <c r="B19" s="28" t="s">
        <v>157</v>
      </c>
      <c r="C19" s="12" t="s">
        <v>130</v>
      </c>
      <c r="D19" s="42" t="s">
        <v>105</v>
      </c>
    </row>
    <row r="20" spans="1:4" ht="27" x14ac:dyDescent="0.15">
      <c r="A20" s="12">
        <v>19</v>
      </c>
      <c r="B20" s="28" t="s">
        <v>158</v>
      </c>
      <c r="C20" s="12" t="s">
        <v>131</v>
      </c>
      <c r="D20" s="42" t="s">
        <v>106</v>
      </c>
    </row>
    <row r="21" spans="1:4" ht="27" x14ac:dyDescent="0.15">
      <c r="A21" s="12">
        <v>20</v>
      </c>
      <c r="B21" s="28" t="s">
        <v>159</v>
      </c>
      <c r="C21" s="12" t="s">
        <v>132</v>
      </c>
      <c r="D21" s="42" t="s">
        <v>107</v>
      </c>
    </row>
    <row r="22" spans="1:4" ht="27" x14ac:dyDescent="0.15">
      <c r="A22" s="12">
        <v>21</v>
      </c>
      <c r="B22" s="28" t="s">
        <v>160</v>
      </c>
      <c r="C22" s="12" t="s">
        <v>133</v>
      </c>
      <c r="D22" s="42" t="s">
        <v>108</v>
      </c>
    </row>
    <row r="23" spans="1:4" x14ac:dyDescent="0.15">
      <c r="A23" s="12">
        <v>22</v>
      </c>
      <c r="B23" s="28" t="s">
        <v>161</v>
      </c>
      <c r="C23" s="12" t="s">
        <v>140</v>
      </c>
      <c r="D23" s="27" t="s">
        <v>136</v>
      </c>
    </row>
    <row r="24" spans="1:4" ht="27" x14ac:dyDescent="0.15">
      <c r="A24" s="12">
        <v>23</v>
      </c>
      <c r="B24" s="28" t="s">
        <v>154</v>
      </c>
      <c r="C24" s="12" t="s">
        <v>141</v>
      </c>
      <c r="D24" s="27" t="s">
        <v>135</v>
      </c>
    </row>
    <row r="25" spans="1:4" x14ac:dyDescent="0.15">
      <c r="A25" s="12">
        <v>24</v>
      </c>
      <c r="B25" s="28" t="s">
        <v>162</v>
      </c>
      <c r="C25" s="12" t="s">
        <v>134</v>
      </c>
      <c r="D25" s="5" t="s">
        <v>138</v>
      </c>
    </row>
    <row r="26" spans="1:4" x14ac:dyDescent="0.15">
      <c r="A26" s="12">
        <v>25</v>
      </c>
      <c r="B26" s="28" t="s">
        <v>142</v>
      </c>
      <c r="C26" s="12" t="s">
        <v>144</v>
      </c>
      <c r="D26" s="5" t="s">
        <v>139</v>
      </c>
    </row>
    <row r="27" spans="1:4" x14ac:dyDescent="0.15">
      <c r="A27" s="12">
        <v>25</v>
      </c>
      <c r="B27" s="28" t="s">
        <v>153</v>
      </c>
      <c r="C27" s="12" t="s">
        <v>143</v>
      </c>
      <c r="D2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E14" sqref="E14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6" t="s">
        <v>178</v>
      </c>
      <c r="B2" s="47" t="s">
        <v>178</v>
      </c>
      <c r="C2" s="29" t="s">
        <v>179</v>
      </c>
      <c r="D2" s="7"/>
      <c r="E2" s="7"/>
      <c r="F2" s="7"/>
    </row>
    <row r="3" spans="1:6" x14ac:dyDescent="0.15">
      <c r="A3" s="19" t="s">
        <v>51</v>
      </c>
      <c r="B3" s="38" t="s">
        <v>51</v>
      </c>
      <c r="C3" s="29" t="s">
        <v>16</v>
      </c>
      <c r="D3" s="19"/>
      <c r="E3" s="19"/>
      <c r="F3" s="7"/>
    </row>
    <row r="4" spans="1:6" x14ac:dyDescent="0.15">
      <c r="A4" s="36" t="s">
        <v>39</v>
      </c>
      <c r="B4" s="36" t="s">
        <v>39</v>
      </c>
      <c r="C4" s="29" t="s">
        <v>16</v>
      </c>
      <c r="D4" s="10"/>
      <c r="E4" s="8"/>
      <c r="F4" s="10"/>
    </row>
    <row r="5" spans="1:6" x14ac:dyDescent="0.15">
      <c r="A5" s="36" t="s">
        <v>41</v>
      </c>
      <c r="B5" s="36" t="s">
        <v>42</v>
      </c>
      <c r="C5" s="29" t="s">
        <v>16</v>
      </c>
      <c r="D5" s="10"/>
      <c r="E5" s="8"/>
      <c r="F5" s="10"/>
    </row>
    <row r="6" spans="1:6" x14ac:dyDescent="0.15">
      <c r="A6" s="36" t="s">
        <v>72</v>
      </c>
      <c r="B6" s="37" t="str">
        <f ca="1">TEXT('2.time process'!$C$2-1- 4*7,"YYYY/mm/dd")</f>
        <v>2020/12/27</v>
      </c>
      <c r="C6" s="29" t="s">
        <v>16</v>
      </c>
      <c r="D6" s="10"/>
      <c r="E6" s="8"/>
      <c r="F6" s="10"/>
    </row>
    <row r="7" spans="1:6" x14ac:dyDescent="0.15">
      <c r="A7" s="36" t="s">
        <v>70</v>
      </c>
      <c r="B7" s="37" t="str">
        <f ca="1">TEXT('2.time process'!$C$2 -1 -3*7,"YYYY/mm/dd")</f>
        <v>2021/01/03</v>
      </c>
      <c r="C7" s="29" t="s">
        <v>16</v>
      </c>
      <c r="D7" s="10"/>
      <c r="E7" s="8"/>
      <c r="F7" s="10"/>
    </row>
    <row r="8" spans="1:6" x14ac:dyDescent="0.15">
      <c r="A8" s="36" t="s">
        <v>68</v>
      </c>
      <c r="B8" s="37" t="str">
        <f ca="1">TEXT('2.time process'!$C$2 - 1 -2*7,"YYYY/mm/dd")</f>
        <v>2021/01/10</v>
      </c>
      <c r="C8" s="29" t="s">
        <v>16</v>
      </c>
      <c r="D8" s="10"/>
      <c r="E8" s="8"/>
      <c r="F8" s="10"/>
    </row>
    <row r="9" spans="1:6" ht="15" customHeight="1" x14ac:dyDescent="0.15">
      <c r="A9" s="36" t="s">
        <v>66</v>
      </c>
      <c r="B9" s="37" t="str">
        <f ca="1">TEXT('2.time process'!$C$2 -1 -1*7,"YYYY/mm/dd")</f>
        <v>2021/01/17</v>
      </c>
      <c r="C9" s="29" t="s">
        <v>16</v>
      </c>
      <c r="D9" s="10"/>
      <c r="E9" s="8"/>
      <c r="F9" s="10"/>
    </row>
    <row r="10" spans="1:6" x14ac:dyDescent="0.15">
      <c r="A10" s="36" t="s">
        <v>64</v>
      </c>
      <c r="B10" s="37" t="str">
        <f ca="1">TEXT('2.time process'!$C$2 - 1 -1*0,"YYYY/mm/dd")</f>
        <v>2021/01/24</v>
      </c>
      <c r="C10" s="29" t="s">
        <v>16</v>
      </c>
      <c r="D10" s="10"/>
      <c r="E10" s="8"/>
      <c r="F10" s="10"/>
    </row>
    <row r="11" spans="1:6" ht="15" customHeight="1" x14ac:dyDescent="0.15">
      <c r="A11" s="32" t="s">
        <v>82</v>
      </c>
      <c r="B11" s="32" t="s">
        <v>147</v>
      </c>
      <c r="C11" s="29" t="s">
        <v>16</v>
      </c>
      <c r="D11" s="33"/>
      <c r="E11" s="5"/>
      <c r="F11" s="5"/>
    </row>
    <row r="12" spans="1:6" x14ac:dyDescent="0.15">
      <c r="A12" s="32" t="s">
        <v>146</v>
      </c>
      <c r="B12" s="32" t="s">
        <v>148</v>
      </c>
      <c r="C12" s="29" t="s">
        <v>16</v>
      </c>
      <c r="D12" s="33"/>
      <c r="E12" s="5"/>
      <c r="F12" s="5"/>
    </row>
    <row r="13" spans="1:6" x14ac:dyDescent="0.15">
      <c r="A13" s="12" t="s">
        <v>149</v>
      </c>
      <c r="B13" s="12" t="s">
        <v>150</v>
      </c>
      <c r="C13" s="29" t="s">
        <v>16</v>
      </c>
      <c r="D13" s="5"/>
      <c r="E13" s="5" t="s">
        <v>180</v>
      </c>
      <c r="F1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1D5-750D-41D0-8BB5-5D20D484D8BD}">
  <dimension ref="A1:A2"/>
  <sheetViews>
    <sheetView workbookViewId="0">
      <selection activeCell="D11" sqref="D11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181</v>
      </c>
    </row>
    <row r="2" spans="1:1" x14ac:dyDescent="0.15">
      <c r="A2" s="5" t="s">
        <v>182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AD35-7B1F-49F0-B1EC-6A0DFDF2DC67}">
  <dimension ref="A1:J2"/>
  <sheetViews>
    <sheetView workbookViewId="0">
      <selection activeCell="C8" sqref="C8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customWidth="1"/>
    <col min="6" max="7" width="25.625" customWidth="1"/>
    <col min="8" max="8" width="30.375" customWidth="1"/>
    <col min="9" max="10" width="25.625" customWidth="1"/>
  </cols>
  <sheetData>
    <row r="1" spans="1:10" ht="54" x14ac:dyDescent="0.15">
      <c r="A1" s="48" t="s">
        <v>183</v>
      </c>
      <c r="B1" s="48" t="s">
        <v>184</v>
      </c>
      <c r="C1" s="48" t="s">
        <v>185</v>
      </c>
      <c r="D1" s="48" t="s">
        <v>186</v>
      </c>
      <c r="E1" s="48" t="s">
        <v>187</v>
      </c>
      <c r="F1" s="49" t="s">
        <v>188</v>
      </c>
      <c r="G1" s="50" t="s">
        <v>189</v>
      </c>
      <c r="H1" s="48" t="s">
        <v>190</v>
      </c>
      <c r="I1" s="48" t="s">
        <v>191</v>
      </c>
      <c r="J1" s="50" t="s">
        <v>192</v>
      </c>
    </row>
    <row r="2" spans="1:10" ht="67.5" x14ac:dyDescent="0.15">
      <c r="A2" s="51" t="s">
        <v>193</v>
      </c>
      <c r="B2" s="52" t="s">
        <v>194</v>
      </c>
      <c r="C2" s="5"/>
      <c r="D2" s="5" t="s">
        <v>194</v>
      </c>
      <c r="E2" s="53" t="s">
        <v>195</v>
      </c>
      <c r="F2" s="53"/>
      <c r="G2" s="5"/>
      <c r="H2" s="5"/>
      <c r="I2" s="5" t="str">
        <f ca="1">"发帖时间 &gt;= " &amp; "'" &amp; TEXT(TODAY()-20,"yyyy-mm-dd") &amp; "'"</f>
        <v>发帖时间 &gt;= '2021-01-05'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2021-01-25T04:26:03Z</dcterms:modified>
</cp:coreProperties>
</file>