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xr:revisionPtr revIDLastSave="0" documentId="8_{1D126052-FC1B-48A3-AF23-57C673B3FCC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eochem field" sheetId="1" r:id="rId1"/>
    <sheet name="DNA field" sheetId="2" r:id="rId2"/>
    <sheet name="ICP field" sheetId="3" r:id="rId3"/>
    <sheet name="ElectronAcceptor field" sheetId="4" r:id="rId4"/>
    <sheet name="Anion field" sheetId="5" r:id="rId5"/>
    <sheet name="GC field" sheetId="6" r:id="rId6"/>
    <sheet name="TOF field" sheetId="7" r:id="rId7"/>
    <sheet name="TOF field - restructured" sheetId="8" r:id="rId8"/>
    <sheet name="TOF field - restructured 2" sheetId="9" r:id="rId9"/>
    <sheet name="GC-TOF ratio" sheetId="10" r:id="rId10"/>
    <sheet name="C isotope 2" sheetId="11" r:id="rId11"/>
    <sheet name="Isotope field" sheetId="12" r:id="rId1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35" i="11" l="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K34" i="11"/>
  <c r="J34" i="11"/>
  <c r="I34" i="11"/>
  <c r="K33" i="11"/>
  <c r="J33" i="11"/>
  <c r="I33" i="11"/>
  <c r="C33" i="11"/>
  <c r="K32" i="11"/>
  <c r="J32" i="11"/>
  <c r="I32" i="11"/>
  <c r="K31" i="11"/>
  <c r="J31" i="11"/>
  <c r="I31" i="11"/>
  <c r="C31" i="11"/>
  <c r="M30" i="11"/>
  <c r="L30" i="11"/>
  <c r="K30" i="11"/>
  <c r="J30" i="11"/>
  <c r="I30" i="11"/>
  <c r="G30" i="11"/>
  <c r="F30" i="11"/>
  <c r="E30" i="11"/>
  <c r="D30" i="11"/>
  <c r="C30" i="11"/>
  <c r="B30" i="11"/>
  <c r="M29" i="11"/>
  <c r="L29" i="11"/>
  <c r="K29" i="11"/>
  <c r="J29" i="11"/>
  <c r="I29" i="11"/>
  <c r="G29" i="11"/>
  <c r="F29" i="11"/>
  <c r="E29" i="11"/>
  <c r="D29" i="11"/>
  <c r="C29" i="11"/>
  <c r="B29" i="11"/>
  <c r="K28" i="11"/>
  <c r="J28" i="11"/>
  <c r="C28" i="11"/>
  <c r="L27" i="11"/>
  <c r="K27" i="11"/>
  <c r="J27" i="11"/>
  <c r="I27" i="11"/>
  <c r="F27" i="11"/>
  <c r="E27" i="11"/>
  <c r="D27" i="11"/>
  <c r="C27" i="11"/>
  <c r="B27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O24" i="11"/>
  <c r="N24" i="11"/>
  <c r="M24" i="11"/>
  <c r="L24" i="11"/>
  <c r="K24" i="11"/>
  <c r="J24" i="11"/>
  <c r="I24" i="11"/>
  <c r="F24" i="11"/>
  <c r="E24" i="11"/>
  <c r="D24" i="11"/>
  <c r="C24" i="11"/>
  <c r="B24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O22" i="11"/>
  <c r="N22" i="11"/>
  <c r="M22" i="11"/>
  <c r="L22" i="11"/>
  <c r="K22" i="11"/>
  <c r="J22" i="11"/>
  <c r="I22" i="11"/>
  <c r="G22" i="11"/>
  <c r="F22" i="11"/>
  <c r="E22" i="11"/>
  <c r="D22" i="11"/>
  <c r="C22" i="11"/>
  <c r="B22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O20" i="11"/>
  <c r="N20" i="11"/>
  <c r="M20" i="11"/>
  <c r="L20" i="11"/>
  <c r="K20" i="11"/>
  <c r="J20" i="11"/>
  <c r="I20" i="11"/>
  <c r="G20" i="11"/>
  <c r="F20" i="11"/>
  <c r="E20" i="11"/>
  <c r="D20" i="11"/>
  <c r="C20" i="11"/>
  <c r="B20" i="11"/>
  <c r="M19" i="11"/>
  <c r="L19" i="11"/>
  <c r="K19" i="11"/>
  <c r="J19" i="11"/>
  <c r="I19" i="11"/>
  <c r="F19" i="11"/>
  <c r="E19" i="11"/>
  <c r="D19" i="11"/>
  <c r="C19" i="11"/>
  <c r="B19" i="11"/>
  <c r="O18" i="11"/>
  <c r="N18" i="11"/>
  <c r="M18" i="11"/>
  <c r="L18" i="11"/>
  <c r="K18" i="11"/>
  <c r="J18" i="11"/>
  <c r="I18" i="11"/>
  <c r="G18" i="11"/>
  <c r="F18" i="11"/>
  <c r="E18" i="11"/>
  <c r="D18" i="11"/>
  <c r="C18" i="11"/>
  <c r="B18" i="11"/>
  <c r="O17" i="11"/>
  <c r="N17" i="11"/>
  <c r="M17" i="11"/>
  <c r="L17" i="11"/>
  <c r="K17" i="11"/>
  <c r="J17" i="11"/>
  <c r="I17" i="11"/>
  <c r="G17" i="11"/>
  <c r="F17" i="11"/>
  <c r="E17" i="11"/>
  <c r="D17" i="11"/>
  <c r="C17" i="11"/>
  <c r="B17" i="11"/>
  <c r="O16" i="11"/>
  <c r="N16" i="11"/>
  <c r="M16" i="11"/>
  <c r="L16" i="11"/>
  <c r="K16" i="11"/>
  <c r="J16" i="11"/>
  <c r="I16" i="11"/>
  <c r="G16" i="11"/>
  <c r="F16" i="11"/>
  <c r="E16" i="11"/>
  <c r="D16" i="11"/>
  <c r="C16" i="11"/>
  <c r="B16" i="11"/>
  <c r="O15" i="11"/>
  <c r="N15" i="11"/>
  <c r="M15" i="11"/>
  <c r="L15" i="11"/>
  <c r="K15" i="11"/>
  <c r="J15" i="11"/>
  <c r="I15" i="11"/>
  <c r="G15" i="11"/>
  <c r="F15" i="11"/>
  <c r="E15" i="11"/>
  <c r="D15" i="11"/>
  <c r="C15" i="11"/>
  <c r="B15" i="11"/>
  <c r="O14" i="11"/>
  <c r="N14" i="11"/>
  <c r="M14" i="11"/>
  <c r="L14" i="11"/>
  <c r="K14" i="11"/>
  <c r="J14" i="11"/>
  <c r="I14" i="11"/>
  <c r="G14" i="11"/>
  <c r="F14" i="11"/>
  <c r="E14" i="11"/>
  <c r="D14" i="11"/>
  <c r="C14" i="11"/>
  <c r="B14" i="11"/>
  <c r="M13" i="11"/>
  <c r="L13" i="11"/>
  <c r="K13" i="11"/>
  <c r="J13" i="11"/>
  <c r="I13" i="11"/>
  <c r="H13" i="11"/>
  <c r="E13" i="11"/>
  <c r="C13" i="11"/>
  <c r="B13" i="11"/>
  <c r="K12" i="11"/>
  <c r="J12" i="11"/>
  <c r="I12" i="11"/>
  <c r="N11" i="11"/>
  <c r="M11" i="11"/>
  <c r="L11" i="11"/>
  <c r="K11" i="11"/>
  <c r="J11" i="11"/>
  <c r="I11" i="11"/>
  <c r="F11" i="11"/>
  <c r="E11" i="11"/>
  <c r="D11" i="11"/>
  <c r="C11" i="11"/>
  <c r="B11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O9" i="11"/>
  <c r="N9" i="11"/>
  <c r="M9" i="11"/>
  <c r="L9" i="11"/>
  <c r="K9" i="11"/>
  <c r="J9" i="11"/>
  <c r="I9" i="11"/>
  <c r="G9" i="11"/>
  <c r="F9" i="11"/>
  <c r="E9" i="11"/>
  <c r="D9" i="11"/>
  <c r="C9" i="11"/>
  <c r="B9" i="11"/>
  <c r="M8" i="11"/>
  <c r="L8" i="11"/>
  <c r="K8" i="11"/>
  <c r="J8" i="11"/>
  <c r="I8" i="11"/>
  <c r="G8" i="11"/>
  <c r="F8" i="11"/>
  <c r="E8" i="11"/>
  <c r="D8" i="11"/>
  <c r="C8" i="11"/>
  <c r="B8" i="11"/>
  <c r="O7" i="11"/>
  <c r="N7" i="11"/>
  <c r="M7" i="11"/>
  <c r="L7" i="11"/>
  <c r="K7" i="11"/>
  <c r="J7" i="11"/>
  <c r="I7" i="11"/>
  <c r="G7" i="11"/>
  <c r="F7" i="11"/>
  <c r="E7" i="11"/>
  <c r="D7" i="11"/>
  <c r="C7" i="11"/>
  <c r="B7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3" i="11"/>
  <c r="N3" i="11"/>
  <c r="M3" i="11"/>
  <c r="L3" i="11"/>
  <c r="K3" i="11"/>
  <c r="J3" i="11"/>
  <c r="I3" i="11"/>
  <c r="G3" i="11"/>
  <c r="F3" i="11"/>
  <c r="E3" i="11"/>
  <c r="D3" i="11"/>
  <c r="C3" i="11"/>
  <c r="B3" i="11"/>
  <c r="C2" i="11"/>
  <c r="B2" i="11"/>
  <c r="Q110" i="10"/>
  <c r="S110" i="10" s="1"/>
  <c r="Q109" i="10"/>
  <c r="S109" i="10" s="1"/>
  <c r="Q108" i="10"/>
  <c r="S108" i="10" s="1"/>
  <c r="Q107" i="10"/>
  <c r="S107" i="10" s="1"/>
  <c r="Q106" i="10"/>
  <c r="S106" i="10" s="1"/>
  <c r="Q105" i="10"/>
  <c r="S105" i="10" s="1"/>
  <c r="Q104" i="10"/>
  <c r="S104" i="10" s="1"/>
  <c r="Q103" i="10"/>
  <c r="S103" i="10" s="1"/>
  <c r="Q102" i="10"/>
  <c r="S102" i="10" s="1"/>
  <c r="Q101" i="10"/>
  <c r="S101" i="10" s="1"/>
  <c r="Q100" i="10"/>
  <c r="S100" i="10" s="1"/>
  <c r="Q99" i="10"/>
  <c r="S99" i="10" s="1"/>
  <c r="Q98" i="10"/>
  <c r="S98" i="10" s="1"/>
  <c r="Q97" i="10"/>
  <c r="S97" i="10" s="1"/>
  <c r="Q96" i="10"/>
  <c r="S96" i="10" s="1"/>
  <c r="Q95" i="10"/>
  <c r="S95" i="10" s="1"/>
  <c r="Q94" i="10"/>
  <c r="S94" i="10" s="1"/>
  <c r="Q93" i="10"/>
  <c r="S93" i="10" s="1"/>
  <c r="Q92" i="10"/>
  <c r="S92" i="10" s="1"/>
  <c r="Q91" i="10"/>
  <c r="S91" i="10" s="1"/>
  <c r="Q90" i="10"/>
  <c r="S90" i="10" s="1"/>
  <c r="Q89" i="10"/>
  <c r="S89" i="10" s="1"/>
  <c r="Q88" i="10"/>
  <c r="S88" i="10" s="1"/>
  <c r="Q87" i="10"/>
  <c r="S87" i="10" s="1"/>
  <c r="Q86" i="10"/>
  <c r="S86" i="10" s="1"/>
  <c r="Q85" i="10"/>
  <c r="S85" i="10" s="1"/>
  <c r="Q84" i="10"/>
  <c r="S84" i="10" s="1"/>
  <c r="Q83" i="10"/>
  <c r="S83" i="10" s="1"/>
  <c r="Q82" i="10"/>
  <c r="S82" i="10" s="1"/>
  <c r="Q81" i="10"/>
  <c r="S81" i="10" s="1"/>
  <c r="Q80" i="10"/>
  <c r="S80" i="10" s="1"/>
  <c r="Q79" i="10"/>
  <c r="S79" i="10" s="1"/>
  <c r="Q78" i="10"/>
  <c r="S78" i="10" s="1"/>
  <c r="U72" i="10"/>
  <c r="W72" i="10" s="1"/>
  <c r="N72" i="10"/>
  <c r="P72" i="10" s="1"/>
  <c r="G72" i="10"/>
  <c r="I72" i="10" s="1"/>
  <c r="U71" i="10"/>
  <c r="W71" i="10" s="1"/>
  <c r="N71" i="10"/>
  <c r="P71" i="10" s="1"/>
  <c r="G71" i="10"/>
  <c r="I71" i="10" s="1"/>
  <c r="U70" i="10"/>
  <c r="W70" i="10" s="1"/>
  <c r="N70" i="10"/>
  <c r="P70" i="10" s="1"/>
  <c r="G70" i="10"/>
  <c r="I70" i="10" s="1"/>
  <c r="U69" i="10"/>
  <c r="W69" i="10" s="1"/>
  <c r="N69" i="10"/>
  <c r="P69" i="10" s="1"/>
  <c r="G69" i="10"/>
  <c r="I69" i="10" s="1"/>
  <c r="U68" i="10"/>
  <c r="W68" i="10" s="1"/>
  <c r="N68" i="10"/>
  <c r="P68" i="10" s="1"/>
  <c r="G68" i="10"/>
  <c r="I68" i="10" s="1"/>
  <c r="U67" i="10"/>
  <c r="W67" i="10" s="1"/>
  <c r="N67" i="10"/>
  <c r="P67" i="10" s="1"/>
  <c r="G67" i="10"/>
  <c r="I67" i="10" s="1"/>
  <c r="U66" i="10"/>
  <c r="W66" i="10" s="1"/>
  <c r="N66" i="10"/>
  <c r="P66" i="10" s="1"/>
  <c r="G66" i="10"/>
  <c r="I66" i="10" s="1"/>
  <c r="U65" i="10"/>
  <c r="W65" i="10" s="1"/>
  <c r="N65" i="10"/>
  <c r="P65" i="10" s="1"/>
  <c r="G65" i="10"/>
  <c r="I65" i="10" s="1"/>
  <c r="U64" i="10"/>
  <c r="W64" i="10" s="1"/>
  <c r="N64" i="10"/>
  <c r="P64" i="10" s="1"/>
  <c r="G64" i="10"/>
  <c r="I64" i="10" s="1"/>
  <c r="U63" i="10"/>
  <c r="W63" i="10" s="1"/>
  <c r="N63" i="10"/>
  <c r="P63" i="10" s="1"/>
  <c r="G63" i="10"/>
  <c r="I63" i="10" s="1"/>
  <c r="U62" i="10"/>
  <c r="W62" i="10" s="1"/>
  <c r="N62" i="10"/>
  <c r="P62" i="10" s="1"/>
  <c r="G62" i="10"/>
  <c r="I62" i="10" s="1"/>
  <c r="U61" i="10"/>
  <c r="W61" i="10" s="1"/>
  <c r="N61" i="10"/>
  <c r="P61" i="10" s="1"/>
  <c r="G61" i="10"/>
  <c r="I61" i="10" s="1"/>
  <c r="U60" i="10"/>
  <c r="W60" i="10" s="1"/>
  <c r="N60" i="10"/>
  <c r="P60" i="10" s="1"/>
  <c r="G60" i="10"/>
  <c r="I60" i="10" s="1"/>
  <c r="U59" i="10"/>
  <c r="W59" i="10" s="1"/>
  <c r="N59" i="10"/>
  <c r="P59" i="10" s="1"/>
  <c r="G59" i="10"/>
  <c r="I59" i="10" s="1"/>
  <c r="U58" i="10"/>
  <c r="W58" i="10" s="1"/>
  <c r="N58" i="10"/>
  <c r="P58" i="10" s="1"/>
  <c r="G58" i="10"/>
  <c r="I58" i="10" s="1"/>
  <c r="U57" i="10"/>
  <c r="W57" i="10" s="1"/>
  <c r="N57" i="10"/>
  <c r="P57" i="10" s="1"/>
  <c r="G57" i="10"/>
  <c r="I57" i="10" s="1"/>
  <c r="U56" i="10"/>
  <c r="W56" i="10" s="1"/>
  <c r="N56" i="10"/>
  <c r="P56" i="10" s="1"/>
  <c r="G56" i="10"/>
  <c r="I56" i="10" s="1"/>
  <c r="U55" i="10"/>
  <c r="W55" i="10" s="1"/>
  <c r="N55" i="10"/>
  <c r="P55" i="10" s="1"/>
  <c r="G55" i="10"/>
  <c r="I55" i="10" s="1"/>
  <c r="U54" i="10"/>
  <c r="W54" i="10" s="1"/>
  <c r="N54" i="10"/>
  <c r="P54" i="10" s="1"/>
  <c r="G54" i="10"/>
  <c r="I54" i="10" s="1"/>
  <c r="U53" i="10"/>
  <c r="W53" i="10" s="1"/>
  <c r="N53" i="10"/>
  <c r="P53" i="10" s="1"/>
  <c r="G53" i="10"/>
  <c r="I53" i="10" s="1"/>
  <c r="U52" i="10"/>
  <c r="W52" i="10" s="1"/>
  <c r="N52" i="10"/>
  <c r="P52" i="10" s="1"/>
  <c r="G52" i="10"/>
  <c r="I52" i="10" s="1"/>
  <c r="U51" i="10"/>
  <c r="W51" i="10" s="1"/>
  <c r="N51" i="10"/>
  <c r="P51" i="10" s="1"/>
  <c r="G51" i="10"/>
  <c r="I51" i="10" s="1"/>
  <c r="U50" i="10"/>
  <c r="W50" i="10" s="1"/>
  <c r="N50" i="10"/>
  <c r="P50" i="10" s="1"/>
  <c r="G50" i="10"/>
  <c r="I50" i="10" s="1"/>
  <c r="U49" i="10"/>
  <c r="W49" i="10" s="1"/>
  <c r="N49" i="10"/>
  <c r="P49" i="10" s="1"/>
  <c r="G49" i="10"/>
  <c r="I49" i="10" s="1"/>
  <c r="U48" i="10"/>
  <c r="W48" i="10" s="1"/>
  <c r="N48" i="10"/>
  <c r="P48" i="10" s="1"/>
  <c r="G48" i="10"/>
  <c r="I48" i="10" s="1"/>
  <c r="U47" i="10"/>
  <c r="W47" i="10" s="1"/>
  <c r="N47" i="10"/>
  <c r="P47" i="10" s="1"/>
  <c r="G47" i="10"/>
  <c r="I47" i="10" s="1"/>
  <c r="U46" i="10"/>
  <c r="W46" i="10" s="1"/>
  <c r="N46" i="10"/>
  <c r="P46" i="10" s="1"/>
  <c r="G46" i="10"/>
  <c r="I46" i="10" s="1"/>
  <c r="U45" i="10"/>
  <c r="W45" i="10" s="1"/>
  <c r="N45" i="10"/>
  <c r="P45" i="10" s="1"/>
  <c r="G45" i="10"/>
  <c r="I45" i="10" s="1"/>
  <c r="U44" i="10"/>
  <c r="W44" i="10" s="1"/>
  <c r="N44" i="10"/>
  <c r="P44" i="10" s="1"/>
  <c r="G44" i="10"/>
  <c r="I44" i="10" s="1"/>
  <c r="U43" i="10"/>
  <c r="W43" i="10" s="1"/>
  <c r="N43" i="10"/>
  <c r="P43" i="10" s="1"/>
  <c r="G43" i="10"/>
  <c r="I43" i="10" s="1"/>
  <c r="U42" i="10"/>
  <c r="W42" i="10" s="1"/>
  <c r="N42" i="10"/>
  <c r="P42" i="10" s="1"/>
  <c r="G42" i="10"/>
  <c r="I42" i="10" s="1"/>
  <c r="U41" i="10"/>
  <c r="W41" i="10" s="1"/>
  <c r="N41" i="10"/>
  <c r="P41" i="10" s="1"/>
  <c r="G41" i="10"/>
  <c r="I41" i="10" s="1"/>
  <c r="U40" i="10"/>
  <c r="W40" i="10" s="1"/>
  <c r="N40" i="10"/>
  <c r="P40" i="10" s="1"/>
  <c r="G40" i="10"/>
  <c r="I40" i="10" s="1"/>
  <c r="U35" i="10"/>
  <c r="V35" i="10" s="1"/>
  <c r="K35" i="10"/>
  <c r="N35" i="10" s="1"/>
  <c r="U34" i="10"/>
  <c r="V34" i="10" s="1"/>
  <c r="K34" i="10"/>
  <c r="N34" i="10" s="1"/>
  <c r="U33" i="10"/>
  <c r="V33" i="10" s="1"/>
  <c r="K33" i="10"/>
  <c r="N33" i="10" s="1"/>
  <c r="U32" i="10"/>
  <c r="V32" i="10" s="1"/>
  <c r="K32" i="10"/>
  <c r="N32" i="10" s="1"/>
  <c r="U31" i="10"/>
  <c r="V31" i="10" s="1"/>
  <c r="K31" i="10"/>
  <c r="N31" i="10" s="1"/>
  <c r="U30" i="10"/>
  <c r="V30" i="10" s="1"/>
  <c r="K30" i="10"/>
  <c r="N30" i="10" s="1"/>
  <c r="K29" i="10"/>
  <c r="N29" i="10" s="1"/>
  <c r="U28" i="10"/>
  <c r="V28" i="10" s="1"/>
  <c r="K28" i="10"/>
  <c r="N28" i="10" s="1"/>
  <c r="U27" i="10"/>
  <c r="V27" i="10" s="1"/>
  <c r="K27" i="10"/>
  <c r="N27" i="10" s="1"/>
  <c r="U26" i="10"/>
  <c r="V26" i="10" s="1"/>
  <c r="K26" i="10"/>
  <c r="N26" i="10" s="1"/>
  <c r="U25" i="10"/>
  <c r="V25" i="10" s="1"/>
  <c r="K25" i="10"/>
  <c r="N25" i="10" s="1"/>
  <c r="U24" i="10"/>
  <c r="V24" i="10" s="1"/>
  <c r="K24" i="10"/>
  <c r="N24" i="10" s="1"/>
  <c r="U23" i="10"/>
  <c r="V23" i="10" s="1"/>
  <c r="K23" i="10"/>
  <c r="N23" i="10" s="1"/>
  <c r="U22" i="10"/>
  <c r="V22" i="10" s="1"/>
  <c r="K22" i="10"/>
  <c r="N22" i="10" s="1"/>
  <c r="U21" i="10"/>
  <c r="V21" i="10" s="1"/>
  <c r="K21" i="10"/>
  <c r="N21" i="10" s="1"/>
  <c r="U20" i="10"/>
  <c r="V20" i="10" s="1"/>
  <c r="K20" i="10"/>
  <c r="N20" i="10" s="1"/>
  <c r="U19" i="10"/>
  <c r="V19" i="10" s="1"/>
  <c r="K19" i="10"/>
  <c r="N19" i="10" s="1"/>
  <c r="U18" i="10"/>
  <c r="V18" i="10" s="1"/>
  <c r="K18" i="10"/>
  <c r="N18" i="10" s="1"/>
  <c r="U17" i="10"/>
  <c r="V17" i="10" s="1"/>
  <c r="K17" i="10"/>
  <c r="N17" i="10" s="1"/>
  <c r="U16" i="10"/>
  <c r="V16" i="10" s="1"/>
  <c r="K16" i="10"/>
  <c r="N16" i="10" s="1"/>
  <c r="U15" i="10"/>
  <c r="V15" i="10" s="1"/>
  <c r="K15" i="10"/>
  <c r="N15" i="10" s="1"/>
  <c r="U14" i="10"/>
  <c r="V14" i="10" s="1"/>
  <c r="K14" i="10"/>
  <c r="N14" i="10" s="1"/>
  <c r="U13" i="10"/>
  <c r="V13" i="10" s="1"/>
  <c r="K13" i="10"/>
  <c r="N13" i="10" s="1"/>
  <c r="U12" i="10"/>
  <c r="V12" i="10" s="1"/>
  <c r="K12" i="10"/>
  <c r="N12" i="10" s="1"/>
  <c r="U11" i="10"/>
  <c r="V11" i="10" s="1"/>
  <c r="K11" i="10"/>
  <c r="N11" i="10" s="1"/>
  <c r="U10" i="10"/>
  <c r="V10" i="10" s="1"/>
  <c r="K10" i="10"/>
  <c r="N10" i="10" s="1"/>
  <c r="U9" i="10"/>
  <c r="V9" i="10" s="1"/>
  <c r="K9" i="10"/>
  <c r="N9" i="10" s="1"/>
  <c r="U8" i="10"/>
  <c r="V8" i="10" s="1"/>
  <c r="K8" i="10"/>
  <c r="N8" i="10" s="1"/>
  <c r="U7" i="10"/>
  <c r="V7" i="10" s="1"/>
  <c r="K7" i="10"/>
  <c r="N7" i="10" s="1"/>
  <c r="U6" i="10"/>
  <c r="V6" i="10" s="1"/>
  <c r="K6" i="10"/>
  <c r="N6" i="10" s="1"/>
  <c r="U5" i="10"/>
  <c r="V5" i="10" s="1"/>
  <c r="K5" i="10"/>
  <c r="N5" i="10" s="1"/>
  <c r="U4" i="10"/>
  <c r="V4" i="10" s="1"/>
  <c r="K4" i="10"/>
  <c r="N4" i="10" s="1"/>
  <c r="U3" i="10"/>
  <c r="V3" i="10" s="1"/>
  <c r="K3" i="10"/>
  <c r="N3" i="10" s="1"/>
  <c r="AC179" i="8"/>
  <c r="AC178" i="8"/>
  <c r="AC177" i="8"/>
  <c r="AC176" i="8"/>
  <c r="AC175" i="8"/>
  <c r="AC174" i="8"/>
  <c r="AC173" i="8"/>
  <c r="AC172" i="8"/>
  <c r="AC171" i="8"/>
  <c r="AC170" i="8"/>
  <c r="AC169" i="8"/>
  <c r="AC168" i="8"/>
  <c r="AC167" i="8"/>
  <c r="AC166" i="8"/>
  <c r="AC165" i="8"/>
  <c r="AC164" i="8"/>
  <c r="AC163" i="8"/>
  <c r="AC162" i="8"/>
  <c r="AC161" i="8"/>
  <c r="AC160" i="8"/>
  <c r="AC159" i="8"/>
  <c r="AC158" i="8"/>
  <c r="AC157" i="8"/>
  <c r="AC156" i="8"/>
  <c r="AC155" i="8"/>
  <c r="AC154" i="8"/>
  <c r="AC153" i="8"/>
  <c r="AC152" i="8"/>
  <c r="AC151" i="8"/>
  <c r="AC150" i="8"/>
  <c r="AC149" i="8"/>
  <c r="AC148" i="8"/>
  <c r="AC147" i="8"/>
  <c r="CB105" i="8"/>
  <c r="CA105" i="8"/>
  <c r="BZ105" i="8"/>
  <c r="BY105" i="8"/>
  <c r="BU105" i="8"/>
  <c r="BQ105" i="8"/>
  <c r="BP105" i="8"/>
  <c r="BN105" i="8"/>
  <c r="BM105" i="8"/>
  <c r="BK105" i="8"/>
  <c r="BG105" i="8"/>
  <c r="BB105" i="8"/>
  <c r="AZ105" i="8"/>
  <c r="AS105" i="8"/>
  <c r="AQ105" i="8"/>
  <c r="AP105" i="8"/>
  <c r="AO105" i="8"/>
  <c r="AM105" i="8"/>
  <c r="AJ105" i="8"/>
  <c r="AI105" i="8"/>
  <c r="AH105" i="8"/>
  <c r="AG105" i="8"/>
  <c r="AD105" i="8"/>
  <c r="AC105" i="8"/>
  <c r="AB105" i="8"/>
  <c r="X105" i="8"/>
  <c r="U105" i="8"/>
  <c r="R105" i="8"/>
  <c r="Q105" i="8"/>
  <c r="P105" i="8"/>
  <c r="L105" i="8"/>
  <c r="K105" i="8"/>
  <c r="J105" i="8"/>
  <c r="I105" i="8"/>
  <c r="H105" i="8"/>
  <c r="G105" i="8"/>
  <c r="F105" i="8"/>
  <c r="E105" i="8"/>
  <c r="D105" i="8"/>
  <c r="C105" i="8"/>
  <c r="CB104" i="8"/>
  <c r="CA104" i="8"/>
  <c r="BZ104" i="8"/>
  <c r="BY104" i="8"/>
  <c r="BU104" i="8"/>
  <c r="BQ104" i="8"/>
  <c r="BP104" i="8"/>
  <c r="BN104" i="8"/>
  <c r="BM104" i="8"/>
  <c r="BK104" i="8"/>
  <c r="BG104" i="8"/>
  <c r="BB104" i="8"/>
  <c r="AZ104" i="8"/>
  <c r="AS104" i="8"/>
  <c r="AQ104" i="8"/>
  <c r="AP104" i="8"/>
  <c r="AO104" i="8"/>
  <c r="AM104" i="8"/>
  <c r="AJ104" i="8"/>
  <c r="AI104" i="8"/>
  <c r="AH104" i="8"/>
  <c r="AG104" i="8"/>
  <c r="AD104" i="8"/>
  <c r="AC104" i="8"/>
  <c r="AB104" i="8"/>
  <c r="X104" i="8"/>
  <c r="U104" i="8"/>
  <c r="R104" i="8"/>
  <c r="Q104" i="8"/>
  <c r="P104" i="8"/>
  <c r="L104" i="8"/>
  <c r="K104" i="8"/>
  <c r="J104" i="8"/>
  <c r="I104" i="8"/>
  <c r="H104" i="8"/>
  <c r="G104" i="8"/>
  <c r="F104" i="8"/>
  <c r="E104" i="8"/>
  <c r="D104" i="8"/>
  <c r="C104" i="8"/>
  <c r="CB103" i="8"/>
  <c r="CA103" i="8"/>
  <c r="BZ103" i="8"/>
  <c r="BY103" i="8"/>
  <c r="BU103" i="8"/>
  <c r="BQ103" i="8"/>
  <c r="BP103" i="8"/>
  <c r="BN103" i="8"/>
  <c r="BM103" i="8"/>
  <c r="BK103" i="8"/>
  <c r="BG103" i="8"/>
  <c r="BB103" i="8"/>
  <c r="AZ103" i="8"/>
  <c r="AS103" i="8"/>
  <c r="AQ103" i="8"/>
  <c r="AP103" i="8"/>
  <c r="AO103" i="8"/>
  <c r="AM103" i="8"/>
  <c r="AJ103" i="8"/>
  <c r="AI103" i="8"/>
  <c r="AH103" i="8"/>
  <c r="AG103" i="8"/>
  <c r="AD103" i="8"/>
  <c r="AC103" i="8"/>
  <c r="AB103" i="8"/>
  <c r="X103" i="8"/>
  <c r="U103" i="8"/>
  <c r="R103" i="8"/>
  <c r="Q103" i="8"/>
  <c r="P103" i="8"/>
  <c r="L103" i="8"/>
  <c r="K103" i="8"/>
  <c r="J103" i="8"/>
  <c r="I103" i="8"/>
  <c r="H103" i="8"/>
  <c r="G103" i="8"/>
  <c r="F103" i="8"/>
  <c r="E103" i="8"/>
  <c r="D103" i="8"/>
  <c r="C103" i="8"/>
  <c r="CB102" i="8"/>
  <c r="CA102" i="8"/>
  <c r="BZ102" i="8"/>
  <c r="BY102" i="8"/>
  <c r="BU102" i="8"/>
  <c r="BQ102" i="8"/>
  <c r="BP102" i="8"/>
  <c r="BN102" i="8"/>
  <c r="BM102" i="8"/>
  <c r="BK102" i="8"/>
  <c r="BG102" i="8"/>
  <c r="BB102" i="8"/>
  <c r="AZ102" i="8"/>
  <c r="AS102" i="8"/>
  <c r="AQ102" i="8"/>
  <c r="AP102" i="8"/>
  <c r="AO102" i="8"/>
  <c r="AM102" i="8"/>
  <c r="AJ102" i="8"/>
  <c r="AI102" i="8"/>
  <c r="AH102" i="8"/>
  <c r="AG102" i="8"/>
  <c r="AD102" i="8"/>
  <c r="AC102" i="8"/>
  <c r="AB102" i="8"/>
  <c r="X102" i="8"/>
  <c r="U102" i="8"/>
  <c r="R102" i="8"/>
  <c r="Q102" i="8"/>
  <c r="P102" i="8"/>
  <c r="L102" i="8"/>
  <c r="K102" i="8"/>
  <c r="J102" i="8"/>
  <c r="I102" i="8"/>
  <c r="H102" i="8"/>
  <c r="G102" i="8"/>
  <c r="F102" i="8"/>
  <c r="E102" i="8"/>
  <c r="D102" i="8"/>
  <c r="C102" i="8"/>
  <c r="CB101" i="8"/>
  <c r="CA101" i="8"/>
  <c r="BZ101" i="8"/>
  <c r="BY101" i="8"/>
  <c r="BU101" i="8"/>
  <c r="BQ101" i="8"/>
  <c r="BP101" i="8"/>
  <c r="BN101" i="8"/>
  <c r="BM101" i="8"/>
  <c r="BK101" i="8"/>
  <c r="BG101" i="8"/>
  <c r="BB101" i="8"/>
  <c r="AZ101" i="8"/>
  <c r="AS101" i="8"/>
  <c r="AQ101" i="8"/>
  <c r="AP101" i="8"/>
  <c r="AO101" i="8"/>
  <c r="AM101" i="8"/>
  <c r="AJ101" i="8"/>
  <c r="AI101" i="8"/>
  <c r="AH101" i="8"/>
  <c r="AG101" i="8"/>
  <c r="AD101" i="8"/>
  <c r="AC101" i="8"/>
  <c r="AB101" i="8"/>
  <c r="X101" i="8"/>
  <c r="U101" i="8"/>
  <c r="R101" i="8"/>
  <c r="Q101" i="8"/>
  <c r="P101" i="8"/>
  <c r="L101" i="8"/>
  <c r="K101" i="8"/>
  <c r="J101" i="8"/>
  <c r="I101" i="8"/>
  <c r="H101" i="8"/>
  <c r="G101" i="8"/>
  <c r="F101" i="8"/>
  <c r="E101" i="8"/>
  <c r="D101" i="8"/>
  <c r="C101" i="8"/>
  <c r="CB100" i="8"/>
  <c r="CA100" i="8"/>
  <c r="BZ100" i="8"/>
  <c r="BY100" i="8"/>
  <c r="BU100" i="8"/>
  <c r="BQ100" i="8"/>
  <c r="BP100" i="8"/>
  <c r="BN100" i="8"/>
  <c r="BM100" i="8"/>
  <c r="BK100" i="8"/>
  <c r="BG100" i="8"/>
  <c r="BB100" i="8"/>
  <c r="AZ100" i="8"/>
  <c r="AS100" i="8"/>
  <c r="AQ100" i="8"/>
  <c r="AP100" i="8"/>
  <c r="AO100" i="8"/>
  <c r="AM100" i="8"/>
  <c r="AJ100" i="8"/>
  <c r="AI100" i="8"/>
  <c r="AH100" i="8"/>
  <c r="AG100" i="8"/>
  <c r="AD100" i="8"/>
  <c r="AC100" i="8"/>
  <c r="AB100" i="8"/>
  <c r="X100" i="8"/>
  <c r="U100" i="8"/>
  <c r="R100" i="8"/>
  <c r="Q100" i="8"/>
  <c r="P100" i="8"/>
  <c r="L100" i="8"/>
  <c r="K100" i="8"/>
  <c r="J100" i="8"/>
  <c r="I100" i="8"/>
  <c r="H100" i="8"/>
  <c r="G100" i="8"/>
  <c r="F100" i="8"/>
  <c r="E100" i="8"/>
  <c r="D100" i="8"/>
  <c r="C100" i="8"/>
  <c r="CB99" i="8"/>
  <c r="CA99" i="8"/>
  <c r="BZ99" i="8"/>
  <c r="BY99" i="8"/>
  <c r="BU99" i="8"/>
  <c r="BQ99" i="8"/>
  <c r="BP99" i="8"/>
  <c r="BN99" i="8"/>
  <c r="BM99" i="8"/>
  <c r="BK99" i="8"/>
  <c r="BG99" i="8"/>
  <c r="BB99" i="8"/>
  <c r="AZ99" i="8"/>
  <c r="AS99" i="8"/>
  <c r="AQ99" i="8"/>
  <c r="AP99" i="8"/>
  <c r="AO99" i="8"/>
  <c r="AM99" i="8"/>
  <c r="AJ99" i="8"/>
  <c r="AI99" i="8"/>
  <c r="AH99" i="8"/>
  <c r="AG99" i="8"/>
  <c r="AD99" i="8"/>
  <c r="AC99" i="8"/>
  <c r="AB99" i="8"/>
  <c r="X99" i="8"/>
  <c r="U99" i="8"/>
  <c r="R99" i="8"/>
  <c r="Q99" i="8"/>
  <c r="P99" i="8"/>
  <c r="L99" i="8"/>
  <c r="K99" i="8"/>
  <c r="J99" i="8"/>
  <c r="I99" i="8"/>
  <c r="H99" i="8"/>
  <c r="G99" i="8"/>
  <c r="F99" i="8"/>
  <c r="E99" i="8"/>
  <c r="D99" i="8"/>
  <c r="C99" i="8"/>
  <c r="CB98" i="8"/>
  <c r="CA98" i="8"/>
  <c r="BZ98" i="8"/>
  <c r="BY98" i="8"/>
  <c r="BU98" i="8"/>
  <c r="BQ98" i="8"/>
  <c r="BP98" i="8"/>
  <c r="BN98" i="8"/>
  <c r="BM98" i="8"/>
  <c r="BK98" i="8"/>
  <c r="BG98" i="8"/>
  <c r="BB98" i="8"/>
  <c r="AZ98" i="8"/>
  <c r="AS98" i="8"/>
  <c r="AQ98" i="8"/>
  <c r="AP98" i="8"/>
  <c r="AO98" i="8"/>
  <c r="AM98" i="8"/>
  <c r="AJ98" i="8"/>
  <c r="AI98" i="8"/>
  <c r="AH98" i="8"/>
  <c r="AG98" i="8"/>
  <c r="AD98" i="8"/>
  <c r="AC98" i="8"/>
  <c r="AB98" i="8"/>
  <c r="X98" i="8"/>
  <c r="U98" i="8"/>
  <c r="R98" i="8"/>
  <c r="Q98" i="8"/>
  <c r="P98" i="8"/>
  <c r="L98" i="8"/>
  <c r="K98" i="8"/>
  <c r="J98" i="8"/>
  <c r="I98" i="8"/>
  <c r="H98" i="8"/>
  <c r="G98" i="8"/>
  <c r="F98" i="8"/>
  <c r="E98" i="8"/>
  <c r="D98" i="8"/>
  <c r="C98" i="8"/>
  <c r="CB97" i="8"/>
  <c r="CA97" i="8"/>
  <c r="BZ97" i="8"/>
  <c r="BY97" i="8"/>
  <c r="BU97" i="8"/>
  <c r="BQ97" i="8"/>
  <c r="BP97" i="8"/>
  <c r="BN97" i="8"/>
  <c r="BM97" i="8"/>
  <c r="BK97" i="8"/>
  <c r="BG97" i="8"/>
  <c r="BB97" i="8"/>
  <c r="AZ97" i="8"/>
  <c r="AS97" i="8"/>
  <c r="AQ97" i="8"/>
  <c r="AP97" i="8"/>
  <c r="AO97" i="8"/>
  <c r="AM97" i="8"/>
  <c r="AJ97" i="8"/>
  <c r="AI97" i="8"/>
  <c r="AH97" i="8"/>
  <c r="AG97" i="8"/>
  <c r="AD97" i="8"/>
  <c r="AC97" i="8"/>
  <c r="AB97" i="8"/>
  <c r="X97" i="8"/>
  <c r="U97" i="8"/>
  <c r="R97" i="8"/>
  <c r="Q97" i="8"/>
  <c r="P97" i="8"/>
  <c r="L97" i="8"/>
  <c r="K97" i="8"/>
  <c r="J97" i="8"/>
  <c r="I97" i="8"/>
  <c r="H97" i="8"/>
  <c r="G97" i="8"/>
  <c r="F97" i="8"/>
  <c r="E97" i="8"/>
  <c r="D97" i="8"/>
  <c r="C97" i="8"/>
  <c r="CB96" i="8"/>
  <c r="CA96" i="8"/>
  <c r="BZ96" i="8"/>
  <c r="BY96" i="8"/>
  <c r="BU96" i="8"/>
  <c r="BQ96" i="8"/>
  <c r="BP96" i="8"/>
  <c r="BN96" i="8"/>
  <c r="BM96" i="8"/>
  <c r="BK96" i="8"/>
  <c r="BG96" i="8"/>
  <c r="BB96" i="8"/>
  <c r="AZ96" i="8"/>
  <c r="AS96" i="8"/>
  <c r="AQ96" i="8"/>
  <c r="AP96" i="8"/>
  <c r="AO96" i="8"/>
  <c r="AM96" i="8"/>
  <c r="AJ96" i="8"/>
  <c r="AI96" i="8"/>
  <c r="AH96" i="8"/>
  <c r="AG96" i="8"/>
  <c r="AD96" i="8"/>
  <c r="AC96" i="8"/>
  <c r="AB96" i="8"/>
  <c r="X96" i="8"/>
  <c r="U96" i="8"/>
  <c r="R96" i="8"/>
  <c r="Q96" i="8"/>
  <c r="P96" i="8"/>
  <c r="L96" i="8"/>
  <c r="K96" i="8"/>
  <c r="J96" i="8"/>
  <c r="I96" i="8"/>
  <c r="H96" i="8"/>
  <c r="G96" i="8"/>
  <c r="F96" i="8"/>
  <c r="E96" i="8"/>
  <c r="D96" i="8"/>
  <c r="C96" i="8"/>
  <c r="CB95" i="8"/>
  <c r="CA95" i="8"/>
  <c r="BZ95" i="8"/>
  <c r="BY95" i="8"/>
  <c r="BU95" i="8"/>
  <c r="BQ95" i="8"/>
  <c r="BP95" i="8"/>
  <c r="BN95" i="8"/>
  <c r="BM95" i="8"/>
  <c r="BK95" i="8"/>
  <c r="BG95" i="8"/>
  <c r="BB95" i="8"/>
  <c r="AZ95" i="8"/>
  <c r="AS95" i="8"/>
  <c r="AQ95" i="8"/>
  <c r="AP95" i="8"/>
  <c r="AO95" i="8"/>
  <c r="AM95" i="8"/>
  <c r="AJ95" i="8"/>
  <c r="AI95" i="8"/>
  <c r="AH95" i="8"/>
  <c r="AG95" i="8"/>
  <c r="AD95" i="8"/>
  <c r="AC95" i="8"/>
  <c r="AB95" i="8"/>
  <c r="X95" i="8"/>
  <c r="U95" i="8"/>
  <c r="R95" i="8"/>
  <c r="Q95" i="8"/>
  <c r="P95" i="8"/>
  <c r="L95" i="8"/>
  <c r="K95" i="8"/>
  <c r="J95" i="8"/>
  <c r="I95" i="8"/>
  <c r="H95" i="8"/>
  <c r="G95" i="8"/>
  <c r="F95" i="8"/>
  <c r="E95" i="8"/>
  <c r="D95" i="8"/>
  <c r="C95" i="8"/>
  <c r="CB94" i="8"/>
  <c r="CA94" i="8"/>
  <c r="BZ94" i="8"/>
  <c r="BY94" i="8"/>
  <c r="BU94" i="8"/>
  <c r="BQ94" i="8"/>
  <c r="BP94" i="8"/>
  <c r="BN94" i="8"/>
  <c r="BM94" i="8"/>
  <c r="BK94" i="8"/>
  <c r="BG94" i="8"/>
  <c r="BB94" i="8"/>
  <c r="AZ94" i="8"/>
  <c r="AS94" i="8"/>
  <c r="AQ94" i="8"/>
  <c r="AP94" i="8"/>
  <c r="AO94" i="8"/>
  <c r="AM94" i="8"/>
  <c r="AJ94" i="8"/>
  <c r="AI94" i="8"/>
  <c r="AH94" i="8"/>
  <c r="AG94" i="8"/>
  <c r="AD94" i="8"/>
  <c r="AC94" i="8"/>
  <c r="AB94" i="8"/>
  <c r="X94" i="8"/>
  <c r="U94" i="8"/>
  <c r="R94" i="8"/>
  <c r="Q94" i="8"/>
  <c r="P94" i="8"/>
  <c r="L94" i="8"/>
  <c r="K94" i="8"/>
  <c r="J94" i="8"/>
  <c r="I94" i="8"/>
  <c r="H94" i="8"/>
  <c r="G94" i="8"/>
  <c r="F94" i="8"/>
  <c r="E94" i="8"/>
  <c r="D94" i="8"/>
  <c r="C94" i="8"/>
  <c r="CB93" i="8"/>
  <c r="CA93" i="8"/>
  <c r="BZ93" i="8"/>
  <c r="BY93" i="8"/>
  <c r="BU93" i="8"/>
  <c r="BQ93" i="8"/>
  <c r="BP93" i="8"/>
  <c r="BN93" i="8"/>
  <c r="BM93" i="8"/>
  <c r="BK93" i="8"/>
  <c r="BG93" i="8"/>
  <c r="BB93" i="8"/>
  <c r="AZ93" i="8"/>
  <c r="AS93" i="8"/>
  <c r="AQ93" i="8"/>
  <c r="AP93" i="8"/>
  <c r="AO93" i="8"/>
  <c r="AM93" i="8"/>
  <c r="AJ93" i="8"/>
  <c r="AI93" i="8"/>
  <c r="AH93" i="8"/>
  <c r="AG93" i="8"/>
  <c r="AD93" i="8"/>
  <c r="AC93" i="8"/>
  <c r="AB93" i="8"/>
  <c r="X93" i="8"/>
  <c r="U93" i="8"/>
  <c r="R93" i="8"/>
  <c r="Q93" i="8"/>
  <c r="P93" i="8"/>
  <c r="L93" i="8"/>
  <c r="K93" i="8"/>
  <c r="J93" i="8"/>
  <c r="I93" i="8"/>
  <c r="H93" i="8"/>
  <c r="G93" i="8"/>
  <c r="F93" i="8"/>
  <c r="E93" i="8"/>
  <c r="D93" i="8"/>
  <c r="C93" i="8"/>
  <c r="CB92" i="8"/>
  <c r="CA92" i="8"/>
  <c r="BZ92" i="8"/>
  <c r="BY92" i="8"/>
  <c r="BU92" i="8"/>
  <c r="BQ92" i="8"/>
  <c r="BP92" i="8"/>
  <c r="BN92" i="8"/>
  <c r="BM92" i="8"/>
  <c r="BK92" i="8"/>
  <c r="BG92" i="8"/>
  <c r="BB92" i="8"/>
  <c r="AZ92" i="8"/>
  <c r="AS92" i="8"/>
  <c r="AQ92" i="8"/>
  <c r="AP92" i="8"/>
  <c r="AO92" i="8"/>
  <c r="AM92" i="8"/>
  <c r="AJ92" i="8"/>
  <c r="AI92" i="8"/>
  <c r="AH92" i="8"/>
  <c r="AG92" i="8"/>
  <c r="AD92" i="8"/>
  <c r="AC92" i="8"/>
  <c r="AB92" i="8"/>
  <c r="X92" i="8"/>
  <c r="U92" i="8"/>
  <c r="R92" i="8"/>
  <c r="Q92" i="8"/>
  <c r="P92" i="8"/>
  <c r="L92" i="8"/>
  <c r="K92" i="8"/>
  <c r="J92" i="8"/>
  <c r="I92" i="8"/>
  <c r="H92" i="8"/>
  <c r="G92" i="8"/>
  <c r="F92" i="8"/>
  <c r="E92" i="8"/>
  <c r="D92" i="8"/>
  <c r="C92" i="8"/>
  <c r="CB91" i="8"/>
  <c r="CA91" i="8"/>
  <c r="BZ91" i="8"/>
  <c r="BY91" i="8"/>
  <c r="BU91" i="8"/>
  <c r="BQ91" i="8"/>
  <c r="BP91" i="8"/>
  <c r="BN91" i="8"/>
  <c r="BM91" i="8"/>
  <c r="BK91" i="8"/>
  <c r="BG91" i="8"/>
  <c r="BB91" i="8"/>
  <c r="AZ91" i="8"/>
  <c r="AS91" i="8"/>
  <c r="AQ91" i="8"/>
  <c r="AP91" i="8"/>
  <c r="AO91" i="8"/>
  <c r="AM91" i="8"/>
  <c r="AJ91" i="8"/>
  <c r="AI91" i="8"/>
  <c r="AH91" i="8"/>
  <c r="AG91" i="8"/>
  <c r="AD91" i="8"/>
  <c r="AC91" i="8"/>
  <c r="AB91" i="8"/>
  <c r="X91" i="8"/>
  <c r="U91" i="8"/>
  <c r="R91" i="8"/>
  <c r="Q91" i="8"/>
  <c r="P91" i="8"/>
  <c r="L91" i="8"/>
  <c r="K91" i="8"/>
  <c r="J91" i="8"/>
  <c r="I91" i="8"/>
  <c r="H91" i="8"/>
  <c r="G91" i="8"/>
  <c r="F91" i="8"/>
  <c r="E91" i="8"/>
  <c r="D91" i="8"/>
  <c r="C91" i="8"/>
  <c r="CB90" i="8"/>
  <c r="CA90" i="8"/>
  <c r="BZ90" i="8"/>
  <c r="BY90" i="8"/>
  <c r="BU90" i="8"/>
  <c r="BQ90" i="8"/>
  <c r="BP90" i="8"/>
  <c r="BN90" i="8"/>
  <c r="BM90" i="8"/>
  <c r="BK90" i="8"/>
  <c r="BG90" i="8"/>
  <c r="BB90" i="8"/>
  <c r="AZ90" i="8"/>
  <c r="AS90" i="8"/>
  <c r="AQ90" i="8"/>
  <c r="AP90" i="8"/>
  <c r="AO90" i="8"/>
  <c r="AM90" i="8"/>
  <c r="AJ90" i="8"/>
  <c r="AI90" i="8"/>
  <c r="AH90" i="8"/>
  <c r="AG90" i="8"/>
  <c r="AD90" i="8"/>
  <c r="AC90" i="8"/>
  <c r="AB90" i="8"/>
  <c r="X90" i="8"/>
  <c r="U90" i="8"/>
  <c r="R90" i="8"/>
  <c r="Q90" i="8"/>
  <c r="P90" i="8"/>
  <c r="L90" i="8"/>
  <c r="K90" i="8"/>
  <c r="J90" i="8"/>
  <c r="I90" i="8"/>
  <c r="H90" i="8"/>
  <c r="G90" i="8"/>
  <c r="F90" i="8"/>
  <c r="E90" i="8"/>
  <c r="D90" i="8"/>
  <c r="C90" i="8"/>
  <c r="CB89" i="8"/>
  <c r="CA89" i="8"/>
  <c r="BZ89" i="8"/>
  <c r="BY89" i="8"/>
  <c r="BU89" i="8"/>
  <c r="BQ89" i="8"/>
  <c r="BP89" i="8"/>
  <c r="BN89" i="8"/>
  <c r="BM89" i="8"/>
  <c r="BK89" i="8"/>
  <c r="BG89" i="8"/>
  <c r="BB89" i="8"/>
  <c r="AZ89" i="8"/>
  <c r="AS89" i="8"/>
  <c r="AQ89" i="8"/>
  <c r="AP89" i="8"/>
  <c r="AO89" i="8"/>
  <c r="AM89" i="8"/>
  <c r="AJ89" i="8"/>
  <c r="AI89" i="8"/>
  <c r="AH89" i="8"/>
  <c r="AG89" i="8"/>
  <c r="AD89" i="8"/>
  <c r="AC89" i="8"/>
  <c r="AB89" i="8"/>
  <c r="X89" i="8"/>
  <c r="U89" i="8"/>
  <c r="R89" i="8"/>
  <c r="Q89" i="8"/>
  <c r="P89" i="8"/>
  <c r="L89" i="8"/>
  <c r="K89" i="8"/>
  <c r="J89" i="8"/>
  <c r="I89" i="8"/>
  <c r="H89" i="8"/>
  <c r="G89" i="8"/>
  <c r="F89" i="8"/>
  <c r="E89" i="8"/>
  <c r="D89" i="8"/>
  <c r="C89" i="8"/>
  <c r="CB88" i="8"/>
  <c r="CA88" i="8"/>
  <c r="BZ88" i="8"/>
  <c r="BY88" i="8"/>
  <c r="BU88" i="8"/>
  <c r="BQ88" i="8"/>
  <c r="BP88" i="8"/>
  <c r="BN88" i="8"/>
  <c r="BM88" i="8"/>
  <c r="BK88" i="8"/>
  <c r="BG88" i="8"/>
  <c r="BB88" i="8"/>
  <c r="AZ88" i="8"/>
  <c r="AS88" i="8"/>
  <c r="AQ88" i="8"/>
  <c r="AP88" i="8"/>
  <c r="AO88" i="8"/>
  <c r="AM88" i="8"/>
  <c r="AJ88" i="8"/>
  <c r="AI88" i="8"/>
  <c r="AH88" i="8"/>
  <c r="AG88" i="8"/>
  <c r="AD88" i="8"/>
  <c r="AC88" i="8"/>
  <c r="AB88" i="8"/>
  <c r="X88" i="8"/>
  <c r="U88" i="8"/>
  <c r="R88" i="8"/>
  <c r="Q88" i="8"/>
  <c r="P88" i="8"/>
  <c r="L88" i="8"/>
  <c r="K88" i="8"/>
  <c r="J88" i="8"/>
  <c r="I88" i="8"/>
  <c r="H88" i="8"/>
  <c r="G88" i="8"/>
  <c r="F88" i="8"/>
  <c r="E88" i="8"/>
  <c r="D88" i="8"/>
  <c r="C88" i="8"/>
  <c r="CB87" i="8"/>
  <c r="CA87" i="8"/>
  <c r="BZ87" i="8"/>
  <c r="BY87" i="8"/>
  <c r="BU87" i="8"/>
  <c r="BQ87" i="8"/>
  <c r="BP87" i="8"/>
  <c r="BN87" i="8"/>
  <c r="BM87" i="8"/>
  <c r="BK87" i="8"/>
  <c r="BG87" i="8"/>
  <c r="BB87" i="8"/>
  <c r="AZ87" i="8"/>
  <c r="AS87" i="8"/>
  <c r="AQ87" i="8"/>
  <c r="AP87" i="8"/>
  <c r="AO87" i="8"/>
  <c r="AM87" i="8"/>
  <c r="AJ87" i="8"/>
  <c r="AI87" i="8"/>
  <c r="AH87" i="8"/>
  <c r="AG87" i="8"/>
  <c r="AD87" i="8"/>
  <c r="AC87" i="8"/>
  <c r="AB87" i="8"/>
  <c r="X87" i="8"/>
  <c r="U87" i="8"/>
  <c r="R87" i="8"/>
  <c r="Q87" i="8"/>
  <c r="P87" i="8"/>
  <c r="L87" i="8"/>
  <c r="K87" i="8"/>
  <c r="J87" i="8"/>
  <c r="I87" i="8"/>
  <c r="H87" i="8"/>
  <c r="G87" i="8"/>
  <c r="F87" i="8"/>
  <c r="E87" i="8"/>
  <c r="D87" i="8"/>
  <c r="C87" i="8"/>
  <c r="CB86" i="8"/>
  <c r="CA86" i="8"/>
  <c r="BZ86" i="8"/>
  <c r="BY86" i="8"/>
  <c r="BU86" i="8"/>
  <c r="BQ86" i="8"/>
  <c r="BP86" i="8"/>
  <c r="BN86" i="8"/>
  <c r="BM86" i="8"/>
  <c r="BK86" i="8"/>
  <c r="BG86" i="8"/>
  <c r="BB86" i="8"/>
  <c r="AZ86" i="8"/>
  <c r="AS86" i="8"/>
  <c r="AQ86" i="8"/>
  <c r="AP86" i="8"/>
  <c r="AO86" i="8"/>
  <c r="AM86" i="8"/>
  <c r="AJ86" i="8"/>
  <c r="AI86" i="8"/>
  <c r="AH86" i="8"/>
  <c r="AG86" i="8"/>
  <c r="AD86" i="8"/>
  <c r="AC86" i="8"/>
  <c r="AB86" i="8"/>
  <c r="X86" i="8"/>
  <c r="U86" i="8"/>
  <c r="R86" i="8"/>
  <c r="Q86" i="8"/>
  <c r="P86" i="8"/>
  <c r="L86" i="8"/>
  <c r="K86" i="8"/>
  <c r="J86" i="8"/>
  <c r="I86" i="8"/>
  <c r="H86" i="8"/>
  <c r="G86" i="8"/>
  <c r="F86" i="8"/>
  <c r="E86" i="8"/>
  <c r="D86" i="8"/>
  <c r="C86" i="8"/>
  <c r="CB85" i="8"/>
  <c r="CA85" i="8"/>
  <c r="BZ85" i="8"/>
  <c r="BY85" i="8"/>
  <c r="BU85" i="8"/>
  <c r="BQ85" i="8"/>
  <c r="BP85" i="8"/>
  <c r="BN85" i="8"/>
  <c r="BM85" i="8"/>
  <c r="BK85" i="8"/>
  <c r="BG85" i="8"/>
  <c r="BB85" i="8"/>
  <c r="AZ85" i="8"/>
  <c r="AS85" i="8"/>
  <c r="AQ85" i="8"/>
  <c r="AP85" i="8"/>
  <c r="AO85" i="8"/>
  <c r="AM85" i="8"/>
  <c r="AJ85" i="8"/>
  <c r="AI85" i="8"/>
  <c r="AH85" i="8"/>
  <c r="AG85" i="8"/>
  <c r="AD85" i="8"/>
  <c r="AC85" i="8"/>
  <c r="AB85" i="8"/>
  <c r="X85" i="8"/>
  <c r="U85" i="8"/>
  <c r="R85" i="8"/>
  <c r="Q85" i="8"/>
  <c r="P85" i="8"/>
  <c r="L85" i="8"/>
  <c r="K85" i="8"/>
  <c r="J85" i="8"/>
  <c r="I85" i="8"/>
  <c r="H85" i="8"/>
  <c r="G85" i="8"/>
  <c r="F85" i="8"/>
  <c r="E85" i="8"/>
  <c r="D85" i="8"/>
  <c r="C85" i="8"/>
  <c r="CB84" i="8"/>
  <c r="CA84" i="8"/>
  <c r="BZ84" i="8"/>
  <c r="BY84" i="8"/>
  <c r="BU84" i="8"/>
  <c r="BQ84" i="8"/>
  <c r="BP84" i="8"/>
  <c r="BN84" i="8"/>
  <c r="BM84" i="8"/>
  <c r="BK84" i="8"/>
  <c r="BG84" i="8"/>
  <c r="BB84" i="8"/>
  <c r="AZ84" i="8"/>
  <c r="AS84" i="8"/>
  <c r="AQ84" i="8"/>
  <c r="AP84" i="8"/>
  <c r="AO84" i="8"/>
  <c r="AM84" i="8"/>
  <c r="AJ84" i="8"/>
  <c r="AI84" i="8"/>
  <c r="AH84" i="8"/>
  <c r="AG84" i="8"/>
  <c r="AD84" i="8"/>
  <c r="AC84" i="8"/>
  <c r="AB84" i="8"/>
  <c r="X84" i="8"/>
  <c r="U84" i="8"/>
  <c r="R84" i="8"/>
  <c r="Q84" i="8"/>
  <c r="P84" i="8"/>
  <c r="L84" i="8"/>
  <c r="K84" i="8"/>
  <c r="J84" i="8"/>
  <c r="I84" i="8"/>
  <c r="H84" i="8"/>
  <c r="G84" i="8"/>
  <c r="F84" i="8"/>
  <c r="E84" i="8"/>
  <c r="D84" i="8"/>
  <c r="C84" i="8"/>
  <c r="CB83" i="8"/>
  <c r="CA83" i="8"/>
  <c r="BZ83" i="8"/>
  <c r="BY83" i="8"/>
  <c r="BU83" i="8"/>
  <c r="BQ83" i="8"/>
  <c r="BP83" i="8"/>
  <c r="BN83" i="8"/>
  <c r="BM83" i="8"/>
  <c r="BK83" i="8"/>
  <c r="BG83" i="8"/>
  <c r="BB83" i="8"/>
  <c r="AZ83" i="8"/>
  <c r="AS83" i="8"/>
  <c r="AQ83" i="8"/>
  <c r="AP83" i="8"/>
  <c r="AO83" i="8"/>
  <c r="AM83" i="8"/>
  <c r="AJ83" i="8"/>
  <c r="AI83" i="8"/>
  <c r="AH83" i="8"/>
  <c r="AG83" i="8"/>
  <c r="AD83" i="8"/>
  <c r="AC83" i="8"/>
  <c r="AB83" i="8"/>
  <c r="X83" i="8"/>
  <c r="U83" i="8"/>
  <c r="R83" i="8"/>
  <c r="Q83" i="8"/>
  <c r="P83" i="8"/>
  <c r="L83" i="8"/>
  <c r="K83" i="8"/>
  <c r="J83" i="8"/>
  <c r="I83" i="8"/>
  <c r="H83" i="8"/>
  <c r="G83" i="8"/>
  <c r="F83" i="8"/>
  <c r="E83" i="8"/>
  <c r="D83" i="8"/>
  <c r="C83" i="8"/>
  <c r="CB82" i="8"/>
  <c r="CA82" i="8"/>
  <c r="BZ82" i="8"/>
  <c r="BY82" i="8"/>
  <c r="BU82" i="8"/>
  <c r="BQ82" i="8"/>
  <c r="BP82" i="8"/>
  <c r="BN82" i="8"/>
  <c r="BM82" i="8"/>
  <c r="BK82" i="8"/>
  <c r="BG82" i="8"/>
  <c r="BB82" i="8"/>
  <c r="AZ82" i="8"/>
  <c r="AS82" i="8"/>
  <c r="AQ82" i="8"/>
  <c r="AP82" i="8"/>
  <c r="AO82" i="8"/>
  <c r="AM82" i="8"/>
  <c r="AJ82" i="8"/>
  <c r="AI82" i="8"/>
  <c r="AH82" i="8"/>
  <c r="AG82" i="8"/>
  <c r="AD82" i="8"/>
  <c r="AC82" i="8"/>
  <c r="AB82" i="8"/>
  <c r="X82" i="8"/>
  <c r="U82" i="8"/>
  <c r="R82" i="8"/>
  <c r="Q82" i="8"/>
  <c r="P82" i="8"/>
  <c r="L82" i="8"/>
  <c r="K82" i="8"/>
  <c r="J82" i="8"/>
  <c r="I82" i="8"/>
  <c r="H82" i="8"/>
  <c r="G82" i="8"/>
  <c r="F82" i="8"/>
  <c r="E82" i="8"/>
  <c r="D82" i="8"/>
  <c r="C82" i="8"/>
  <c r="CB81" i="8"/>
  <c r="CA81" i="8"/>
  <c r="BZ81" i="8"/>
  <c r="BY81" i="8"/>
  <c r="BU81" i="8"/>
  <c r="BQ81" i="8"/>
  <c r="BP81" i="8"/>
  <c r="BN81" i="8"/>
  <c r="BM81" i="8"/>
  <c r="BK81" i="8"/>
  <c r="BG81" i="8"/>
  <c r="BB81" i="8"/>
  <c r="AZ81" i="8"/>
  <c r="AS81" i="8"/>
  <c r="AQ81" i="8"/>
  <c r="AP81" i="8"/>
  <c r="AO81" i="8"/>
  <c r="AM81" i="8"/>
  <c r="AJ81" i="8"/>
  <c r="AI81" i="8"/>
  <c r="AH81" i="8"/>
  <c r="AG81" i="8"/>
  <c r="AD81" i="8"/>
  <c r="AC81" i="8"/>
  <c r="AB81" i="8"/>
  <c r="X81" i="8"/>
  <c r="U81" i="8"/>
  <c r="R81" i="8"/>
  <c r="Q81" i="8"/>
  <c r="P81" i="8"/>
  <c r="L81" i="8"/>
  <c r="K81" i="8"/>
  <c r="J81" i="8"/>
  <c r="I81" i="8"/>
  <c r="H81" i="8"/>
  <c r="G81" i="8"/>
  <c r="F81" i="8"/>
  <c r="E81" i="8"/>
  <c r="D81" i="8"/>
  <c r="C81" i="8"/>
  <c r="CB80" i="8"/>
  <c r="CA80" i="8"/>
  <c r="BZ80" i="8"/>
  <c r="BY80" i="8"/>
  <c r="BU80" i="8"/>
  <c r="BQ80" i="8"/>
  <c r="BP80" i="8"/>
  <c r="BN80" i="8"/>
  <c r="BM80" i="8"/>
  <c r="BK80" i="8"/>
  <c r="BG80" i="8"/>
  <c r="BB80" i="8"/>
  <c r="AZ80" i="8"/>
  <c r="AS80" i="8"/>
  <c r="AQ80" i="8"/>
  <c r="AP80" i="8"/>
  <c r="AO80" i="8"/>
  <c r="AM80" i="8"/>
  <c r="AJ80" i="8"/>
  <c r="AI80" i="8"/>
  <c r="AH80" i="8"/>
  <c r="AG80" i="8"/>
  <c r="AD80" i="8"/>
  <c r="AC80" i="8"/>
  <c r="AB80" i="8"/>
  <c r="X80" i="8"/>
  <c r="U80" i="8"/>
  <c r="R80" i="8"/>
  <c r="Q80" i="8"/>
  <c r="P80" i="8"/>
  <c r="L80" i="8"/>
  <c r="K80" i="8"/>
  <c r="J80" i="8"/>
  <c r="I80" i="8"/>
  <c r="H80" i="8"/>
  <c r="G80" i="8"/>
  <c r="F80" i="8"/>
  <c r="E80" i="8"/>
  <c r="D80" i="8"/>
  <c r="C80" i="8"/>
  <c r="CB79" i="8"/>
  <c r="CA79" i="8"/>
  <c r="BZ79" i="8"/>
  <c r="BY79" i="8"/>
  <c r="BU79" i="8"/>
  <c r="BQ79" i="8"/>
  <c r="BP79" i="8"/>
  <c r="BN79" i="8"/>
  <c r="BM79" i="8"/>
  <c r="BK79" i="8"/>
  <c r="BG79" i="8"/>
  <c r="BB79" i="8"/>
  <c r="AZ79" i="8"/>
  <c r="AS79" i="8"/>
  <c r="AQ79" i="8"/>
  <c r="AP79" i="8"/>
  <c r="AO79" i="8"/>
  <c r="AM79" i="8"/>
  <c r="AJ79" i="8"/>
  <c r="AI79" i="8"/>
  <c r="AH79" i="8"/>
  <c r="AG79" i="8"/>
  <c r="AD79" i="8"/>
  <c r="AC79" i="8"/>
  <c r="AB79" i="8"/>
  <c r="X79" i="8"/>
  <c r="U79" i="8"/>
  <c r="R79" i="8"/>
  <c r="Q79" i="8"/>
  <c r="P79" i="8"/>
  <c r="L79" i="8"/>
  <c r="K79" i="8"/>
  <c r="J79" i="8"/>
  <c r="I79" i="8"/>
  <c r="H79" i="8"/>
  <c r="G79" i="8"/>
  <c r="F79" i="8"/>
  <c r="E79" i="8"/>
  <c r="D79" i="8"/>
  <c r="C79" i="8"/>
  <c r="CB78" i="8"/>
  <c r="CA78" i="8"/>
  <c r="BZ78" i="8"/>
  <c r="BY78" i="8"/>
  <c r="BU78" i="8"/>
  <c r="BQ78" i="8"/>
  <c r="BP78" i="8"/>
  <c r="BN78" i="8"/>
  <c r="BM78" i="8"/>
  <c r="BK78" i="8"/>
  <c r="BG78" i="8"/>
  <c r="BB78" i="8"/>
  <c r="AZ78" i="8"/>
  <c r="AS78" i="8"/>
  <c r="AQ78" i="8"/>
  <c r="AP78" i="8"/>
  <c r="AO78" i="8"/>
  <c r="AM78" i="8"/>
  <c r="AJ78" i="8"/>
  <c r="AI78" i="8"/>
  <c r="AH78" i="8"/>
  <c r="AG78" i="8"/>
  <c r="AD78" i="8"/>
  <c r="AC78" i="8"/>
  <c r="AB78" i="8"/>
  <c r="X78" i="8"/>
  <c r="U78" i="8"/>
  <c r="R78" i="8"/>
  <c r="Q78" i="8"/>
  <c r="P78" i="8"/>
  <c r="L78" i="8"/>
  <c r="K78" i="8"/>
  <c r="J78" i="8"/>
  <c r="I78" i="8"/>
  <c r="H78" i="8"/>
  <c r="G78" i="8"/>
  <c r="F78" i="8"/>
  <c r="E78" i="8"/>
  <c r="D78" i="8"/>
  <c r="C78" i="8"/>
  <c r="CB77" i="8"/>
  <c r="CA77" i="8"/>
  <c r="BZ77" i="8"/>
  <c r="BY77" i="8"/>
  <c r="BU77" i="8"/>
  <c r="BQ77" i="8"/>
  <c r="BP77" i="8"/>
  <c r="BN77" i="8"/>
  <c r="BM77" i="8"/>
  <c r="BK77" i="8"/>
  <c r="BG77" i="8"/>
  <c r="BB77" i="8"/>
  <c r="AZ77" i="8"/>
  <c r="AS77" i="8"/>
  <c r="AQ77" i="8"/>
  <c r="AP77" i="8"/>
  <c r="AO77" i="8"/>
  <c r="AM77" i="8"/>
  <c r="AJ77" i="8"/>
  <c r="AI77" i="8"/>
  <c r="AH77" i="8"/>
  <c r="AG77" i="8"/>
  <c r="AD77" i="8"/>
  <c r="AC77" i="8"/>
  <c r="AB77" i="8"/>
  <c r="X77" i="8"/>
  <c r="U77" i="8"/>
  <c r="R77" i="8"/>
  <c r="Q77" i="8"/>
  <c r="P77" i="8"/>
  <c r="L77" i="8"/>
  <c r="K77" i="8"/>
  <c r="J77" i="8"/>
  <c r="I77" i="8"/>
  <c r="H77" i="8"/>
  <c r="G77" i="8"/>
  <c r="F77" i="8"/>
  <c r="E77" i="8"/>
  <c r="D77" i="8"/>
  <c r="C77" i="8"/>
  <c r="CB76" i="8"/>
  <c r="CA76" i="8"/>
  <c r="BZ76" i="8"/>
  <c r="BY76" i="8"/>
  <c r="BU76" i="8"/>
  <c r="BQ76" i="8"/>
  <c r="BP76" i="8"/>
  <c r="BN76" i="8"/>
  <c r="BM76" i="8"/>
  <c r="BK76" i="8"/>
  <c r="BG76" i="8"/>
  <c r="BB76" i="8"/>
  <c r="AZ76" i="8"/>
  <c r="AS76" i="8"/>
  <c r="AQ76" i="8"/>
  <c r="AP76" i="8"/>
  <c r="AO76" i="8"/>
  <c r="AM76" i="8"/>
  <c r="AJ76" i="8"/>
  <c r="AI76" i="8"/>
  <c r="AH76" i="8"/>
  <c r="AG76" i="8"/>
  <c r="AD76" i="8"/>
  <c r="AC76" i="8"/>
  <c r="AB76" i="8"/>
  <c r="X76" i="8"/>
  <c r="U76" i="8"/>
  <c r="R76" i="8"/>
  <c r="Q76" i="8"/>
  <c r="P76" i="8"/>
  <c r="L76" i="8"/>
  <c r="K76" i="8"/>
  <c r="J76" i="8"/>
  <c r="I76" i="8"/>
  <c r="H76" i="8"/>
  <c r="G76" i="8"/>
  <c r="F76" i="8"/>
  <c r="E76" i="8"/>
  <c r="D76" i="8"/>
  <c r="C76" i="8"/>
  <c r="CB75" i="8"/>
  <c r="CA75" i="8"/>
  <c r="BZ75" i="8"/>
  <c r="BY75" i="8"/>
  <c r="BU75" i="8"/>
  <c r="BQ75" i="8"/>
  <c r="BP75" i="8"/>
  <c r="BN75" i="8"/>
  <c r="BM75" i="8"/>
  <c r="BK75" i="8"/>
  <c r="BG75" i="8"/>
  <c r="BB75" i="8"/>
  <c r="AZ75" i="8"/>
  <c r="AS75" i="8"/>
  <c r="AQ75" i="8"/>
  <c r="AP75" i="8"/>
  <c r="AO75" i="8"/>
  <c r="AM75" i="8"/>
  <c r="AJ75" i="8"/>
  <c r="AI75" i="8"/>
  <c r="AH75" i="8"/>
  <c r="AG75" i="8"/>
  <c r="AD75" i="8"/>
  <c r="AC75" i="8"/>
  <c r="AB75" i="8"/>
  <c r="X75" i="8"/>
  <c r="U75" i="8"/>
  <c r="R75" i="8"/>
  <c r="Q75" i="8"/>
  <c r="P75" i="8"/>
  <c r="L75" i="8"/>
  <c r="K75" i="8"/>
  <c r="J75" i="8"/>
  <c r="I75" i="8"/>
  <c r="H75" i="8"/>
  <c r="G75" i="8"/>
  <c r="F75" i="8"/>
  <c r="E75" i="8"/>
  <c r="D75" i="8"/>
  <c r="C75" i="8"/>
  <c r="CB74" i="8"/>
  <c r="CA74" i="8"/>
  <c r="BZ74" i="8"/>
  <c r="BY74" i="8"/>
  <c r="BU74" i="8"/>
  <c r="BQ74" i="8"/>
  <c r="BP74" i="8"/>
  <c r="BN74" i="8"/>
  <c r="BM74" i="8"/>
  <c r="BK74" i="8"/>
  <c r="BG74" i="8"/>
  <c r="BB74" i="8"/>
  <c r="AZ74" i="8"/>
  <c r="AS74" i="8"/>
  <c r="AQ74" i="8"/>
  <c r="AP74" i="8"/>
  <c r="AO74" i="8"/>
  <c r="AM74" i="8"/>
  <c r="AJ74" i="8"/>
  <c r="AI74" i="8"/>
  <c r="AH74" i="8"/>
  <c r="AG74" i="8"/>
  <c r="AD74" i="8"/>
  <c r="AC74" i="8"/>
  <c r="AB74" i="8"/>
  <c r="X74" i="8"/>
  <c r="U74" i="8"/>
  <c r="R74" i="8"/>
  <c r="Q74" i="8"/>
  <c r="P74" i="8"/>
  <c r="L74" i="8"/>
  <c r="K74" i="8"/>
  <c r="J74" i="8"/>
  <c r="I74" i="8"/>
  <c r="H74" i="8"/>
  <c r="G74" i="8"/>
  <c r="F74" i="8"/>
  <c r="E74" i="8"/>
  <c r="D74" i="8"/>
  <c r="C74" i="8"/>
  <c r="CB73" i="8"/>
  <c r="CA73" i="8"/>
  <c r="BZ73" i="8"/>
  <c r="BY73" i="8"/>
  <c r="BU73" i="8"/>
  <c r="BQ73" i="8"/>
  <c r="BP73" i="8"/>
  <c r="BN73" i="8"/>
  <c r="BM73" i="8"/>
  <c r="BK73" i="8"/>
  <c r="BG73" i="8"/>
  <c r="BB73" i="8"/>
  <c r="AZ73" i="8"/>
  <c r="AS73" i="8"/>
  <c r="AQ73" i="8"/>
  <c r="AP73" i="8"/>
  <c r="AO73" i="8"/>
  <c r="AM73" i="8"/>
  <c r="AJ73" i="8"/>
  <c r="AI73" i="8"/>
  <c r="AH73" i="8"/>
  <c r="AG73" i="8"/>
  <c r="AD73" i="8"/>
  <c r="AC73" i="8"/>
  <c r="AB73" i="8"/>
  <c r="X73" i="8"/>
  <c r="U73" i="8"/>
  <c r="R73" i="8"/>
  <c r="Q73" i="8"/>
  <c r="P73" i="8"/>
  <c r="L73" i="8"/>
  <c r="K73" i="8"/>
  <c r="J73" i="8"/>
  <c r="I73" i="8"/>
  <c r="H73" i="8"/>
  <c r="G73" i="8"/>
  <c r="F73" i="8"/>
  <c r="E73" i="8"/>
  <c r="D73" i="8"/>
  <c r="C73" i="8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K71" i="6"/>
  <c r="J71" i="6"/>
  <c r="I71" i="6"/>
  <c r="H71" i="6"/>
  <c r="G71" i="6"/>
  <c r="F71" i="6"/>
  <c r="E71" i="6"/>
  <c r="D71" i="6"/>
  <c r="C71" i="6"/>
  <c r="AJ68" i="6"/>
  <c r="AJ69" i="6" s="1"/>
  <c r="AI68" i="6"/>
  <c r="AI69" i="6" s="1"/>
  <c r="AH68" i="6"/>
  <c r="AH69" i="6" s="1"/>
  <c r="AG68" i="6"/>
  <c r="AG69" i="6" s="1"/>
  <c r="AF68" i="6"/>
  <c r="AF69" i="6" s="1"/>
  <c r="AE68" i="6"/>
  <c r="AE69" i="6" s="1"/>
  <c r="AD68" i="6"/>
  <c r="AD69" i="6" s="1"/>
  <c r="AC68" i="6"/>
  <c r="AC69" i="6" s="1"/>
  <c r="AB68" i="6"/>
  <c r="AB69" i="6" s="1"/>
  <c r="AA68" i="6"/>
  <c r="AA69" i="6" s="1"/>
  <c r="Z68" i="6"/>
  <c r="Z69" i="6" s="1"/>
  <c r="Y68" i="6"/>
  <c r="Y69" i="6" s="1"/>
  <c r="X68" i="6"/>
  <c r="X69" i="6" s="1"/>
  <c r="W68" i="6"/>
  <c r="W69" i="6" s="1"/>
  <c r="V68" i="6"/>
  <c r="V69" i="6" s="1"/>
  <c r="U68" i="6"/>
  <c r="U69" i="6" s="1"/>
  <c r="T68" i="6"/>
  <c r="T69" i="6" s="1"/>
  <c r="S68" i="6"/>
  <c r="S69" i="6" s="1"/>
  <c r="R68" i="6"/>
  <c r="R69" i="6" s="1"/>
  <c r="Q68" i="6"/>
  <c r="Q69" i="6" s="1"/>
  <c r="P68" i="6"/>
  <c r="P69" i="6" s="1"/>
  <c r="O68" i="6"/>
  <c r="O69" i="6" s="1"/>
  <c r="N68" i="6"/>
  <c r="N69" i="6" s="1"/>
  <c r="M68" i="6"/>
  <c r="M69" i="6" s="1"/>
  <c r="L68" i="6"/>
  <c r="K68" i="6"/>
  <c r="K69" i="6" s="1"/>
  <c r="J68" i="6"/>
  <c r="J69" i="6" s="1"/>
  <c r="I68" i="6"/>
  <c r="I69" i="6" s="1"/>
  <c r="H68" i="6"/>
  <c r="H69" i="6" s="1"/>
  <c r="G68" i="6"/>
  <c r="G69" i="6" s="1"/>
  <c r="F68" i="6"/>
  <c r="F69" i="6" s="1"/>
  <c r="E68" i="6"/>
  <c r="E69" i="6" s="1"/>
  <c r="D68" i="6"/>
  <c r="D69" i="6" s="1"/>
  <c r="C68" i="6"/>
  <c r="C69" i="6" s="1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K42" i="6"/>
  <c r="J42" i="6"/>
  <c r="I42" i="6"/>
  <c r="H42" i="6"/>
  <c r="G42" i="6"/>
  <c r="F42" i="6"/>
  <c r="E42" i="6"/>
  <c r="D42" i="6"/>
  <c r="C42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S72" i="1"/>
  <c r="N72" i="1"/>
  <c r="I72" i="1"/>
  <c r="D72" i="1"/>
  <c r="S71" i="1"/>
  <c r="N71" i="1"/>
  <c r="I71" i="1"/>
  <c r="D71" i="1"/>
  <c r="S70" i="1"/>
  <c r="N70" i="1"/>
  <c r="I70" i="1"/>
  <c r="D70" i="1"/>
  <c r="S69" i="1"/>
  <c r="N69" i="1"/>
  <c r="I69" i="1"/>
  <c r="D69" i="1"/>
  <c r="S68" i="1"/>
  <c r="N68" i="1"/>
  <c r="I68" i="1"/>
  <c r="D68" i="1"/>
  <c r="S67" i="1"/>
  <c r="N67" i="1"/>
  <c r="I67" i="1"/>
  <c r="D67" i="1"/>
  <c r="S66" i="1"/>
  <c r="N66" i="1"/>
  <c r="I66" i="1"/>
  <c r="D66" i="1"/>
  <c r="S65" i="1"/>
  <c r="N65" i="1"/>
  <c r="I65" i="1"/>
  <c r="D65" i="1"/>
  <c r="S64" i="1"/>
  <c r="N64" i="1"/>
  <c r="I64" i="1"/>
  <c r="D64" i="1"/>
  <c r="S63" i="1"/>
  <c r="N63" i="1"/>
  <c r="I63" i="1"/>
  <c r="D63" i="1"/>
  <c r="S62" i="1"/>
  <c r="N62" i="1"/>
  <c r="I62" i="1"/>
  <c r="D62" i="1"/>
  <c r="S61" i="1"/>
  <c r="N61" i="1"/>
  <c r="I61" i="1"/>
  <c r="D61" i="1"/>
  <c r="S60" i="1"/>
  <c r="N60" i="1"/>
  <c r="I60" i="1"/>
  <c r="D60" i="1"/>
  <c r="S59" i="1"/>
  <c r="N59" i="1"/>
  <c r="I59" i="1"/>
  <c r="D59" i="1"/>
  <c r="S58" i="1"/>
  <c r="N58" i="1"/>
  <c r="I58" i="1"/>
  <c r="D58" i="1"/>
  <c r="S57" i="1"/>
  <c r="N57" i="1"/>
  <c r="I57" i="1"/>
  <c r="D57" i="1"/>
  <c r="S56" i="1"/>
  <c r="N56" i="1"/>
  <c r="I56" i="1"/>
  <c r="D56" i="1"/>
  <c r="S55" i="1"/>
  <c r="N55" i="1"/>
  <c r="I55" i="1"/>
  <c r="D55" i="1"/>
  <c r="S54" i="1"/>
  <c r="N54" i="1"/>
  <c r="I54" i="1"/>
  <c r="D54" i="1"/>
  <c r="S53" i="1"/>
  <c r="N53" i="1"/>
  <c r="I53" i="1"/>
  <c r="D53" i="1"/>
  <c r="S52" i="1"/>
  <c r="N52" i="1"/>
  <c r="I52" i="1"/>
  <c r="D52" i="1"/>
  <c r="S51" i="1"/>
  <c r="N51" i="1"/>
  <c r="I51" i="1"/>
  <c r="D51" i="1"/>
  <c r="S50" i="1"/>
  <c r="N50" i="1"/>
  <c r="I50" i="1"/>
  <c r="D50" i="1"/>
  <c r="S49" i="1"/>
  <c r="N49" i="1"/>
  <c r="I49" i="1"/>
  <c r="D49" i="1"/>
  <c r="S48" i="1"/>
  <c r="N48" i="1"/>
  <c r="I48" i="1"/>
  <c r="D48" i="1"/>
  <c r="S47" i="1"/>
  <c r="N47" i="1"/>
  <c r="I47" i="1"/>
  <c r="D47" i="1"/>
  <c r="S46" i="1"/>
  <c r="N46" i="1"/>
  <c r="I46" i="1"/>
  <c r="D46" i="1"/>
  <c r="S45" i="1"/>
  <c r="N45" i="1"/>
  <c r="I45" i="1"/>
  <c r="D45" i="1"/>
  <c r="S44" i="1"/>
  <c r="N44" i="1"/>
  <c r="I44" i="1"/>
  <c r="D44" i="1"/>
  <c r="S43" i="1"/>
  <c r="N43" i="1"/>
  <c r="I43" i="1"/>
  <c r="D43" i="1"/>
  <c r="S42" i="1"/>
  <c r="N42" i="1"/>
  <c r="I42" i="1"/>
  <c r="D42" i="1"/>
  <c r="S41" i="1"/>
  <c r="N41" i="1"/>
  <c r="I41" i="1"/>
  <c r="D41" i="1"/>
  <c r="S40" i="1"/>
  <c r="N40" i="1"/>
  <c r="I40" i="1"/>
  <c r="D40" i="1"/>
  <c r="S34" i="1"/>
  <c r="S31" i="1"/>
  <c r="S30" i="1"/>
  <c r="R27" i="1"/>
  <c r="R26" i="1"/>
  <c r="R24" i="1"/>
  <c r="S23" i="1"/>
  <c r="S22" i="1"/>
  <c r="R22" i="1"/>
  <c r="U20" i="1"/>
  <c r="T20" i="1"/>
  <c r="S19" i="1"/>
  <c r="S17" i="1"/>
  <c r="S16" i="1"/>
  <c r="S10" i="1"/>
  <c r="R8" i="1"/>
</calcChain>
</file>

<file path=xl/sharedStrings.xml><?xml version="1.0" encoding="utf-8"?>
<sst xmlns="http://schemas.openxmlformats.org/spreadsheetml/2006/main" count="2677" uniqueCount="648">
  <si>
    <t>well</t>
  </si>
  <si>
    <t>aquifer</t>
  </si>
  <si>
    <t>pH</t>
  </si>
  <si>
    <t>EC</t>
  </si>
  <si>
    <t>Redox</t>
  </si>
  <si>
    <t>DOC</t>
  </si>
  <si>
    <t>chloride</t>
  </si>
  <si>
    <t>oxygen</t>
  </si>
  <si>
    <t>nitrate</t>
  </si>
  <si>
    <t>nitrite</t>
  </si>
  <si>
    <t>sulfate</t>
  </si>
  <si>
    <t>sulfide</t>
  </si>
  <si>
    <t>Mn</t>
  </si>
  <si>
    <t>Fe</t>
  </si>
  <si>
    <t>Ratio in %</t>
  </si>
  <si>
    <t>NO3-</t>
  </si>
  <si>
    <t>SO42-</t>
  </si>
  <si>
    <t>Fe(II)</t>
  </si>
  <si>
    <t>Mn(II)</t>
  </si>
  <si>
    <t>μS/cm</t>
  </si>
  <si>
    <t>mV</t>
  </si>
  <si>
    <t>mg/L</t>
  </si>
  <si>
    <t>depth</t>
  </si>
  <si>
    <t>(tof/NO)*100</t>
  </si>
  <si>
    <t>(tof/SO)*100</t>
  </si>
  <si>
    <t>(tof/Fe)*100</t>
  </si>
  <si>
    <t>(tof/Mn)*100</t>
  </si>
  <si>
    <t>323(9)</t>
  </si>
  <si>
    <t>8-9</t>
  </si>
  <si>
    <t>A036(7.8)</t>
  </si>
  <si>
    <t>A036</t>
  </si>
  <si>
    <t>6.8-7.8</t>
  </si>
  <si>
    <t>A012(8.5)</t>
  </si>
  <si>
    <t>A012</t>
  </si>
  <si>
    <t>7.5.8.5</t>
  </si>
  <si>
    <t>A005(8.5)</t>
  </si>
  <si>
    <t>A005</t>
  </si>
  <si>
    <t>7.5-8.5</t>
  </si>
  <si>
    <t>A005(12)</t>
  </si>
  <si>
    <t>10-12</t>
  </si>
  <si>
    <t>A010(12)</t>
  </si>
  <si>
    <t>A010</t>
  </si>
  <si>
    <t>2-12</t>
  </si>
  <si>
    <t>A003(10.8)</t>
  </si>
  <si>
    <t>A003</t>
  </si>
  <si>
    <t>9.8-10.8</t>
  </si>
  <si>
    <t>A026(10.7)</t>
  </si>
  <si>
    <t>A026</t>
  </si>
  <si>
    <t>9.7-10.7</t>
  </si>
  <si>
    <t>352(9)</t>
  </si>
  <si>
    <t>4016(16)</t>
  </si>
  <si>
    <t>15-16</t>
  </si>
  <si>
    <t>1024(16)</t>
  </si>
  <si>
    <t>A003(21)</t>
  </si>
  <si>
    <t>20-21</t>
  </si>
  <si>
    <t>4031(17)</t>
  </si>
  <si>
    <t>16-16</t>
  </si>
  <si>
    <t>4031(21)</t>
  </si>
  <si>
    <t>4031(30)</t>
  </si>
  <si>
    <t>29-30</t>
  </si>
  <si>
    <t>A005(22)</t>
  </si>
  <si>
    <t>21-22</t>
  </si>
  <si>
    <t>A005(31)</t>
  </si>
  <si>
    <t>30-31</t>
  </si>
  <si>
    <t>A005(39)</t>
  </si>
  <si>
    <t>-</t>
  </si>
  <si>
    <t>38-39</t>
  </si>
  <si>
    <t>A039(21)</t>
  </si>
  <si>
    <t>A039</t>
  </si>
  <si>
    <t>A044(18)</t>
  </si>
  <si>
    <t>A044</t>
  </si>
  <si>
    <t>17-18</t>
  </si>
  <si>
    <t>A044(22)</t>
  </si>
  <si>
    <t>A044(24)</t>
  </si>
  <si>
    <t>23-24</t>
  </si>
  <si>
    <t>A044(30)</t>
  </si>
  <si>
    <t>A044(40)</t>
  </si>
  <si>
    <t>39-40</t>
  </si>
  <si>
    <t>A044(42)</t>
  </si>
  <si>
    <t>41-42</t>
  </si>
  <si>
    <t>A044(54)</t>
  </si>
  <si>
    <t>53-54</t>
  </si>
  <si>
    <t>241(16)</t>
  </si>
  <si>
    <t>241(21)</t>
  </si>
  <si>
    <t>241(30)</t>
  </si>
  <si>
    <t>241(36)</t>
  </si>
  <si>
    <t>35-36</t>
  </si>
  <si>
    <t>323(21)</t>
  </si>
  <si>
    <t>1033(22)</t>
  </si>
  <si>
    <t>320(21)</t>
  </si>
  <si>
    <t>TOF total BTEXN</t>
  </si>
  <si>
    <t>veel ijzer = ?</t>
  </si>
  <si>
    <t>veel nitraat = weinig metabolieten</t>
  </si>
  <si>
    <t>veel sulfaat = weinig metabolieten</t>
  </si>
  <si>
    <t>weinig nitraat = veel metabolieten</t>
  </si>
  <si>
    <t>weinig sulfaat = veel metabolieten</t>
  </si>
  <si>
    <t>Total bacteria 16SRrna</t>
  </si>
  <si>
    <t>Benzene carboxylase</t>
  </si>
  <si>
    <t>NirS</t>
  </si>
  <si>
    <t>NarG</t>
  </si>
  <si>
    <t>BssA_SRB</t>
  </si>
  <si>
    <t>BssA nitraat</t>
  </si>
  <si>
    <t>Peptococcus</t>
  </si>
  <si>
    <t>Na</t>
  </si>
  <si>
    <t>Mg</t>
  </si>
  <si>
    <t>K</t>
  </si>
  <si>
    <t>Ca</t>
  </si>
  <si>
    <t>17,5-18,0</t>
  </si>
  <si>
    <t>19,5-20,0</t>
  </si>
  <si>
    <t>21,5-22,0</t>
  </si>
  <si>
    <t>23,5-24,0</t>
  </si>
  <si>
    <t>25,5-26,0</t>
  </si>
  <si>
    <t>27,5-28,0</t>
  </si>
  <si>
    <t>29,5-30,0</t>
  </si>
  <si>
    <t>33,5-34,0</t>
  </si>
  <si>
    <t>35,5-36,0</t>
  </si>
  <si>
    <t>37,5-38,0</t>
  </si>
  <si>
    <t>39,5-40,0</t>
  </si>
  <si>
    <t>41,5-42,0</t>
  </si>
  <si>
    <t>43,5-44,0</t>
  </si>
  <si>
    <t>45,5-46,0</t>
  </si>
  <si>
    <t>53,5-54,0</t>
  </si>
  <si>
    <t>phosphate</t>
  </si>
  <si>
    <t>acetate</t>
  </si>
  <si>
    <t>fluoride</t>
  </si>
  <si>
    <t>bromide</t>
  </si>
  <si>
    <t>Sum GC</t>
  </si>
  <si>
    <t>benzene</t>
  </si>
  <si>
    <t>toluene</t>
  </si>
  <si>
    <t>ethylbenzene</t>
  </si>
  <si>
    <t>pm-xylene</t>
  </si>
  <si>
    <t>styrene</t>
  </si>
  <si>
    <t>o-xylene</t>
  </si>
  <si>
    <t>iso-propylbenzene</t>
  </si>
  <si>
    <t>n-propylbenzene</t>
  </si>
  <si>
    <t>3-ethyltoluene</t>
  </si>
  <si>
    <t>4-ethyltoluene</t>
  </si>
  <si>
    <t>1,3,5-trimethylbenzene</t>
  </si>
  <si>
    <t>2-ethyltoluene</t>
  </si>
  <si>
    <t>1,2,4-trimethylbenzene</t>
  </si>
  <si>
    <t>4-isopropyltouene</t>
  </si>
  <si>
    <t>1,2,3-trimethylbenzene</t>
  </si>
  <si>
    <t>1,3-diethylbenzene</t>
  </si>
  <si>
    <t>indene</t>
  </si>
  <si>
    <t>1,2,4,5-tetramethylbenzene</t>
  </si>
  <si>
    <t>2-methylindene</t>
  </si>
  <si>
    <t>naphtalene</t>
  </si>
  <si>
    <t>2-methylnaphtalene</t>
  </si>
  <si>
    <t>1-methylnaphtalene</t>
  </si>
  <si>
    <t>2-ethylnaphtalene</t>
  </si>
  <si>
    <t>2,6-dimethylnaphtalene</t>
  </si>
  <si>
    <t>1,6-dimethylnaphtalene</t>
  </si>
  <si>
    <t>µg/L</t>
  </si>
  <si>
    <t>total B,T,E,m,p-X,o-X,N</t>
  </si>
  <si>
    <t>Total sum</t>
  </si>
  <si>
    <t>Indene</t>
  </si>
  <si>
    <t>Naphthalene</t>
  </si>
  <si>
    <t>Styrene</t>
  </si>
  <si>
    <t>Acenaphthene/acenaphthylene</t>
  </si>
  <si>
    <t>Trimethylbenzoic acid</t>
  </si>
  <si>
    <t>O-xylene</t>
  </si>
  <si>
    <t>Toluene</t>
  </si>
  <si>
    <t>Benzene</t>
  </si>
  <si>
    <t>Phenanthrene</t>
  </si>
  <si>
    <t>Ethylbenzene</t>
  </si>
  <si>
    <t>Fluorene</t>
  </si>
  <si>
    <t>Bian</t>
  </si>
  <si>
    <t>1H-indene-2-carboxylic acid</t>
  </si>
  <si>
    <t>2-naphthoic acid</t>
  </si>
  <si>
    <t>Cinnamic acid</t>
  </si>
  <si>
    <t>Benzoic acid</t>
  </si>
  <si>
    <t>Benzylsuccinic acid</t>
  </si>
  <si>
    <t>2-methylindene - isomer 1</t>
  </si>
  <si>
    <t>2-methylindene - isomer 2</t>
  </si>
  <si>
    <t>2-methylindene - isomer 3</t>
  </si>
  <si>
    <t>Indenediol - isomer 1</t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</si>
  <si>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1</t>
    </r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</si>
  <si>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2</t>
    </r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</si>
  <si>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3</t>
    </r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</si>
  <si>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4</t>
    </r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</si>
  <si>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5</t>
    </r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</si>
  <si>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6</t>
    </r>
  </si>
  <si>
    <r>
      <rPr>
        <b/>
        <sz val="11"/>
        <color rgb="FF000000"/>
        <rFont val="Calibri"/>
        <family val="2"/>
        <charset val="1"/>
      </rPr>
      <t xml:space="preserve">Indenediol </t>
    </r>
    <r>
      <rPr>
        <sz val="11"/>
        <color rgb="FF000000"/>
        <rFont val="Calibri"/>
        <family val="2"/>
        <charset val="1"/>
      </rPr>
      <t>or styrene carboxylic acid - isomer 7</t>
    </r>
  </si>
  <si>
    <t>1H-indene-2-carboxylic acid - isomer 1</t>
  </si>
  <si>
    <t>1H-indene-2-carboxylic acid - isomer 2</t>
  </si>
  <si>
    <t>Indyl methyl succinic acid - isomer 1</t>
  </si>
  <si>
    <t>Indyl methyl succinic acid - isomer 2</t>
  </si>
  <si>
    <t>Dihydro-2-indenoic acid - isomer 1</t>
  </si>
  <si>
    <t>Dihydro-2-indenoic acid - isomer 2</t>
  </si>
  <si>
    <t>Dihydro-2-indenoic acid - isomer 3</t>
  </si>
  <si>
    <t>Dihydro-2-indenoic acid - isomer 4</t>
  </si>
  <si>
    <t>Dihydro-2-indenoic acid - isomer 5</t>
  </si>
  <si>
    <t>Dihydro-2-indenoic acid - isomer 6</t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</si>
  <si>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1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</si>
  <si>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2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</si>
  <si>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3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</si>
  <si>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4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</si>
  <si>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5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</si>
  <si>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6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</si>
  <si>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7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</si>
  <si>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8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</si>
  <si>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9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</si>
  <si>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10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</si>
  <si>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11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</si>
  <si>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12</t>
    </r>
  </si>
  <si>
    <r>
      <rPr>
        <b/>
        <sz val="11"/>
        <color rgb="FF000000"/>
        <rFont val="Calibri"/>
        <family val="2"/>
        <charset val="1"/>
      </rPr>
      <t>Tetrahydro-2-indenoic acid</t>
    </r>
    <r>
      <rPr>
        <sz val="11"/>
        <color rgb="FF000000"/>
        <rFont val="Calibri"/>
        <family val="2"/>
        <charset val="1"/>
      </rPr>
      <t>, Phenylbutyrate or Trimethylbenzoic acid - isomer 13</t>
    </r>
  </si>
  <si>
    <t>Hexahydro-2-indenoic acid - isomer 1</t>
  </si>
  <si>
    <t>Hexahydro-2-indenoic acid - isomer 2</t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</si>
  <si>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1</t>
    </r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</si>
  <si>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2</t>
    </r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</si>
  <si>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3</t>
    </r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</si>
  <si>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4</t>
    </r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</si>
  <si>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5</t>
    </r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</si>
  <si>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6</t>
    </r>
  </si>
  <si>
    <r>
      <rPr>
        <b/>
        <sz val="11"/>
        <color rgb="FF000000"/>
        <rFont val="Calibri"/>
        <family val="2"/>
        <charset val="1"/>
      </rPr>
      <t>Carboxylated methyl indene</t>
    </r>
    <r>
      <rPr>
        <sz val="11"/>
        <color rgb="FF000000"/>
        <rFont val="Calibri"/>
        <family val="2"/>
        <charset val="1"/>
      </rPr>
      <t xml:space="preserve"> or Dihydro-naphthoic acid - isomer 7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</si>
  <si>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1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</si>
  <si>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2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</si>
  <si>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3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</si>
  <si>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4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</si>
  <si>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5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</si>
  <si>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6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</si>
  <si>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7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</si>
  <si>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8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</si>
  <si>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9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</si>
  <si>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10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</si>
  <si>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11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</si>
  <si>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12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</si>
  <si>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13</t>
    </r>
  </si>
  <si>
    <r>
      <rPr>
        <b/>
        <sz val="11"/>
        <color rgb="FF000000"/>
        <rFont val="Calibri"/>
        <family val="2"/>
        <charset val="1"/>
      </rPr>
      <t>Dihydromethyl indenoic acid</t>
    </r>
    <r>
      <rPr>
        <sz val="11"/>
        <color rgb="FF000000"/>
        <rFont val="Calibri"/>
        <family val="2"/>
        <charset val="1"/>
      </rPr>
      <t xml:space="preserve">, Tetrahydro-naphthoic acid or </t>
    </r>
    <r>
      <rPr>
        <b/>
        <sz val="11"/>
        <color rgb="FF000000"/>
        <rFont val="Calibri"/>
        <family val="2"/>
        <charset val="1"/>
      </rPr>
      <t>2,3-dihydro-1H-indene-acetic acid</t>
    </r>
    <r>
      <rPr>
        <sz val="11"/>
        <color rgb="FF000000"/>
        <rFont val="Calibri"/>
        <family val="2"/>
        <charset val="1"/>
      </rPr>
      <t xml:space="preserve"> - isomer 14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</si>
  <si>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</si>
  <si>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2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</si>
  <si>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3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</si>
  <si>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4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</si>
  <si>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5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</si>
  <si>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6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</si>
  <si>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7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</si>
  <si>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8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</si>
  <si>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9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</si>
  <si>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10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</si>
  <si>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11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</si>
  <si>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12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</si>
  <si>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13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</si>
  <si>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14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</si>
  <si>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15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</si>
  <si>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16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</si>
  <si>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17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</si>
  <si>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18</t>
    </r>
  </si>
  <si>
    <r>
      <rPr>
        <b/>
        <sz val="11"/>
        <color rgb="FF000000"/>
        <rFont val="Calibri"/>
        <family val="2"/>
        <charset val="1"/>
      </rPr>
      <t>Tetrahydromethyl indenoic acid</t>
    </r>
    <r>
      <rPr>
        <sz val="11"/>
        <color rgb="FF000000"/>
        <rFont val="Calibri"/>
        <family val="2"/>
        <charset val="1"/>
      </rPr>
      <t xml:space="preserve"> or Hexahydro-naphthoic acid - isomer 19</t>
    </r>
  </si>
  <si>
    <r>
      <rPr>
        <sz val="11"/>
        <color rgb="FF000000"/>
        <rFont val="Calibri"/>
        <family val="2"/>
        <charset val="1"/>
      </rPr>
      <t xml:space="preserve">Octahydro-2-naphthoic acid or </t>
    </r>
    <r>
      <rPr>
        <b/>
        <sz val="11"/>
        <color rgb="FF000000"/>
        <rFont val="Calibri"/>
        <family val="2"/>
        <charset val="1"/>
      </rPr>
      <t>Hexahydromethyl indenoic acid</t>
    </r>
  </si>
  <si>
    <t>Dicyclononane-2-carboxylate (octahydro-2-indenoic acid)</t>
  </si>
  <si>
    <t xml:space="preserve">2-carboxycyclohexylacetic acid </t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</si>
  <si>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1</t>
    </r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</si>
  <si>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2</t>
    </r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</si>
  <si>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3</t>
    </r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</si>
  <si>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4</t>
    </r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</si>
  <si>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5</t>
    </r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</si>
  <si>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6</t>
    </r>
  </si>
  <si>
    <r>
      <rPr>
        <sz val="11"/>
        <color rgb="FF000000"/>
        <rFont val="Calibri"/>
        <family val="2"/>
        <charset val="1"/>
      </rPr>
      <t xml:space="preserve">Carboxylated methyl indene or </t>
    </r>
    <r>
      <rPr>
        <b/>
        <sz val="11"/>
        <color rgb="FF000000"/>
        <rFont val="Calibri"/>
        <family val="2"/>
        <charset val="1"/>
      </rPr>
      <t>Dihydro-naphthoic acid</t>
    </r>
    <r>
      <rPr>
        <sz val="11"/>
        <color rgb="FF000000"/>
        <rFont val="Calibri"/>
        <family val="2"/>
        <charset val="1"/>
      </rPr>
      <t xml:space="preserve"> - isomer 7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</si>
  <si>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1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</si>
  <si>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2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</si>
  <si>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3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</si>
  <si>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4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</si>
  <si>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5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</si>
  <si>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6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</si>
  <si>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7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</si>
  <si>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8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</si>
  <si>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9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</si>
  <si>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10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</si>
  <si>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11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</si>
  <si>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12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</si>
  <si>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13</t>
    </r>
  </si>
  <si>
    <r>
      <rPr>
        <sz val="11"/>
        <color rgb="FF000000"/>
        <rFont val="Calibri"/>
        <family val="2"/>
        <charset val="1"/>
      </rPr>
      <t>Dihydromethyl indenoic acid,</t>
    </r>
    <r>
      <rPr>
        <b/>
        <sz val="11"/>
        <color rgb="FF000000"/>
        <rFont val="Calibri"/>
        <family val="2"/>
        <charset val="1"/>
      </rPr>
      <t xml:space="preserve"> Tetrahydro-naphthoic acid</t>
    </r>
    <r>
      <rPr>
        <sz val="11"/>
        <color rgb="FF000000"/>
        <rFont val="Calibri"/>
        <family val="2"/>
        <charset val="1"/>
      </rPr>
      <t xml:space="preserve"> or 2,3-dihydro-1H-indene-acetic acid - isomer 14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</si>
  <si>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</si>
  <si>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2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</si>
  <si>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3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</si>
  <si>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4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</si>
  <si>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5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</si>
  <si>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6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</si>
  <si>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7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</si>
  <si>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8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</si>
  <si>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9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</si>
  <si>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10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</si>
  <si>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11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</si>
  <si>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12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</si>
  <si>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13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</si>
  <si>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14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</si>
  <si>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15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</si>
  <si>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16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</si>
  <si>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17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</si>
  <si>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18</t>
    </r>
  </si>
  <si>
    <r>
      <rPr>
        <sz val="11"/>
        <color rgb="FF000000"/>
        <rFont val="Calibri"/>
        <family val="2"/>
        <charset val="1"/>
      </rPr>
      <t xml:space="preserve">Tetrahydromethyl indenoic acid or </t>
    </r>
    <r>
      <rPr>
        <b/>
        <sz val="11"/>
        <color rgb="FF000000"/>
        <rFont val="Calibri"/>
        <family val="2"/>
        <charset val="1"/>
      </rPr>
      <t>Hexahydro-naphthoic acid</t>
    </r>
    <r>
      <rPr>
        <sz val="11"/>
        <color rgb="FF000000"/>
        <rFont val="Calibri"/>
        <family val="2"/>
        <charset val="1"/>
      </rPr>
      <t xml:space="preserve"> - isomer 19</t>
    </r>
  </si>
  <si>
    <t>Octahydro-2-naphthoic acid or Hexahydromethyl indenoic acid</t>
  </si>
  <si>
    <t>Decahydro-naphthoic acid</t>
  </si>
  <si>
    <t>Naphthaleneacetic acid or methyl-naphthoic acid - isomer 1</t>
  </si>
  <si>
    <t>Naphthaleneacetic acid or methyl-naphthoic acid - isomer 2</t>
  </si>
  <si>
    <t>Naphthaleneacetic acid or methyl-naphthoic acid - isomer 3</t>
  </si>
  <si>
    <t>Naphthaleneacetic acid or methyl-naphthoic acid - isomer 4</t>
  </si>
  <si>
    <t>Naphthaleneacetic acid or methyl-naphthoic acid - isomer 5</t>
  </si>
  <si>
    <t>Naphthaleneacetic acid or methyl-naphthoic acid - isomer 6</t>
  </si>
  <si>
    <t>Naphthaleneacetic acid or methyl-naphthoic acid - isomer 7</t>
  </si>
  <si>
    <t>Naphthaleneacetic acid or methyl-naphthoic acid - isomer 8</t>
  </si>
  <si>
    <t>Naphthaleneacetic acid or methyl-naphthoic acid - isomer 9</t>
  </si>
  <si>
    <t>Naphthaleneacetic acid or methyl-naphthoic acid - isomer 10</t>
  </si>
  <si>
    <t>1-naphthoic acid</t>
  </si>
  <si>
    <t>Dimethyl-naphthoic acid - isomer 1</t>
  </si>
  <si>
    <t>Dimethyl-naphthoic acid - isomer 2</t>
  </si>
  <si>
    <t>Dimethyl-naphthoic acid - isomer 3</t>
  </si>
  <si>
    <t>Dimethyl-naphthoic acid - isomer 4</t>
  </si>
  <si>
    <t>Dimethyl-naphthoic acid - isomer 5</t>
  </si>
  <si>
    <t>Dimethyl-naphthoic acid - isomer 6</t>
  </si>
  <si>
    <t>Dimethyl-naphthoic acid - isomer 7</t>
  </si>
  <si>
    <t>Dimethyl-naphthoic acid - isomer 8</t>
  </si>
  <si>
    <t>Dimethyl-naphthoic acid - isomer 9</t>
  </si>
  <si>
    <t>Dimethyl-naphthoic acid - isomer 10</t>
  </si>
  <si>
    <t>Dimethyl-naphthoic acid - isomer 11</t>
  </si>
  <si>
    <t>Hydroxy-naphthoic acid</t>
  </si>
  <si>
    <t>2-carboxycyclohexylacetic acid (ook voor indene!!)</t>
  </si>
  <si>
    <t>2,3-dihydroxynaphthalene</t>
  </si>
  <si>
    <t>3-naphthalenedicarboxylic acid - isomer 1</t>
  </si>
  <si>
    <t>3-naphthalenedicarboxylic acid - isomer 2</t>
  </si>
  <si>
    <t>3-naphthalenedicarboxylic acid - isomer 3</t>
  </si>
  <si>
    <t>3-naphthalenedicarboxylic acid - isomer 4</t>
  </si>
  <si>
    <t>3-naphthalenedicarboxylic acid - isomer 5</t>
  </si>
  <si>
    <t>3-naphthalenedicarboxylic acid - isomer 6</t>
  </si>
  <si>
    <t>Naphthyl-2-methyl-succinate - isomer 1</t>
  </si>
  <si>
    <t>Naphthyl-2-methyl-succinate - isomer 2</t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</si>
  <si>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1</t>
    </r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</si>
  <si>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2</t>
    </r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</si>
  <si>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3</t>
    </r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</si>
  <si>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4</t>
    </r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</si>
  <si>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5</t>
    </r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</si>
  <si>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6</t>
    </r>
  </si>
  <si>
    <r>
      <rPr>
        <sz val="11"/>
        <color rgb="FF000000"/>
        <rFont val="Calibri"/>
        <family val="2"/>
        <charset val="1"/>
      </rPr>
      <t xml:space="preserve">Indenediol or </t>
    </r>
    <r>
      <rPr>
        <b/>
        <sz val="11"/>
        <color rgb="FF000000"/>
        <rFont val="Calibri"/>
        <family val="2"/>
        <charset val="1"/>
      </rPr>
      <t>styrene carboxylic acid</t>
    </r>
    <r>
      <rPr>
        <sz val="11"/>
        <color rgb="FF000000"/>
        <rFont val="Calibri"/>
        <family val="2"/>
        <charset val="1"/>
      </rPr>
      <t xml:space="preserve"> - isomer 7</t>
    </r>
  </si>
  <si>
    <t>2-ethylhexanol</t>
  </si>
  <si>
    <t>Hydroxyphenylacetic acid</t>
  </si>
  <si>
    <t>Acenaphthylenoic acid - isomer 1</t>
  </si>
  <si>
    <t>Acenaphthylenoic acid - isomer 2</t>
  </si>
  <si>
    <t>Acenaphthylenoic acid - isomer 3</t>
  </si>
  <si>
    <t>Acenaphthylenoic acid - isomer 4</t>
  </si>
  <si>
    <t>Acenaphthyl methylsuccinate - isomer 1</t>
  </si>
  <si>
    <t>Acenaphthyl methylsuccinate - isomer 2</t>
  </si>
  <si>
    <t>Acenaphthenoic acid - isomer 1</t>
  </si>
  <si>
    <t>Acenaphthenoic acid - isomer 2</t>
  </si>
  <si>
    <t>Acenaphthenoic acid - isomer 3</t>
  </si>
  <si>
    <t>Acenaphthenoic acid - isomer 4</t>
  </si>
  <si>
    <t>Acenaphthenoic acid - isomer 5</t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</si>
  <si>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1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</si>
  <si>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2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</si>
  <si>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3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</si>
  <si>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4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</si>
  <si>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5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</si>
  <si>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6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</si>
  <si>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7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</si>
  <si>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8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</si>
  <si>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9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</si>
  <si>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10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</si>
  <si>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11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</si>
  <si>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12</t>
    </r>
  </si>
  <si>
    <r>
      <rPr>
        <sz val="11"/>
        <color rgb="FF000000"/>
        <rFont val="Calibri"/>
        <family val="2"/>
        <charset val="1"/>
      </rPr>
      <t xml:space="preserve">Tetrahydro-2-indenoic acid, Phenylbutyrate or </t>
    </r>
    <r>
      <rPr>
        <b/>
        <sz val="11"/>
        <color rgb="FF000000"/>
        <rFont val="Calibri"/>
        <family val="2"/>
        <charset val="1"/>
      </rPr>
      <t>Trimethylbenzoic acid</t>
    </r>
    <r>
      <rPr>
        <sz val="11"/>
        <color rgb="FF000000"/>
        <rFont val="Calibri"/>
        <family val="2"/>
        <charset val="1"/>
      </rPr>
      <t xml:space="preserve"> - isomer 13</t>
    </r>
  </si>
  <si>
    <t>Trimethylbenzoic acid - isomer 1</t>
  </si>
  <si>
    <t>Dimethyl-benzoic acid or Benzylacetate - isomer 1</t>
  </si>
  <si>
    <t>Dimethyl-benzoic acid or Benzylacetate - isomer 2</t>
  </si>
  <si>
    <t>Dimethyl-benzoic acid or Benzylacetate - isomer 3</t>
  </si>
  <si>
    <t>Dimethyl-benzoic acid or Benzylacetate - isomer 4</t>
  </si>
  <si>
    <t>Dimethyl-benzoic acid or Benzylacetate - isomer 5</t>
  </si>
  <si>
    <t>3-o-toluoyl propionic acid - isomer 1</t>
  </si>
  <si>
    <t>3-o-toluoyl propionic acid - isomer 2</t>
  </si>
  <si>
    <t>3-o-toluoyl propionic acid - isomer 3</t>
  </si>
  <si>
    <t>3-o-toluoyl propionic acid - isomer 4</t>
  </si>
  <si>
    <t>3-o-toluoyl propionic acid - isomer 5</t>
  </si>
  <si>
    <t>3-o-toluoyl propionic acid - isomer 6</t>
  </si>
  <si>
    <t>3-o-toluoyl propionic acid - isomer 7</t>
  </si>
  <si>
    <t>3-o-toluoyl propionic acid - isomer 8</t>
  </si>
  <si>
    <t>3-o-toluoyl propionic acid - isomer 9</t>
  </si>
  <si>
    <t>3-o-toluoyl propionic acid - isomer 10</t>
  </si>
  <si>
    <t>3-o-toluoyl propionic acid - isomer 11</t>
  </si>
  <si>
    <t>3-o-toluoyl propionic acid - isomer 12</t>
  </si>
  <si>
    <t>3-o-toluoyl propionic acid - isomer 13</t>
  </si>
  <si>
    <t>3-o-toluoyl propionic acid - isomer 14</t>
  </si>
  <si>
    <t>3-o-toluoyl propionic acid - isomer 15</t>
  </si>
  <si>
    <t>3-o-toluoyl propionic acid - isomer 16</t>
  </si>
  <si>
    <t>3-o-toluoyl propionic acid - isomer 17</t>
  </si>
  <si>
    <t>Benzylsuccinic acid - isomer 1</t>
  </si>
  <si>
    <t>Benzylsuccinic acid - isomer 2</t>
  </si>
  <si>
    <t>Benzylsuccinic acid - isomer 3</t>
  </si>
  <si>
    <t>Benzylsuccinic acid - isomer 4</t>
  </si>
  <si>
    <t>Phenol</t>
  </si>
  <si>
    <t>Benzoylacetic acid, P-coumaric acid or Hydroxycinnamate - isomer 1</t>
  </si>
  <si>
    <t>Benzoylacetic acid, P-coumaric acid or Hydroxycinnamate - isomer 2</t>
  </si>
  <si>
    <t>Benzoylacetic acid, P-coumaric acid or Hydroxycinnamate - isomer 3</t>
  </si>
  <si>
    <t>Benzoylacetic acid, P-coumaric acid or Hydroxycinnamate - isomer 4</t>
  </si>
  <si>
    <t>Benzoylacetic acid, P-coumaric acid or Hydroxycinnamate - isomer 5</t>
  </si>
  <si>
    <t>Benzoylacetic acid, P-coumaric acid or Hydroxycinnamate - isomer 6</t>
  </si>
  <si>
    <r>
      <rPr>
        <b/>
        <sz val="11"/>
        <color rgb="FF000000"/>
        <rFont val="Calibri"/>
        <family val="2"/>
        <charset val="1"/>
      </rPr>
      <t>Methyl benzoic acid</t>
    </r>
    <r>
      <rPr>
        <sz val="11"/>
        <color rgb="FF000000"/>
        <rFont val="Calibri"/>
        <family val="2"/>
        <charset val="1"/>
      </rPr>
      <t xml:space="preserve"> or Acetylphenol - isomer 1</t>
    </r>
  </si>
  <si>
    <r>
      <rPr>
        <b/>
        <sz val="11"/>
        <color rgb="FF000000"/>
        <rFont val="Calibri"/>
        <family val="2"/>
        <charset val="1"/>
      </rPr>
      <t>Methyl benzoic acid</t>
    </r>
    <r>
      <rPr>
        <sz val="11"/>
        <color rgb="FF000000"/>
        <rFont val="Calibri"/>
        <family val="2"/>
        <charset val="1"/>
      </rPr>
      <t xml:space="preserve"> or Acetylphenol - isomer 2</t>
    </r>
  </si>
  <si>
    <r>
      <rPr>
        <b/>
        <sz val="11"/>
        <color rgb="FF000000"/>
        <rFont val="Calibri"/>
        <family val="2"/>
        <charset val="1"/>
      </rPr>
      <t>Methyl benzoic acid</t>
    </r>
    <r>
      <rPr>
        <sz val="11"/>
        <color rgb="FF000000"/>
        <rFont val="Calibri"/>
        <family val="2"/>
        <charset val="1"/>
      </rPr>
      <t xml:space="preserve"> or Acetylphenol - isomer 3</t>
    </r>
  </si>
  <si>
    <r>
      <rPr>
        <b/>
        <sz val="11"/>
        <color rgb="FF000000"/>
        <rFont val="Calibri"/>
        <family val="2"/>
        <charset val="1"/>
      </rPr>
      <t>Methyl benzoic acid</t>
    </r>
    <r>
      <rPr>
        <sz val="11"/>
        <color rgb="FF000000"/>
        <rFont val="Calibri"/>
        <family val="2"/>
        <charset val="1"/>
      </rPr>
      <t xml:space="preserve"> or Acetylphenol - isomer 4</t>
    </r>
  </si>
  <si>
    <t>Solvent</t>
  </si>
  <si>
    <t>Propanediol</t>
  </si>
  <si>
    <t>Phenanthroic acid - isomer 1</t>
  </si>
  <si>
    <t>Phenanthroic acid - isomer 2</t>
  </si>
  <si>
    <t>Phenanthroic acid - isomer 3</t>
  </si>
  <si>
    <t>Phenanthroic acid - isomer 4</t>
  </si>
  <si>
    <t>P-cresol - isomer 1</t>
  </si>
  <si>
    <t>P-cresol - isomer 2</t>
  </si>
  <si>
    <t>P-cresol - isomer 3</t>
  </si>
  <si>
    <t>P-cresol - isomer 4</t>
  </si>
  <si>
    <t>Aniline</t>
  </si>
  <si>
    <t>4-aminobenzoic acid</t>
  </si>
  <si>
    <t>4-hydroxy benzoic acid</t>
  </si>
  <si>
    <t>Benzoylacetic acid</t>
  </si>
  <si>
    <t>?</t>
  </si>
  <si>
    <t>Valeric acid</t>
  </si>
  <si>
    <t>Fumaric acid - isomer 1</t>
  </si>
  <si>
    <t>Fumaric acid - isomer 2</t>
  </si>
  <si>
    <t xml:space="preserve">Succinic acid or 2-formyl-2-hydroxy-propionate - isomer 1 </t>
  </si>
  <si>
    <t>Succinic acid or 2-formyl-2-hydroxy-propionate - isomer 2</t>
  </si>
  <si>
    <t>3-OH-isovaleric acid - isomer 1</t>
  </si>
  <si>
    <t>3-OH-isovaleric acid - isomer 2</t>
  </si>
  <si>
    <t>3-OH-isovaleric acid - isomer 3</t>
  </si>
  <si>
    <t>3-OH-isovaleric acid - isomer 4</t>
  </si>
  <si>
    <t>Nicotinic acid</t>
  </si>
  <si>
    <t>Phenylsuccinic acid - isomer 1</t>
  </si>
  <si>
    <t>Phenylsuccinic acid - isomer 2</t>
  </si>
  <si>
    <t>Phenylsuccinic acid - isomer 3</t>
  </si>
  <si>
    <t>Homophthalonitrile</t>
  </si>
  <si>
    <t>Adipic acid</t>
  </si>
  <si>
    <t>2-isopropylmalic acid - isomer 1</t>
  </si>
  <si>
    <t>2-isopropylmalic acid - isomer 2</t>
  </si>
  <si>
    <t>4-Hydroxyphenylpyruvate - isomer 1</t>
  </si>
  <si>
    <t>4-Hydroxyphenylpyruvate - isomer 2</t>
  </si>
  <si>
    <t>Phenylacetate</t>
  </si>
  <si>
    <t>Phenylglyoxylic acid</t>
  </si>
  <si>
    <t>Fluorene-carboxylic acid - isomer 1</t>
  </si>
  <si>
    <t>Fluorene-carboxylic acid - isomer 2</t>
  </si>
  <si>
    <t>Fluorene-carboxylic acid - isomer 3</t>
  </si>
  <si>
    <t>Fluorene-carboxylic acid - isomer 4</t>
  </si>
  <si>
    <t>Fluorene-carboxylic acid - isomer 5</t>
  </si>
  <si>
    <t>Fluorene-carboxylic acid - isomer 6</t>
  </si>
  <si>
    <t>Fluorene-carboxylic acid - isomer 7</t>
  </si>
  <si>
    <t>Butyrate</t>
  </si>
  <si>
    <t>Laurate</t>
  </si>
  <si>
    <t>Myristate</t>
  </si>
  <si>
    <t>Ethylmalonate - isomer 1</t>
  </si>
  <si>
    <t>Ethylmalonate - isomer 2</t>
  </si>
  <si>
    <t>Ethylmalonate - isomer 3</t>
  </si>
  <si>
    <t>Hydroxycaproate</t>
  </si>
  <si>
    <t>Octanoate - isomer 1</t>
  </si>
  <si>
    <t>Octanoate - isomer 2</t>
  </si>
  <si>
    <t>Nonanoate - isomer 1</t>
  </si>
  <si>
    <t>Nonanoate - isomer 2</t>
  </si>
  <si>
    <t>3-nonenoate</t>
  </si>
  <si>
    <t>Butylmalonate - isomer 1</t>
  </si>
  <si>
    <t>Butylmalonate - isomer 2</t>
  </si>
  <si>
    <t>Butylmalonate - isomer 3</t>
  </si>
  <si>
    <t>Butylmalonate - isomer 4</t>
  </si>
  <si>
    <t>Alkanes (Bian)</t>
  </si>
  <si>
    <t>2-(1-methyldodecyl)succinate or 2-(2-methyltridecyl)malonate - isomer 1</t>
  </si>
  <si>
    <t>2-(1-methyldodecyl)succinate or 2-(2-methyltridecyl)malonate - isomer 2</t>
  </si>
  <si>
    <t>2-(1-methyltetradecyl)succinate or 2-(2-methylpentadecyl)malonate - isomer 1</t>
  </si>
  <si>
    <t>2-(1-methyltetradecyl)succinate or 2-(2-methylpentadecyl)malonate - isomer 2</t>
  </si>
  <si>
    <t>2-(1-methylhexadecyl)succinate or 2-(2-methylheptadecyl)malonate</t>
  </si>
  <si>
    <t>Marcelle</t>
  </si>
  <si>
    <t>Methylglyoxal</t>
  </si>
  <si>
    <t>2-methyl 2-hydroxy-propanal</t>
  </si>
  <si>
    <t>Methylmalonate semialdehyde</t>
  </si>
  <si>
    <t>2-HIBA or hydroxy butyrate - isomer 1</t>
  </si>
  <si>
    <t>2-HIBA or hydroxy butyrate - isomer 2</t>
  </si>
  <si>
    <t>2-HIBA or hydroxy butyrate - isomer 3</t>
  </si>
  <si>
    <t>T-butyl formate</t>
  </si>
  <si>
    <t>2,3-dihydroxy-2-methylpropionate</t>
  </si>
  <si>
    <t>2-hydroxy-2-methyl-malonate</t>
  </si>
  <si>
    <t>C10H18O5 - isomer 1</t>
  </si>
  <si>
    <t>C10H18O5 - isomer 2</t>
  </si>
  <si>
    <t>Extra targets om te screenen obv voortschrijdend inzicht</t>
  </si>
  <si>
    <r>
      <rPr>
        <sz val="11"/>
        <color rgb="FF000000"/>
        <rFont val="Calibri"/>
        <family val="2"/>
        <charset val="1"/>
      </rPr>
      <t xml:space="preserve">Methyl benzoic acid or </t>
    </r>
    <r>
      <rPr>
        <b/>
        <sz val="11"/>
        <color rgb="FF000000"/>
        <rFont val="Calibri"/>
        <family val="2"/>
        <charset val="1"/>
      </rPr>
      <t xml:space="preserve">Acetylphenol </t>
    </r>
    <r>
      <rPr>
        <sz val="11"/>
        <color rgb="FF000000"/>
        <rFont val="Calibri"/>
        <family val="2"/>
        <charset val="1"/>
      </rPr>
      <t>- isomer 1</t>
    </r>
  </si>
  <si>
    <r>
      <rPr>
        <sz val="11"/>
        <color rgb="FF000000"/>
        <rFont val="Calibri"/>
        <family val="2"/>
        <charset val="1"/>
      </rPr>
      <t xml:space="preserve">Methyl benzoic acid or </t>
    </r>
    <r>
      <rPr>
        <b/>
        <sz val="11"/>
        <color rgb="FF000000"/>
        <rFont val="Calibri"/>
        <family val="2"/>
        <charset val="1"/>
      </rPr>
      <t xml:space="preserve">Acetylphenol </t>
    </r>
    <r>
      <rPr>
        <sz val="11"/>
        <color rgb="FF000000"/>
        <rFont val="Calibri"/>
        <family val="2"/>
        <charset val="1"/>
      </rPr>
      <t>- isomer 2</t>
    </r>
  </si>
  <si>
    <r>
      <rPr>
        <sz val="11"/>
        <color rgb="FF000000"/>
        <rFont val="Calibri"/>
        <family val="2"/>
        <charset val="1"/>
      </rPr>
      <t xml:space="preserve">Methyl benzoic acid or </t>
    </r>
    <r>
      <rPr>
        <b/>
        <sz val="11"/>
        <color rgb="FF000000"/>
        <rFont val="Calibri"/>
        <family val="2"/>
        <charset val="1"/>
      </rPr>
      <t xml:space="preserve">Acetylphenol </t>
    </r>
    <r>
      <rPr>
        <sz val="11"/>
        <color rgb="FF000000"/>
        <rFont val="Calibri"/>
        <family val="2"/>
        <charset val="1"/>
      </rPr>
      <t>- isomer 3</t>
    </r>
  </si>
  <si>
    <r>
      <rPr>
        <sz val="11"/>
        <color rgb="FF000000"/>
        <rFont val="Calibri"/>
        <family val="2"/>
        <charset val="1"/>
      </rPr>
      <t xml:space="preserve">Methyl benzoic acid or </t>
    </r>
    <r>
      <rPr>
        <b/>
        <sz val="11"/>
        <color rgb="FF000000"/>
        <rFont val="Calibri"/>
        <family val="2"/>
        <charset val="1"/>
      </rPr>
      <t xml:space="preserve">Acetylphenol </t>
    </r>
    <r>
      <rPr>
        <sz val="11"/>
        <color rgb="FF000000"/>
        <rFont val="Calibri"/>
        <family val="2"/>
        <charset val="1"/>
      </rPr>
      <t>- isomer 4</t>
    </r>
  </si>
  <si>
    <t>Acetylphenol - isomer 1</t>
  </si>
  <si>
    <t>Tryptophan - isomer 1</t>
  </si>
  <si>
    <t>Tryptophan - isomer 2</t>
  </si>
  <si>
    <t>Quinolinic acid - isomer 1</t>
  </si>
  <si>
    <t>Quinolinic acid - isomer 2</t>
  </si>
  <si>
    <t>Methylbenzylsuccinic acid - isomer 1</t>
  </si>
  <si>
    <t>Methylbenzylsuccinic acid - isomer 2</t>
  </si>
  <si>
    <t>Methylbenzylsuccinic acid - isomer 3</t>
  </si>
  <si>
    <t>Methylbenzylsuccinic acid - isomer 4</t>
  </si>
  <si>
    <t>Methylbenzylsuccinic acid - isomer 5</t>
  </si>
  <si>
    <r>
      <rPr>
        <sz val="11"/>
        <color rgb="FF000000"/>
        <rFont val="Calibri"/>
        <family val="2"/>
        <charset val="1"/>
      </rPr>
      <t xml:space="preserve">Benzoylacetic acid, </t>
    </r>
    <r>
      <rPr>
        <b/>
        <sz val="11"/>
        <color rgb="FF000000"/>
        <rFont val="Calibri"/>
        <family val="2"/>
        <charset val="1"/>
      </rPr>
      <t>P-coumaric acid</t>
    </r>
    <r>
      <rPr>
        <sz val="11"/>
        <color rgb="FF000000"/>
        <rFont val="Calibri"/>
        <family val="2"/>
        <charset val="1"/>
      </rPr>
      <t xml:space="preserve"> or Hydroxycinnamate - isomer 1</t>
    </r>
  </si>
  <si>
    <r>
      <rPr>
        <sz val="11"/>
        <color rgb="FF000000"/>
        <rFont val="Calibri"/>
        <family val="2"/>
        <charset val="1"/>
      </rPr>
      <t xml:space="preserve">Benzoylacetic acid, </t>
    </r>
    <r>
      <rPr>
        <b/>
        <sz val="11"/>
        <color rgb="FF000000"/>
        <rFont val="Calibri"/>
        <family val="2"/>
        <charset val="1"/>
      </rPr>
      <t>P-coumaric acid</t>
    </r>
    <r>
      <rPr>
        <sz val="11"/>
        <color rgb="FF000000"/>
        <rFont val="Calibri"/>
        <family val="2"/>
        <charset val="1"/>
      </rPr>
      <t xml:space="preserve"> or Hydroxycinnamate - isomer 2</t>
    </r>
  </si>
  <si>
    <r>
      <rPr>
        <sz val="11"/>
        <color rgb="FF000000"/>
        <rFont val="Calibri"/>
        <family val="2"/>
        <charset val="1"/>
      </rPr>
      <t xml:space="preserve">Benzoylacetic acid, </t>
    </r>
    <r>
      <rPr>
        <b/>
        <sz val="11"/>
        <color rgb="FF000000"/>
        <rFont val="Calibri"/>
        <family val="2"/>
        <charset val="1"/>
      </rPr>
      <t>P-coumaric acid</t>
    </r>
    <r>
      <rPr>
        <sz val="11"/>
        <color rgb="FF000000"/>
        <rFont val="Calibri"/>
        <family val="2"/>
        <charset val="1"/>
      </rPr>
      <t xml:space="preserve"> or Hydroxycinnamate - isomer 3</t>
    </r>
  </si>
  <si>
    <r>
      <rPr>
        <sz val="11"/>
        <color rgb="FF000000"/>
        <rFont val="Calibri"/>
        <family val="2"/>
        <charset val="1"/>
      </rPr>
      <t xml:space="preserve">Benzoylacetic acid, </t>
    </r>
    <r>
      <rPr>
        <b/>
        <sz val="11"/>
        <color rgb="FF000000"/>
        <rFont val="Calibri"/>
        <family val="2"/>
        <charset val="1"/>
      </rPr>
      <t>P-coumaric acid</t>
    </r>
    <r>
      <rPr>
        <sz val="11"/>
        <color rgb="FF000000"/>
        <rFont val="Calibri"/>
        <family val="2"/>
        <charset val="1"/>
      </rPr>
      <t xml:space="preserve"> or Hydroxycinnamate - isomer 4</t>
    </r>
  </si>
  <si>
    <r>
      <rPr>
        <sz val="11"/>
        <color rgb="FF000000"/>
        <rFont val="Calibri"/>
        <family val="2"/>
        <charset val="1"/>
      </rPr>
      <t xml:space="preserve">Benzoylacetic acid, </t>
    </r>
    <r>
      <rPr>
        <b/>
        <sz val="11"/>
        <color rgb="FF000000"/>
        <rFont val="Calibri"/>
        <family val="2"/>
        <charset val="1"/>
      </rPr>
      <t>P-coumaric acid</t>
    </r>
    <r>
      <rPr>
        <sz val="11"/>
        <color rgb="FF000000"/>
        <rFont val="Calibri"/>
        <family val="2"/>
        <charset val="1"/>
      </rPr>
      <t xml:space="preserve"> or Hydroxycinnamate - isomer 5</t>
    </r>
  </si>
  <si>
    <r>
      <rPr>
        <sz val="11"/>
        <color rgb="FF000000"/>
        <rFont val="Calibri"/>
        <family val="2"/>
        <charset val="1"/>
      </rPr>
      <t xml:space="preserve">Benzoylacetic acid, </t>
    </r>
    <r>
      <rPr>
        <b/>
        <sz val="11"/>
        <color rgb="FF000000"/>
        <rFont val="Calibri"/>
        <family val="2"/>
        <charset val="1"/>
      </rPr>
      <t>P-coumaric acid</t>
    </r>
    <r>
      <rPr>
        <sz val="11"/>
        <color rgb="FF000000"/>
        <rFont val="Calibri"/>
        <family val="2"/>
        <charset val="1"/>
      </rPr>
      <t xml:space="preserve"> or Hydroxycinnamate - isomer 6</t>
    </r>
  </si>
  <si>
    <t>Hippurate - isomer 1</t>
  </si>
  <si>
    <t>Hippurate - isomer 2</t>
  </si>
  <si>
    <t>Hippurate - isomer 3</t>
  </si>
  <si>
    <t>Hippurate - isomer 4</t>
  </si>
  <si>
    <t>Hippurate - isomer 5</t>
  </si>
  <si>
    <t>Hippurate - isomer 6</t>
  </si>
  <si>
    <t>Hippurate - isomer 7</t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</si>
  <si>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1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</si>
  <si>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2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</si>
  <si>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3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</si>
  <si>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4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</si>
  <si>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5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</si>
  <si>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6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</si>
  <si>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7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</si>
  <si>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8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</si>
  <si>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9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</si>
  <si>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10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</si>
  <si>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11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</si>
  <si>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12</t>
    </r>
  </si>
  <si>
    <r>
      <rPr>
        <sz val="11"/>
        <color rgb="FF000000"/>
        <rFont val="Calibri"/>
        <family val="2"/>
        <charset val="1"/>
      </rPr>
      <t>Tetrahydro-2-indenoic acid,</t>
    </r>
    <r>
      <rPr>
        <b/>
        <sz val="11"/>
        <color rgb="FF000000"/>
        <rFont val="Calibri"/>
        <family val="2"/>
        <charset val="1"/>
      </rPr>
      <t xml:space="preserve"> Phenylbutyrate</t>
    </r>
    <r>
      <rPr>
        <sz val="11"/>
        <color rgb="FF000000"/>
        <rFont val="Calibri"/>
        <family val="2"/>
        <charset val="1"/>
      </rPr>
      <t xml:space="preserve"> or Trimethylbenzoic acid - isomer 13</t>
    </r>
  </si>
  <si>
    <t>Phenylbutyrate - isomer 1</t>
  </si>
  <si>
    <t>acenaphtene/acenapthylene</t>
  </si>
  <si>
    <t>o-Xylene</t>
  </si>
  <si>
    <t>phenanthrene</t>
  </si>
  <si>
    <t>Bian et al.</t>
  </si>
  <si>
    <t>Alkanes</t>
  </si>
  <si>
    <t>Extra targets</t>
  </si>
  <si>
    <t>(xylene)?-Morasch et al.</t>
  </si>
  <si>
    <t>indenediol</t>
  </si>
  <si>
    <t>benzoyl acetic acid</t>
  </si>
  <si>
    <t>ethylmalonate</t>
  </si>
  <si>
    <t>octanoate</t>
  </si>
  <si>
    <t>nonanoate</t>
  </si>
  <si>
    <t>butylmalonate</t>
  </si>
  <si>
    <t>hippurate</t>
  </si>
  <si>
    <t>Tetrahydro-2-indenoic acid, Phenylbutyrate or Trimethylbenzoic acid - isomer 1</t>
  </si>
  <si>
    <t>Carboxylated methyl indene or Dihydro-naphthoic acid - isomer 1</t>
  </si>
  <si>
    <t>Dihydromethyl indenoic acid, Tetrahydro-naphthoic acid or 2,3-dihydro-1H-indene-acetic acid - isomer 1</t>
  </si>
  <si>
    <t>Tetrahydromethyl indenoic acid or Hexahydro-naphthoic acid - isomer 1</t>
  </si>
  <si>
    <t>Indenediol or styrene carboxylic acid - isomer 1</t>
  </si>
  <si>
    <t>Methyl benzoic acid or Acetylphenol - isomer 1</t>
  </si>
  <si>
    <t>metabolieten BTEXN totaal</t>
  </si>
  <si>
    <t>depth in mbgs</t>
  </si>
  <si>
    <t>16-17</t>
  </si>
  <si>
    <t>17.5-18</t>
  </si>
  <si>
    <t>21.5-22</t>
  </si>
  <si>
    <t>23.5-24</t>
  </si>
  <si>
    <t>29.5-30</t>
  </si>
  <si>
    <t>39.5-40</t>
  </si>
  <si>
    <t>41.5-42</t>
  </si>
  <si>
    <t>53.5-54</t>
  </si>
  <si>
    <t>parent</t>
  </si>
  <si>
    <t>LC-qTOF-MS - metabolite screening</t>
  </si>
  <si>
    <t>Reference parent compound - metabolite</t>
  </si>
  <si>
    <t>m-Xylene/Styrene</t>
  </si>
  <si>
    <t xml:space="preserve">Methyl benzoic acid or Acetylphenol </t>
  </si>
  <si>
    <t>Phenantrene/Benzene</t>
  </si>
  <si>
    <t>Toluene/Ethylbenzene/ Xylene/Phenol/Benzene</t>
  </si>
  <si>
    <t>Xylene</t>
  </si>
  <si>
    <t>3-o-toluoyl propionic acid</t>
  </si>
  <si>
    <t xml:space="preserve">Methylbenzylsuccinic acid </t>
  </si>
  <si>
    <t>Indenediol</t>
  </si>
  <si>
    <t>Indene/Naphtalene</t>
  </si>
  <si>
    <t>Carboxylated methyl indene or Dihydro-naphthoic acid</t>
  </si>
  <si>
    <t>Dihydromethyl indenoic acid, Tetrahydro-naphthoic acid or 2,3-dihydro-1H-indene-acetic acid</t>
  </si>
  <si>
    <t>Tetrahydromethyl indenoic acid or Hexahydro-naphthoic acid</t>
  </si>
  <si>
    <t>Naphtalene</t>
  </si>
  <si>
    <t>Naphthaleneacetic acid or methyl-naphthoic acid</t>
  </si>
  <si>
    <t>Dimethyl-naphthoic acid</t>
  </si>
  <si>
    <t>3-naphthalenedicarboxylic acid</t>
  </si>
  <si>
    <t>Naphthyl-2-methyl-succinate</t>
  </si>
  <si>
    <t>Indyl methyl succinic acid</t>
  </si>
  <si>
    <t>Dihydro-2-indenoic acid</t>
  </si>
  <si>
    <t>Indene/Trimethylbenzene</t>
  </si>
  <si>
    <t>Tetrahydro-2-indenoic acid, Phenylbutyrate or Trimethylbenzoic acid</t>
  </si>
  <si>
    <t>Hexahydro-2-indenoic acid</t>
  </si>
  <si>
    <t>Acenaphtene/acenaphtylene</t>
  </si>
  <si>
    <t>Acenaphthylenoic acid</t>
  </si>
  <si>
    <t>Phenantrene</t>
  </si>
  <si>
    <t>Phenanthroic acid</t>
  </si>
  <si>
    <t>Fluorene-carboxylic acid</t>
  </si>
  <si>
    <t>Trimethylbenzene</t>
  </si>
  <si>
    <t>Dimethyl-benzoic acid or Benzylacetate</t>
  </si>
  <si>
    <t>Alkanoate</t>
  </si>
  <si>
    <t>products for skeleton rearrangement</t>
  </si>
  <si>
    <t>2-(1-methyldodecyl)succinate or 2-(2-methyltridecyl)malonate</t>
  </si>
  <si>
    <t>Extra?</t>
  </si>
  <si>
    <t>2-HIBA or hydroxy butyrate</t>
  </si>
  <si>
    <t>Succinic acid or 2-formyl-2-hydroxy-propionate</t>
  </si>
  <si>
    <t>Methyl benzoic acid or Acetylphenol</t>
  </si>
  <si>
    <t>Acetylphenol</t>
  </si>
  <si>
    <t>Tryptophan</t>
  </si>
  <si>
    <t>Quinolinic acid</t>
  </si>
  <si>
    <t>Benzoylacetic acid, P-coumaric acid or Hydroxycinnamate</t>
  </si>
  <si>
    <t>Phenylbutyrate</t>
  </si>
  <si>
    <t>Leah Chibwe et al 207 ES&amp;T</t>
  </si>
  <si>
    <t>in realtie tot score voor stofjes op de qTOF</t>
  </si>
  <si>
    <t>totaal BTEXN</t>
  </si>
  <si>
    <t>(TOF/GC)*100</t>
  </si>
  <si>
    <t>BTEXN</t>
  </si>
  <si>
    <t>ug/l</t>
  </si>
  <si>
    <t>%</t>
  </si>
  <si>
    <t>(TOF-T/T)*100</t>
  </si>
  <si>
    <t>(TOF-o-X/0-X)*100</t>
  </si>
  <si>
    <t>(TOF-N/N)*100</t>
  </si>
  <si>
    <t>total TOF B</t>
  </si>
  <si>
    <t>ratio in%</t>
  </si>
  <si>
    <t>Total TOF T</t>
  </si>
  <si>
    <t>ratio in %</t>
  </si>
  <si>
    <t>total TOF o-X</t>
  </si>
  <si>
    <t>ratio</t>
  </si>
  <si>
    <t>(TOF-B/B)*100</t>
  </si>
  <si>
    <t>Dit is flauwekul, omdat er geen signature metabolites zijn voor Benzeen</t>
  </si>
  <si>
    <t>total TOF-N</t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</si>
  <si>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C-Benzene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</si>
  <si>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C-Toluene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</si>
  <si>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C-Ethylbenzene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</si>
  <si>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C-m,p-Xylene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</si>
  <si>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C-o-Xylene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</si>
  <si>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C-Styrene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</si>
  <si>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C-Cumene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</si>
  <si>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C-Mesitylene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</si>
  <si>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C-1,2,3-Trimethylbenzene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</si>
  <si>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C-1,2,4-Trimethylbenzene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</si>
  <si>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C-Indene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</si>
  <si>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C-Naphthaline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</si>
  <si>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C-1-Methyl-Naphthaline</t>
    </r>
  </si>
  <si>
    <r>
      <rPr>
        <sz val="11"/>
        <color rgb="FF000000"/>
        <rFont val="Calibri"/>
        <family val="2"/>
        <charset val="1"/>
      </rPr>
      <t>δ</t>
    </r>
    <r>
      <rPr>
        <vertAlign val="superscript"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C-2-Methyl-Naphthaline</t>
    </r>
  </si>
  <si>
    <t>Hydrogen02 (δ2H0Benzene)</t>
  </si>
  <si>
    <t>Hydrogen02 (δ2H0Toluene)</t>
  </si>
  <si>
    <t>Hydrogen02 (δ2H0Ethylbenzene)</t>
  </si>
  <si>
    <t>Hydrogen02 (δ2H0m,p0Xylene)</t>
  </si>
  <si>
    <t>Hydrogen02 (δ2H0o0Xylene+Styrene)</t>
  </si>
  <si>
    <t>Hydrogen02 (δ2H0Cumene)</t>
  </si>
  <si>
    <t>Hydrogen02 (δ2H0Mesitylene)</t>
  </si>
  <si>
    <t>Hydrogen02 (δ2H01,2,30Trimethylbenzene)</t>
  </si>
  <si>
    <t>Hydrogen02 (δ2H01,2,40Trimethylbenzene)</t>
  </si>
  <si>
    <t>Hydrogen02 (δ2H0Indene)</t>
  </si>
  <si>
    <t>Carbon013 (δ13C0Benzene)</t>
  </si>
  <si>
    <t>Carbon013 (δ13C0Toluene)</t>
  </si>
  <si>
    <t>Carbon013 (δ13C0Ethylbenzene)</t>
  </si>
  <si>
    <t>Carbon013 (δ13C0m,p0Xylene)</t>
  </si>
  <si>
    <t>Carbon013 (13C0o0Xylene)</t>
  </si>
  <si>
    <t>Carbon013 (13C0Styrene)</t>
  </si>
  <si>
    <t>Carbon013 (13C0Cumene)</t>
  </si>
  <si>
    <t>Carbon013 (13C0Mesitylene)</t>
  </si>
  <si>
    <t>Carbon013 (13C01,2,30Trimethylbenzene)</t>
  </si>
  <si>
    <t>Carbon013 (13C01,2,40Trimethylbenzene)</t>
  </si>
  <si>
    <t>Carbon013 (13C0Indene)</t>
  </si>
  <si>
    <t>Carbon013 (13C0Naphthaline)</t>
  </si>
  <si>
    <t>Carbon013 (13C010Methyl0Naphthaline)</t>
  </si>
  <si>
    <t>Carbon013 (13C020Methyl0Naphthaline)</t>
  </si>
  <si>
    <t>5n.m.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</si>
</sst>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E+00"/>
    <numFmt numFmtId="166" formatCode="dd\-mmm\-yyyy"/>
    <numFmt numFmtId="167" formatCode="0.0000"/>
  </numFmts>
  <fonts count="15">
    <font>
      <sz val="11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Arial"/>
      <charset val="204"/>
    </font>
    <font>
      <sz val="11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Arial"/>
      <charset val="204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i/>
      <sz val="11"/>
      <color rgb="FF000000"/>
      <name val="Calibri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EFDA"/>
        <bgColor rgb="FFDEEBF7"/>
      </patternFill>
    </fill>
    <fill>
      <patternFill patternType="solid">
        <fgColor rgb="FFFFF2CC"/>
        <bgColor rgb="FFF2F2F2"/>
      </patternFill>
    </fill>
    <fill>
      <patternFill patternType="solid">
        <fgColor rgb="FFB4C7E7"/>
        <bgColor rgb="FF99CCFF"/>
      </patternFill>
    </fill>
    <fill>
      <patternFill patternType="solid">
        <fgColor rgb="FFDDEBF7"/>
        <bgColor rgb="FFDEEBF7"/>
      </patternFill>
    </fill>
    <fill>
      <patternFill patternType="solid">
        <fgColor rgb="FFF2F2F2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E2EFDA"/>
      </patternFill>
    </fill>
    <fill>
      <patternFill patternType="solid">
        <fgColor rgb="FFFF6600"/>
        <bgColor rgb="FFFF9900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Border="0" applyProtection="0"/>
    <xf numFmtId="0" fontId="2" fillId="0" borderId="0"/>
    <xf numFmtId="0" fontId="14" fillId="0" borderId="0"/>
    <xf numFmtId="0" fontId="14" fillId="0" borderId="0"/>
    <xf numFmtId="0" fontId="3" fillId="0" borderId="0"/>
    <xf numFmtId="0" fontId="2" fillId="0" borderId="0"/>
    <xf numFmtId="0" fontId="2" fillId="0" borderId="0"/>
  </cellStyleXfs>
  <cellXfs count="224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16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4" fillId="0" borderId="3" xfId="0" applyFont="1" applyBorder="1"/>
    <xf numFmtId="0" fontId="4" fillId="0" borderId="6" xfId="0" applyFont="1" applyBorder="1" applyAlignment="1">
      <alignment horizontal="center"/>
    </xf>
    <xf numFmtId="0" fontId="0" fillId="0" borderId="7" xfId="0" applyBorder="1"/>
    <xf numFmtId="0" fontId="4" fillId="0" borderId="6" xfId="0" applyFont="1" applyBorder="1" applyAlignment="1">
      <alignment horizontal="center" wrapText="1"/>
    </xf>
    <xf numFmtId="0" fontId="0" fillId="0" borderId="8" xfId="0" applyBorder="1"/>
    <xf numFmtId="1" fontId="4" fillId="0" borderId="6" xfId="0" applyNumberFormat="1" applyFont="1" applyBorder="1" applyAlignment="1">
      <alignment horizontal="center"/>
    </xf>
    <xf numFmtId="164" fontId="0" fillId="0" borderId="7" xfId="0" applyNumberFormat="1" applyBorder="1"/>
    <xf numFmtId="2" fontId="4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4" fillId="0" borderId="9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" xfId="0" applyBorder="1" applyAlignment="1">
      <alignment horizontal="right"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3" xfId="0" applyBorder="1"/>
    <xf numFmtId="165" fontId="0" fillId="0" borderId="13" xfId="0" applyNumberForma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0" fillId="0" borderId="13" xfId="2" applyNumberFormat="1" applyFont="1" applyBorder="1" applyAlignment="1">
      <alignment horizontal="center"/>
    </xf>
    <xf numFmtId="165" fontId="10" fillId="3" borderId="1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right"/>
    </xf>
    <xf numFmtId="0" fontId="0" fillId="0" borderId="13" xfId="0" applyBorder="1" applyAlignment="1">
      <alignment horizontal="left"/>
    </xf>
    <xf numFmtId="165" fontId="0" fillId="6" borderId="13" xfId="0" applyNumberFormat="1" applyFill="1" applyBorder="1" applyAlignment="1">
      <alignment horizontal="center"/>
    </xf>
    <xf numFmtId="165" fontId="10" fillId="6" borderId="13" xfId="0" applyNumberFormat="1" applyFon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10" fillId="0" borderId="0" xfId="0" applyFont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8" borderId="0" xfId="0" applyFill="1"/>
    <xf numFmtId="2" fontId="6" fillId="8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4" borderId="17" xfId="0" applyFill="1" applyBorder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5" borderId="17" xfId="0" applyFill="1" applyBorder="1" applyAlignment="1">
      <alignment horizontal="right"/>
    </xf>
    <xf numFmtId="0" fontId="0" fillId="7" borderId="17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/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9" borderId="18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0" fontId="5" fillId="3" borderId="17" xfId="0" applyFont="1" applyFill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3" fillId="0" borderId="0" xfId="0" applyNumberFormat="1" applyFont="1"/>
    <xf numFmtId="1" fontId="3" fillId="0" borderId="0" xfId="7" applyNumberFormat="1" applyFont="1"/>
    <xf numFmtId="1" fontId="5" fillId="0" borderId="0" xfId="0" applyNumberFormat="1" applyFont="1"/>
    <xf numFmtId="1" fontId="3" fillId="0" borderId="0" xfId="1" applyNumberFormat="1" applyFont="1" applyFill="1" applyBorder="1" applyProtection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1" xfId="0" applyFont="1" applyFill="1" applyBorder="1"/>
    <xf numFmtId="1" fontId="3" fillId="0" borderId="1" xfId="0" applyNumberFormat="1" applyFont="1" applyBorder="1"/>
    <xf numFmtId="1" fontId="3" fillId="0" borderId="1" xfId="7" applyNumberFormat="1" applyFont="1" applyBorder="1"/>
    <xf numFmtId="1" fontId="5" fillId="0" borderId="1" xfId="0" applyNumberFormat="1" applyFont="1" applyBorder="1"/>
    <xf numFmtId="1" fontId="3" fillId="0" borderId="1" xfId="1" applyNumberFormat="1" applyFont="1" applyFill="1" applyBorder="1" applyProtection="1"/>
    <xf numFmtId="0" fontId="3" fillId="0" borderId="0" xfId="7" applyFont="1" applyAlignment="1">
      <alignment horizontal="center" wrapText="1"/>
    </xf>
    <xf numFmtId="1" fontId="3" fillId="0" borderId="0" xfId="7" applyNumberFormat="1" applyFont="1" applyAlignment="1">
      <alignment horizontal="center" wrapText="1"/>
    </xf>
    <xf numFmtId="166" fontId="3" fillId="0" borderId="0" xfId="7" applyNumberFormat="1" applyFont="1" applyAlignment="1">
      <alignment horizontal="center"/>
    </xf>
    <xf numFmtId="1" fontId="3" fillId="0" borderId="0" xfId="7" applyNumberFormat="1" applyFont="1" applyAlignment="1">
      <alignment horizontal="center"/>
    </xf>
    <xf numFmtId="164" fontId="3" fillId="0" borderId="0" xfId="7" applyNumberFormat="1" applyFont="1" applyAlignment="1">
      <alignment horizontal="center"/>
    </xf>
    <xf numFmtId="0" fontId="3" fillId="0" borderId="0" xfId="7" applyFont="1" applyAlignment="1">
      <alignment horizontal="center"/>
    </xf>
    <xf numFmtId="1" fontId="3" fillId="0" borderId="0" xfId="1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4" applyFont="1"/>
    <xf numFmtId="0" fontId="14" fillId="0" borderId="0" xfId="4"/>
    <xf numFmtId="0" fontId="9" fillId="0" borderId="0" xfId="0" applyFont="1" applyAlignment="1">
      <alignment wrapText="1"/>
    </xf>
    <xf numFmtId="0" fontId="9" fillId="0" borderId="0" xfId="4" applyFont="1" applyAlignment="1">
      <alignment wrapText="1"/>
    </xf>
    <xf numFmtId="0" fontId="9" fillId="10" borderId="0" xfId="0" applyFont="1" applyFill="1"/>
    <xf numFmtId="0" fontId="0" fillId="7" borderId="2" xfId="0" applyFill="1" applyBorder="1" applyAlignment="1">
      <alignment horizontal="right"/>
    </xf>
    <xf numFmtId="0" fontId="0" fillId="0" borderId="19" xfId="0" applyBorder="1"/>
    <xf numFmtId="0" fontId="9" fillId="0" borderId="20" xfId="0" applyFont="1" applyBorder="1"/>
    <xf numFmtId="0" fontId="0" fillId="0" borderId="21" xfId="0" applyBorder="1"/>
    <xf numFmtId="0" fontId="9" fillId="0" borderId="20" xfId="4" applyFont="1" applyBorder="1"/>
    <xf numFmtId="0" fontId="9" fillId="0" borderId="22" xfId="0" applyFont="1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9" fillId="0" borderId="23" xfId="4" applyFont="1" applyBorder="1"/>
    <xf numFmtId="0" fontId="0" fillId="0" borderId="24" xfId="0" applyBorder="1"/>
    <xf numFmtId="0" fontId="9" fillId="0" borderId="5" xfId="0" applyFont="1" applyBorder="1"/>
    <xf numFmtId="0" fontId="0" fillId="0" borderId="17" xfId="0" applyBorder="1" applyAlignment="1">
      <alignment horizontal="right"/>
    </xf>
    <xf numFmtId="0" fontId="9" fillId="0" borderId="7" xfId="4" applyFont="1" applyBorder="1"/>
    <xf numFmtId="0" fontId="14" fillId="0" borderId="8" xfId="4" applyBorder="1"/>
    <xf numFmtId="0" fontId="14" fillId="0" borderId="7" xfId="4" applyBorder="1"/>
    <xf numFmtId="0" fontId="14" fillId="0" borderId="25" xfId="4" applyBorder="1"/>
    <xf numFmtId="0" fontId="0" fillId="0" borderId="25" xfId="0" applyBorder="1"/>
    <xf numFmtId="0" fontId="14" fillId="0" borderId="22" xfId="4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4" borderId="27" xfId="0" applyFill="1" applyBorder="1" applyAlignment="1">
      <alignment horizontal="right"/>
    </xf>
    <xf numFmtId="0" fontId="0" fillId="0" borderId="28" xfId="0" applyBorder="1"/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7" borderId="31" xfId="0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2" xfId="0" applyBorder="1"/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10" borderId="7" xfId="0" applyFill="1" applyBorder="1"/>
    <xf numFmtId="0" fontId="0" fillId="10" borderId="33" xfId="0" applyFill="1" applyBorder="1"/>
    <xf numFmtId="0" fontId="0" fillId="10" borderId="35" xfId="0" applyFill="1" applyBorder="1"/>
    <xf numFmtId="0" fontId="0" fillId="10" borderId="34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36" xfId="0" applyBorder="1"/>
    <xf numFmtId="0" fontId="0" fillId="0" borderId="36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0" fontId="12" fillId="0" borderId="1" xfId="0" applyFont="1" applyBorder="1"/>
    <xf numFmtId="167" fontId="0" fillId="0" borderId="0" xfId="0" applyNumberFormat="1"/>
    <xf numFmtId="0" fontId="5" fillId="3" borderId="17" xfId="0" applyFont="1" applyFill="1" applyBorder="1"/>
    <xf numFmtId="0" fontId="5" fillId="3" borderId="38" xfId="0" applyFont="1" applyFill="1" applyBorder="1"/>
    <xf numFmtId="0" fontId="11" fillId="3" borderId="0" xfId="0" applyFont="1" applyFill="1" applyAlignment="1">
      <alignment horizontal="center"/>
    </xf>
    <xf numFmtId="0" fontId="5" fillId="0" borderId="3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3" fillId="0" borderId="17" xfId="0" applyNumberFormat="1" applyFont="1" applyBorder="1"/>
    <xf numFmtId="2" fontId="9" fillId="0" borderId="1" xfId="0" applyNumberFormat="1" applyFont="1" applyBorder="1" applyAlignment="1">
      <alignment horizontal="center"/>
    </xf>
    <xf numFmtId="1" fontId="3" fillId="0" borderId="17" xfId="7" applyNumberFormat="1" applyFont="1" applyBorder="1"/>
    <xf numFmtId="1" fontId="5" fillId="0" borderId="17" xfId="0" applyNumberFormat="1" applyFont="1" applyBorder="1"/>
    <xf numFmtId="1" fontId="3" fillId="0" borderId="17" xfId="1" applyNumberFormat="1" applyFont="1" applyFill="1" applyBorder="1" applyProtection="1"/>
    <xf numFmtId="0" fontId="5" fillId="0" borderId="23" xfId="0" applyFont="1" applyBorder="1"/>
    <xf numFmtId="0" fontId="5" fillId="3" borderId="39" xfId="0" applyFont="1" applyFill="1" applyBorder="1"/>
    <xf numFmtId="0" fontId="11" fillId="0" borderId="23" xfId="0" applyFont="1" applyBorder="1"/>
    <xf numFmtId="0" fontId="0" fillId="0" borderId="4" xfId="0" applyBorder="1" applyAlignment="1">
      <alignment horizontal="center"/>
    </xf>
    <xf numFmtId="0" fontId="5" fillId="3" borderId="40" xfId="0" applyFont="1" applyFill="1" applyBorder="1"/>
    <xf numFmtId="0" fontId="9" fillId="0" borderId="23" xfId="0" applyFont="1" applyBorder="1"/>
    <xf numFmtId="0" fontId="5" fillId="0" borderId="25" xfId="0" applyFont="1" applyBorder="1"/>
    <xf numFmtId="0" fontId="11" fillId="0" borderId="25" xfId="0" applyFont="1" applyBorder="1"/>
    <xf numFmtId="0" fontId="9" fillId="0" borderId="25" xfId="0" applyFont="1" applyBorder="1"/>
    <xf numFmtId="164" fontId="11" fillId="0" borderId="25" xfId="0" applyNumberFormat="1" applyFont="1" applyBorder="1"/>
    <xf numFmtId="164" fontId="9" fillId="0" borderId="7" xfId="0" applyNumberFormat="1" applyFont="1" applyBorder="1"/>
    <xf numFmtId="164" fontId="9" fillId="0" borderId="25" xfId="0" applyNumberFormat="1" applyFont="1" applyBorder="1"/>
    <xf numFmtId="0" fontId="5" fillId="0" borderId="32" xfId="0" applyFont="1" applyBorder="1"/>
    <xf numFmtId="1" fontId="3" fillId="0" borderId="41" xfId="7" applyNumberFormat="1" applyFont="1" applyBorder="1"/>
    <xf numFmtId="164" fontId="11" fillId="0" borderId="32" xfId="0" applyNumberFormat="1" applyFont="1" applyBorder="1"/>
    <xf numFmtId="1" fontId="3" fillId="0" borderId="42" xfId="7" applyNumberFormat="1" applyFont="1" applyBorder="1"/>
    <xf numFmtId="164" fontId="9" fillId="0" borderId="12" xfId="0" applyNumberFormat="1" applyFont="1" applyBorder="1"/>
    <xf numFmtId="164" fontId="9" fillId="0" borderId="32" xfId="0" applyNumberFormat="1" applyFont="1" applyBorder="1"/>
    <xf numFmtId="164" fontId="9" fillId="0" borderId="0" xfId="0" applyNumberFormat="1" applyFont="1"/>
    <xf numFmtId="0" fontId="0" fillId="0" borderId="37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1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0" borderId="42" xfId="0" applyBorder="1" applyAlignment="1">
      <alignment horizontal="right"/>
    </xf>
    <xf numFmtId="0" fontId="0" fillId="11" borderId="40" xfId="0" applyFill="1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11" borderId="6" xfId="0" applyFill="1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11" borderId="40" xfId="0" applyFill="1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0" borderId="42" xfId="0" applyBorder="1" applyAlignment="1">
      <alignment horizontal="right" wrapText="1"/>
    </xf>
    <xf numFmtId="0" fontId="0" fillId="0" borderId="43" xfId="0" applyBorder="1" applyAlignment="1">
      <alignment horizontal="right" wrapText="1"/>
    </xf>
    <xf numFmtId="0" fontId="0" fillId="11" borderId="44" xfId="0" applyFill="1" applyBorder="1" applyAlignment="1">
      <alignment horizontal="right" wrapText="1"/>
    </xf>
    <xf numFmtId="0" fontId="0" fillId="0" borderId="44" xfId="0" applyBorder="1" applyAlignment="1">
      <alignment horizontal="right" wrapText="1"/>
    </xf>
    <xf numFmtId="0" fontId="0" fillId="12" borderId="44" xfId="0" applyFill="1" applyBorder="1" applyAlignment="1">
      <alignment horizontal="right" wrapText="1"/>
    </xf>
    <xf numFmtId="0" fontId="0" fillId="11" borderId="45" xfId="0" applyFill="1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46" xfId="0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37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0" borderId="37" xfId="0" applyBorder="1" applyAlignment="1">
      <alignment horizontal="right" wrapText="1"/>
    </xf>
  </cellXfs>
  <cellStyles count="8">
    <cellStyle name="Neutral 2" xfId="1" xr:uid="{00000000-0005-0000-0000-000006000000}"/>
    <cellStyle name="Normal" xfId="0" builtinId="0"/>
    <cellStyle name="Normal 2" xfId="2" xr:uid="{00000000-0005-0000-0000-000007000000}"/>
    <cellStyle name="Normal 2 2" xfId="3" xr:uid="{00000000-0005-0000-0000-000008000000}"/>
    <cellStyle name="Normal 3" xfId="4" xr:uid="{00000000-0005-0000-0000-000009000000}"/>
    <cellStyle name="Normal 4" xfId="5" xr:uid="{00000000-0005-0000-0000-00000A000000}"/>
    <cellStyle name="Normal 5" xfId="6" xr:uid="{00000000-0005-0000-0000-00000B000000}"/>
    <cellStyle name="Normal 6" xfId="7" xr:uid="{00000000-0005-0000-0000-00000C000000}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4C7E7"/>
      <rgbColor rgb="FF8B8B8B"/>
      <rgbColor rgb="FF5B9BD5"/>
      <rgbColor rgb="FF993366"/>
      <rgbColor rgb="FFFFF2CC"/>
      <rgbColor rgb="FFDD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EB9C"/>
      <rgbColor rgb="FF99CCFF"/>
      <rgbColor rgb="FFE2EFDA"/>
      <rgbColor rgb="FFF2F2F2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'ICP field'!$M$8:$M$22</c:f>
              <c:strCache>
                <c:ptCount val="15"/>
                <c:pt idx="0">
                  <c:v>17,5-18,0</c:v>
                </c:pt>
                <c:pt idx="1">
                  <c:v>19,5-20,0</c:v>
                </c:pt>
                <c:pt idx="2">
                  <c:v>21,5-22,0</c:v>
                </c:pt>
                <c:pt idx="3">
                  <c:v>23,5-24,0</c:v>
                </c:pt>
                <c:pt idx="4">
                  <c:v>25,5-26,0</c:v>
                </c:pt>
                <c:pt idx="5">
                  <c:v>27,5-28,0</c:v>
                </c:pt>
                <c:pt idx="6">
                  <c:v>29,5-30,0</c:v>
                </c:pt>
                <c:pt idx="7">
                  <c:v>33,5-34,0</c:v>
                </c:pt>
                <c:pt idx="8">
                  <c:v>35,5-36,0</c:v>
                </c:pt>
                <c:pt idx="9">
                  <c:v>37,5-38,0</c:v>
                </c:pt>
                <c:pt idx="10">
                  <c:v>39,5-40,0</c:v>
                </c:pt>
                <c:pt idx="11">
                  <c:v>41,5-42,0</c:v>
                </c:pt>
                <c:pt idx="12">
                  <c:v>43,5-44,0</c:v>
                </c:pt>
                <c:pt idx="13">
                  <c:v>45,5-46,0</c:v>
                </c:pt>
                <c:pt idx="14">
                  <c:v>53,5-54,0</c:v>
                </c:pt>
              </c:strCache>
            </c:strRef>
          </c:cat>
          <c:val>
            <c:numRef>
              <c:f>'ICP field'!$O$8:$O$22</c:f>
              <c:numCache>
                <c:formatCode>General</c:formatCode>
                <c:ptCount val="15"/>
                <c:pt idx="0">
                  <c:v>8.5168799999999987</c:v>
                </c:pt>
                <c:pt idx="1">
                  <c:v>10.66244</c:v>
                </c:pt>
                <c:pt idx="2">
                  <c:v>4.2224300000000001</c:v>
                </c:pt>
                <c:pt idx="3">
                  <c:v>11.49056</c:v>
                </c:pt>
                <c:pt idx="4">
                  <c:v>17.64245</c:v>
                </c:pt>
                <c:pt idx="5">
                  <c:v>7.3257200000000005</c:v>
                </c:pt>
                <c:pt idx="6">
                  <c:v>5.4182499999999996</c:v>
                </c:pt>
                <c:pt idx="7">
                  <c:v>18.1585</c:v>
                </c:pt>
                <c:pt idx="8">
                  <c:v>10.789870000000001</c:v>
                </c:pt>
                <c:pt idx="9">
                  <c:v>14.407350000000001</c:v>
                </c:pt>
                <c:pt idx="10">
                  <c:v>3.9682499999999998</c:v>
                </c:pt>
                <c:pt idx="11">
                  <c:v>0.35649000000000003</c:v>
                </c:pt>
                <c:pt idx="12">
                  <c:v>7.9100000000000004E-3</c:v>
                </c:pt>
                <c:pt idx="13">
                  <c:v>1.891E-2</c:v>
                </c:pt>
                <c:pt idx="14">
                  <c:v>2.99E-3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0-4DD3-8AE8-E57EDF32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6921619"/>
        <c:axId val="93673552"/>
      </c:lineChart>
      <c:catAx>
        <c:axId val="86921619"/>
        <c:scaling>
          <c:orientation val="minMax"/>
        </c:scaling>
        <c:delete val="0"/>
        <c:axPos val="b"/>
        <c:numFmt formatCode="#,0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673552"/>
        <c:crosses val="autoZero"/>
        <c:auto val="1"/>
        <c:lblAlgn val="ctr"/>
        <c:lblOffset val="100"/>
        <c:noMultiLvlLbl val="0"/>
      </c:catAx>
      <c:valAx>
        <c:axId val="936735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69216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'ElectronAcceptor field'!$B$1:$B$1</c:f>
              <c:strCache>
                <c:ptCount val="1"/>
                <c:pt idx="0">
                  <c:v>Mn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field'!$A$2:$A$10</c:f>
              <c:strCache>
                <c:ptCount val="9"/>
                <c:pt idx="0">
                  <c:v>323(9)</c:v>
                </c:pt>
                <c:pt idx="1">
                  <c:v>A036(7.8)</c:v>
                </c:pt>
                <c:pt idx="2">
                  <c:v>A012(8.5)</c:v>
                </c:pt>
                <c:pt idx="3">
                  <c:v>A005(8.5)</c:v>
                </c:pt>
                <c:pt idx="4">
                  <c:v>A005(12)</c:v>
                </c:pt>
                <c:pt idx="5">
                  <c:v>A010(12)</c:v>
                </c:pt>
                <c:pt idx="6">
                  <c:v>A003(10.8)</c:v>
                </c:pt>
                <c:pt idx="7">
                  <c:v>A026(10.7)</c:v>
                </c:pt>
                <c:pt idx="8">
                  <c:v>352(9)</c:v>
                </c:pt>
              </c:strCache>
            </c:strRef>
          </c:xVal>
          <c:yVal>
            <c:numRef>
              <c:f>'ElectronAcceptor field'!$B$2:$B$10</c:f>
              <c:numCache>
                <c:formatCode>0.0</c:formatCode>
                <c:ptCount val="9"/>
                <c:pt idx="0">
                  <c:v>0.13</c:v>
                </c:pt>
                <c:pt idx="1">
                  <c:v>0.77688999999999997</c:v>
                </c:pt>
                <c:pt idx="2">
                  <c:v>0.17402999999999999</c:v>
                </c:pt>
                <c:pt idx="3">
                  <c:v>0.02</c:v>
                </c:pt>
                <c:pt idx="4">
                  <c:v>0.33556999999999998</c:v>
                </c:pt>
                <c:pt idx="5">
                  <c:v>0.93006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E-4C6C-8E20-52EB2F2018FB}"/>
            </c:ext>
          </c:extLst>
        </c:ser>
        <c:ser>
          <c:idx val="1"/>
          <c:order val="1"/>
          <c:tx>
            <c:strRef>
              <c:f>'ElectronAcceptor field'!$C$1:$C$1</c:f>
              <c:strCache>
                <c:ptCount val="1"/>
                <c:pt idx="0">
                  <c:v>Fe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field'!$A$2:$A$10</c:f>
              <c:strCache>
                <c:ptCount val="9"/>
                <c:pt idx="0">
                  <c:v>323(9)</c:v>
                </c:pt>
                <c:pt idx="1">
                  <c:v>A036(7.8)</c:v>
                </c:pt>
                <c:pt idx="2">
                  <c:v>A012(8.5)</c:v>
                </c:pt>
                <c:pt idx="3">
                  <c:v>A005(8.5)</c:v>
                </c:pt>
                <c:pt idx="4">
                  <c:v>A005(12)</c:v>
                </c:pt>
                <c:pt idx="5">
                  <c:v>A010(12)</c:v>
                </c:pt>
                <c:pt idx="6">
                  <c:v>A003(10.8)</c:v>
                </c:pt>
                <c:pt idx="7">
                  <c:v>A026(10.7)</c:v>
                </c:pt>
                <c:pt idx="8">
                  <c:v>352(9)</c:v>
                </c:pt>
              </c:strCache>
            </c:strRef>
          </c:xVal>
          <c:yVal>
            <c:numRef>
              <c:f>'ElectronAcceptor field'!$C$2:$C$10</c:f>
              <c:numCache>
                <c:formatCode>0.0</c:formatCode>
                <c:ptCount val="9"/>
                <c:pt idx="0">
                  <c:v>0.04</c:v>
                </c:pt>
                <c:pt idx="1">
                  <c:v>1.66133</c:v>
                </c:pt>
                <c:pt idx="2">
                  <c:v>0.30736000000000002</c:v>
                </c:pt>
                <c:pt idx="3">
                  <c:v>0.08</c:v>
                </c:pt>
                <c:pt idx="4">
                  <c:v>0.66035999999999995</c:v>
                </c:pt>
                <c:pt idx="5">
                  <c:v>0.31346000000000002</c:v>
                </c:pt>
                <c:pt idx="6">
                  <c:v>0.84</c:v>
                </c:pt>
                <c:pt idx="7">
                  <c:v>1</c:v>
                </c:pt>
                <c:pt idx="8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E-4C6C-8E20-52EB2F2018FB}"/>
            </c:ext>
          </c:extLst>
        </c:ser>
        <c:ser>
          <c:idx val="2"/>
          <c:order val="2"/>
          <c:tx>
            <c:strRef>
              <c:f>'ElectronAcceptor field'!$D$1:$D$1</c:f>
              <c:strCache>
                <c:ptCount val="1"/>
                <c:pt idx="0">
                  <c:v>nitrite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field'!$A$2:$A$10</c:f>
              <c:strCache>
                <c:ptCount val="9"/>
                <c:pt idx="0">
                  <c:v>323(9)</c:v>
                </c:pt>
                <c:pt idx="1">
                  <c:v>A036(7.8)</c:v>
                </c:pt>
                <c:pt idx="2">
                  <c:v>A012(8.5)</c:v>
                </c:pt>
                <c:pt idx="3">
                  <c:v>A005(8.5)</c:v>
                </c:pt>
                <c:pt idx="4">
                  <c:v>A005(12)</c:v>
                </c:pt>
                <c:pt idx="5">
                  <c:v>A010(12)</c:v>
                </c:pt>
                <c:pt idx="6">
                  <c:v>A003(10.8)</c:v>
                </c:pt>
                <c:pt idx="7">
                  <c:v>A026(10.7)</c:v>
                </c:pt>
                <c:pt idx="8">
                  <c:v>352(9)</c:v>
                </c:pt>
              </c:strCache>
            </c:strRef>
          </c:xVal>
          <c:yVal>
            <c:numRef>
              <c:f>'ElectronAcceptor field'!$D$2:$D$10</c:f>
              <c:numCache>
                <c:formatCode>0.0</c:formatCode>
                <c:ptCount val="9"/>
                <c:pt idx="0">
                  <c:v>0.57809999999999995</c:v>
                </c:pt>
                <c:pt idx="1">
                  <c:v>0</c:v>
                </c:pt>
                <c:pt idx="2">
                  <c:v>2.58E-2</c:v>
                </c:pt>
                <c:pt idx="3">
                  <c:v>1.4999</c:v>
                </c:pt>
                <c:pt idx="4">
                  <c:v>2.1499999999999998E-2</c:v>
                </c:pt>
                <c:pt idx="5">
                  <c:v>0</c:v>
                </c:pt>
                <c:pt idx="6">
                  <c:v>0.35809999999999997</c:v>
                </c:pt>
                <c:pt idx="7">
                  <c:v>0.1149</c:v>
                </c:pt>
                <c:pt idx="8">
                  <c:v>1.0892999999999999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E-4C6C-8E20-52EB2F2018FB}"/>
            </c:ext>
          </c:extLst>
        </c:ser>
        <c:ser>
          <c:idx val="3"/>
          <c:order val="3"/>
          <c:tx>
            <c:strRef>
              <c:f>'ElectronAcceptor field'!$E$1:$E$1</c:f>
              <c:strCache>
                <c:ptCount val="1"/>
                <c:pt idx="0">
                  <c:v>nitrate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field'!$A$2:$A$10</c:f>
              <c:strCache>
                <c:ptCount val="9"/>
                <c:pt idx="0">
                  <c:v>323(9)</c:v>
                </c:pt>
                <c:pt idx="1">
                  <c:v>A036(7.8)</c:v>
                </c:pt>
                <c:pt idx="2">
                  <c:v>A012(8.5)</c:v>
                </c:pt>
                <c:pt idx="3">
                  <c:v>A005(8.5)</c:v>
                </c:pt>
                <c:pt idx="4">
                  <c:v>A005(12)</c:v>
                </c:pt>
                <c:pt idx="5">
                  <c:v>A010(12)</c:v>
                </c:pt>
                <c:pt idx="6">
                  <c:v>A003(10.8)</c:v>
                </c:pt>
                <c:pt idx="7">
                  <c:v>A026(10.7)</c:v>
                </c:pt>
                <c:pt idx="8">
                  <c:v>352(9)</c:v>
                </c:pt>
              </c:strCache>
            </c:strRef>
          </c:xVal>
          <c:yVal>
            <c:numRef>
              <c:f>'ElectronAcceptor field'!$E$2:$E$10</c:f>
              <c:numCache>
                <c:formatCode>0.0</c:formatCode>
                <c:ptCount val="9"/>
                <c:pt idx="0">
                  <c:v>121.7903</c:v>
                </c:pt>
                <c:pt idx="1">
                  <c:v>5.1277999999999997</c:v>
                </c:pt>
                <c:pt idx="2">
                  <c:v>3.3940000000000001</c:v>
                </c:pt>
                <c:pt idx="3">
                  <c:v>179.5719</c:v>
                </c:pt>
                <c:pt idx="4">
                  <c:v>5.4043000000000001</c:v>
                </c:pt>
                <c:pt idx="5">
                  <c:v>0</c:v>
                </c:pt>
                <c:pt idx="6">
                  <c:v>72.401300000000006</c:v>
                </c:pt>
                <c:pt idx="7">
                  <c:v>35.976100000000002</c:v>
                </c:pt>
                <c:pt idx="8">
                  <c:v>122.7345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E-4C6C-8E20-52EB2F2018FB}"/>
            </c:ext>
          </c:extLst>
        </c:ser>
        <c:ser>
          <c:idx val="4"/>
          <c:order val="4"/>
          <c:tx>
            <c:strRef>
              <c:f>'ElectronAcceptor field'!$F$1:$F$1</c:f>
              <c:strCache>
                <c:ptCount val="1"/>
                <c:pt idx="0">
                  <c:v>sulfate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field'!$A$2:$A$10</c:f>
              <c:strCache>
                <c:ptCount val="9"/>
                <c:pt idx="0">
                  <c:v>323(9)</c:v>
                </c:pt>
                <c:pt idx="1">
                  <c:v>A036(7.8)</c:v>
                </c:pt>
                <c:pt idx="2">
                  <c:v>A012(8.5)</c:v>
                </c:pt>
                <c:pt idx="3">
                  <c:v>A005(8.5)</c:v>
                </c:pt>
                <c:pt idx="4">
                  <c:v>A005(12)</c:v>
                </c:pt>
                <c:pt idx="5">
                  <c:v>A010(12)</c:v>
                </c:pt>
                <c:pt idx="6">
                  <c:v>A003(10.8)</c:v>
                </c:pt>
                <c:pt idx="7">
                  <c:v>A026(10.7)</c:v>
                </c:pt>
                <c:pt idx="8">
                  <c:v>352(9)</c:v>
                </c:pt>
              </c:strCache>
            </c:strRef>
          </c:xVal>
          <c:yVal>
            <c:numRef>
              <c:f>'ElectronAcceptor field'!$F$2:$F$10</c:f>
              <c:numCache>
                <c:formatCode>0.0</c:formatCode>
                <c:ptCount val="9"/>
                <c:pt idx="0">
                  <c:v>35.496000000000002</c:v>
                </c:pt>
                <c:pt idx="1">
                  <c:v>25.4481</c:v>
                </c:pt>
                <c:pt idx="2">
                  <c:v>16.8841</c:v>
                </c:pt>
                <c:pt idx="3">
                  <c:v>8.8247999999999998</c:v>
                </c:pt>
                <c:pt idx="4">
                  <c:v>7.5217999999999998</c:v>
                </c:pt>
                <c:pt idx="5">
                  <c:v>2.4405999999999999</c:v>
                </c:pt>
                <c:pt idx="6">
                  <c:v>7.5705999999999998</c:v>
                </c:pt>
                <c:pt idx="7">
                  <c:v>0</c:v>
                </c:pt>
                <c:pt idx="8">
                  <c:v>24.076599999999999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E-4C6C-8E20-52EB2F20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3518"/>
        <c:axId val="48700958"/>
      </c:scatterChart>
      <c:valAx>
        <c:axId val="264035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700958"/>
        <c:crosses val="autoZero"/>
        <c:crossBetween val="midCat"/>
      </c:valAx>
      <c:valAx>
        <c:axId val="487009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40351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'ElectronAcceptor field'!$B$1:$B$1</c:f>
              <c:strCache>
                <c:ptCount val="1"/>
                <c:pt idx="0">
                  <c:v>Mn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field'!$A$11:$A$34</c:f>
              <c:strCache>
                <c:ptCount val="24"/>
                <c:pt idx="0">
                  <c:v>4016(16)</c:v>
                </c:pt>
                <c:pt idx="1">
                  <c:v>1024(16)</c:v>
                </c:pt>
                <c:pt idx="2">
                  <c:v>A003(21)</c:v>
                </c:pt>
                <c:pt idx="3">
                  <c:v>4031(17)</c:v>
                </c:pt>
                <c:pt idx="4">
                  <c:v>4031(21)</c:v>
                </c:pt>
                <c:pt idx="5">
                  <c:v>4031(30)</c:v>
                </c:pt>
                <c:pt idx="6">
                  <c:v>A005(22)</c:v>
                </c:pt>
                <c:pt idx="7">
                  <c:v>A005(31)</c:v>
                </c:pt>
                <c:pt idx="8">
                  <c:v>A005(39)</c:v>
                </c:pt>
                <c:pt idx="9">
                  <c:v>A039(21)</c:v>
                </c:pt>
                <c:pt idx="10">
                  <c:v>A044(18)</c:v>
                </c:pt>
                <c:pt idx="11">
                  <c:v>A044(22)</c:v>
                </c:pt>
                <c:pt idx="12">
                  <c:v>A044(24)</c:v>
                </c:pt>
                <c:pt idx="13">
                  <c:v>A044(30)</c:v>
                </c:pt>
                <c:pt idx="14">
                  <c:v>A044(40)</c:v>
                </c:pt>
                <c:pt idx="15">
                  <c:v>A044(42)</c:v>
                </c:pt>
                <c:pt idx="16">
                  <c:v>A044(54)</c:v>
                </c:pt>
                <c:pt idx="17">
                  <c:v>241(16)</c:v>
                </c:pt>
                <c:pt idx="18">
                  <c:v>241(21)</c:v>
                </c:pt>
                <c:pt idx="19">
                  <c:v>241(30)</c:v>
                </c:pt>
                <c:pt idx="20">
                  <c:v>241(36)</c:v>
                </c:pt>
                <c:pt idx="21">
                  <c:v>323(21)</c:v>
                </c:pt>
                <c:pt idx="22">
                  <c:v>1033(22)</c:v>
                </c:pt>
                <c:pt idx="23">
                  <c:v>320(21)</c:v>
                </c:pt>
              </c:strCache>
            </c:strRef>
          </c:xVal>
          <c:yVal>
            <c:numRef>
              <c:f>'ElectronAcceptor field'!$B$11:$B$34</c:f>
              <c:numCache>
                <c:formatCode>0.0</c:formatCode>
                <c:ptCount val="24"/>
                <c:pt idx="0">
                  <c:v>2.75</c:v>
                </c:pt>
                <c:pt idx="1">
                  <c:v>0.01</c:v>
                </c:pt>
                <c:pt idx="2">
                  <c:v>1.2</c:v>
                </c:pt>
                <c:pt idx="3">
                  <c:v>0.33</c:v>
                </c:pt>
                <c:pt idx="4">
                  <c:v>0.92</c:v>
                </c:pt>
                <c:pt idx="5">
                  <c:v>0.76</c:v>
                </c:pt>
                <c:pt idx="6">
                  <c:v>0.41</c:v>
                </c:pt>
                <c:pt idx="7">
                  <c:v>1.2</c:v>
                </c:pt>
                <c:pt idx="9">
                  <c:v>0.67247999999999997</c:v>
                </c:pt>
                <c:pt idx="10">
                  <c:v>0.25607999999999997</c:v>
                </c:pt>
                <c:pt idx="11">
                  <c:v>0.29227999999999998</c:v>
                </c:pt>
                <c:pt idx="12">
                  <c:v>1.3367</c:v>
                </c:pt>
                <c:pt idx="13">
                  <c:v>4.5676399999999999</c:v>
                </c:pt>
                <c:pt idx="14">
                  <c:v>14.577120000000001</c:v>
                </c:pt>
                <c:pt idx="15">
                  <c:v>1.8063</c:v>
                </c:pt>
                <c:pt idx="16">
                  <c:v>0.16768</c:v>
                </c:pt>
                <c:pt idx="17">
                  <c:v>0.13</c:v>
                </c:pt>
                <c:pt idx="18">
                  <c:v>0.19</c:v>
                </c:pt>
                <c:pt idx="19">
                  <c:v>0.93</c:v>
                </c:pt>
                <c:pt idx="20">
                  <c:v>0.05</c:v>
                </c:pt>
                <c:pt idx="21">
                  <c:v>0.28000000000000003</c:v>
                </c:pt>
                <c:pt idx="22">
                  <c:v>0.34</c:v>
                </c:pt>
                <c:pt idx="23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329-88B5-F9B5FE27B2D9}"/>
            </c:ext>
          </c:extLst>
        </c:ser>
        <c:ser>
          <c:idx val="1"/>
          <c:order val="1"/>
          <c:tx>
            <c:strRef>
              <c:f>'ElectronAcceptor field'!$C$1:$C$1</c:f>
              <c:strCache>
                <c:ptCount val="1"/>
                <c:pt idx="0">
                  <c:v>Fe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field'!$A$11:$A$34</c:f>
              <c:strCache>
                <c:ptCount val="24"/>
                <c:pt idx="0">
                  <c:v>4016(16)</c:v>
                </c:pt>
                <c:pt idx="1">
                  <c:v>1024(16)</c:v>
                </c:pt>
                <c:pt idx="2">
                  <c:v>A003(21)</c:v>
                </c:pt>
                <c:pt idx="3">
                  <c:v>4031(17)</c:v>
                </c:pt>
                <c:pt idx="4">
                  <c:v>4031(21)</c:v>
                </c:pt>
                <c:pt idx="5">
                  <c:v>4031(30)</c:v>
                </c:pt>
                <c:pt idx="6">
                  <c:v>A005(22)</c:v>
                </c:pt>
                <c:pt idx="7">
                  <c:v>A005(31)</c:v>
                </c:pt>
                <c:pt idx="8">
                  <c:v>A005(39)</c:v>
                </c:pt>
                <c:pt idx="9">
                  <c:v>A039(21)</c:v>
                </c:pt>
                <c:pt idx="10">
                  <c:v>A044(18)</c:v>
                </c:pt>
                <c:pt idx="11">
                  <c:v>A044(22)</c:v>
                </c:pt>
                <c:pt idx="12">
                  <c:v>A044(24)</c:v>
                </c:pt>
                <c:pt idx="13">
                  <c:v>A044(30)</c:v>
                </c:pt>
                <c:pt idx="14">
                  <c:v>A044(40)</c:v>
                </c:pt>
                <c:pt idx="15">
                  <c:v>A044(42)</c:v>
                </c:pt>
                <c:pt idx="16">
                  <c:v>A044(54)</c:v>
                </c:pt>
                <c:pt idx="17">
                  <c:v>241(16)</c:v>
                </c:pt>
                <c:pt idx="18">
                  <c:v>241(21)</c:v>
                </c:pt>
                <c:pt idx="19">
                  <c:v>241(30)</c:v>
                </c:pt>
                <c:pt idx="20">
                  <c:v>241(36)</c:v>
                </c:pt>
                <c:pt idx="21">
                  <c:v>323(21)</c:v>
                </c:pt>
                <c:pt idx="22">
                  <c:v>1033(22)</c:v>
                </c:pt>
                <c:pt idx="23">
                  <c:v>320(21)</c:v>
                </c:pt>
              </c:strCache>
            </c:strRef>
          </c:xVal>
          <c:yVal>
            <c:numRef>
              <c:f>'ElectronAcceptor field'!$C$11:$C$34</c:f>
              <c:numCache>
                <c:formatCode>0.0</c:formatCode>
                <c:ptCount val="24"/>
                <c:pt idx="0">
                  <c:v>3.3</c:v>
                </c:pt>
                <c:pt idx="1">
                  <c:v>0.03</c:v>
                </c:pt>
                <c:pt idx="2">
                  <c:v>4</c:v>
                </c:pt>
                <c:pt idx="3">
                  <c:v>8.6</c:v>
                </c:pt>
                <c:pt idx="4">
                  <c:v>2.9</c:v>
                </c:pt>
                <c:pt idx="5">
                  <c:v>7.7</c:v>
                </c:pt>
                <c:pt idx="6">
                  <c:v>0.82</c:v>
                </c:pt>
                <c:pt idx="7">
                  <c:v>9.1</c:v>
                </c:pt>
                <c:pt idx="9">
                  <c:v>0.73845000000000005</c:v>
                </c:pt>
                <c:pt idx="10">
                  <c:v>8.5168800000000005</c:v>
                </c:pt>
                <c:pt idx="11">
                  <c:v>4.2224300000000001</c:v>
                </c:pt>
                <c:pt idx="12">
                  <c:v>11.49056</c:v>
                </c:pt>
                <c:pt idx="13">
                  <c:v>5.4182499999999996</c:v>
                </c:pt>
                <c:pt idx="14">
                  <c:v>3.9682499999999998</c:v>
                </c:pt>
                <c:pt idx="15">
                  <c:v>0.35648999999999997</c:v>
                </c:pt>
                <c:pt idx="16">
                  <c:v>2.99E-3</c:v>
                </c:pt>
                <c:pt idx="17">
                  <c:v>1.1000000000000001</c:v>
                </c:pt>
                <c:pt idx="18">
                  <c:v>14.5</c:v>
                </c:pt>
                <c:pt idx="19">
                  <c:v>6.4</c:v>
                </c:pt>
                <c:pt idx="20">
                  <c:v>0.11</c:v>
                </c:pt>
                <c:pt idx="21">
                  <c:v>1.3</c:v>
                </c:pt>
                <c:pt idx="22">
                  <c:v>11</c:v>
                </c:pt>
                <c:pt idx="2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329-88B5-F9B5FE27B2D9}"/>
            </c:ext>
          </c:extLst>
        </c:ser>
        <c:ser>
          <c:idx val="2"/>
          <c:order val="2"/>
          <c:tx>
            <c:strRef>
              <c:f>'ElectronAcceptor field'!$D$1:$D$1</c:f>
              <c:strCache>
                <c:ptCount val="1"/>
                <c:pt idx="0">
                  <c:v>nitrite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field'!$A$11:$A$34</c:f>
              <c:strCache>
                <c:ptCount val="24"/>
                <c:pt idx="0">
                  <c:v>4016(16)</c:v>
                </c:pt>
                <c:pt idx="1">
                  <c:v>1024(16)</c:v>
                </c:pt>
                <c:pt idx="2">
                  <c:v>A003(21)</c:v>
                </c:pt>
                <c:pt idx="3">
                  <c:v>4031(17)</c:v>
                </c:pt>
                <c:pt idx="4">
                  <c:v>4031(21)</c:v>
                </c:pt>
                <c:pt idx="5">
                  <c:v>4031(30)</c:v>
                </c:pt>
                <c:pt idx="6">
                  <c:v>A005(22)</c:v>
                </c:pt>
                <c:pt idx="7">
                  <c:v>A005(31)</c:v>
                </c:pt>
                <c:pt idx="8">
                  <c:v>A005(39)</c:v>
                </c:pt>
                <c:pt idx="9">
                  <c:v>A039(21)</c:v>
                </c:pt>
                <c:pt idx="10">
                  <c:v>A044(18)</c:v>
                </c:pt>
                <c:pt idx="11">
                  <c:v>A044(22)</c:v>
                </c:pt>
                <c:pt idx="12">
                  <c:v>A044(24)</c:v>
                </c:pt>
                <c:pt idx="13">
                  <c:v>A044(30)</c:v>
                </c:pt>
                <c:pt idx="14">
                  <c:v>A044(40)</c:v>
                </c:pt>
                <c:pt idx="15">
                  <c:v>A044(42)</c:v>
                </c:pt>
                <c:pt idx="16">
                  <c:v>A044(54)</c:v>
                </c:pt>
                <c:pt idx="17">
                  <c:v>241(16)</c:v>
                </c:pt>
                <c:pt idx="18">
                  <c:v>241(21)</c:v>
                </c:pt>
                <c:pt idx="19">
                  <c:v>241(30)</c:v>
                </c:pt>
                <c:pt idx="20">
                  <c:v>241(36)</c:v>
                </c:pt>
                <c:pt idx="21">
                  <c:v>323(21)</c:v>
                </c:pt>
                <c:pt idx="22">
                  <c:v>1033(22)</c:v>
                </c:pt>
                <c:pt idx="23">
                  <c:v>320(21)</c:v>
                </c:pt>
              </c:strCache>
            </c:strRef>
          </c:xVal>
          <c:yVal>
            <c:numRef>
              <c:f>'ElectronAcceptor field'!$D$11:$D$34</c:f>
              <c:numCache>
                <c:formatCode>0.0</c:formatCode>
                <c:ptCount val="24"/>
                <c:pt idx="0">
                  <c:v>0.58350000000000002</c:v>
                </c:pt>
                <c:pt idx="1">
                  <c:v>0.50529999999999997</c:v>
                </c:pt>
                <c:pt idx="2">
                  <c:v>0.26019999999999999</c:v>
                </c:pt>
                <c:pt idx="3">
                  <c:v>0.2114</c:v>
                </c:pt>
                <c:pt idx="4">
                  <c:v>9.7799999999999998E-2</c:v>
                </c:pt>
                <c:pt idx="5">
                  <c:v>6.0600000000000001E-2</c:v>
                </c:pt>
                <c:pt idx="6">
                  <c:v>0.1079</c:v>
                </c:pt>
                <c:pt idx="7">
                  <c:v>0.26719999999999999</c:v>
                </c:pt>
                <c:pt idx="8">
                  <c:v>0.55089999999999995</c:v>
                </c:pt>
                <c:pt idx="9">
                  <c:v>1.9400000000000001E-2</c:v>
                </c:pt>
                <c:pt idx="10">
                  <c:v>0</c:v>
                </c:pt>
                <c:pt idx="11">
                  <c:v>9.8400000000000001E-2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0.19800000000000001</c:v>
                </c:pt>
                <c:pt idx="18">
                  <c:v>1.0832999999999999</c:v>
                </c:pt>
                <c:pt idx="19">
                  <c:v>0.35560000000000003</c:v>
                </c:pt>
                <c:pt idx="20">
                  <c:v>0.89659999999999995</c:v>
                </c:pt>
                <c:pt idx="21">
                  <c:v>0.27900000000000003</c:v>
                </c:pt>
                <c:pt idx="22">
                  <c:v>0.13450000000000001</c:v>
                </c:pt>
                <c:pt idx="23">
                  <c:v>1.1387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329-88B5-F9B5FE27B2D9}"/>
            </c:ext>
          </c:extLst>
        </c:ser>
        <c:ser>
          <c:idx val="3"/>
          <c:order val="3"/>
          <c:tx>
            <c:strRef>
              <c:f>'ElectronAcceptor field'!$E$1:$E$1</c:f>
              <c:strCache>
                <c:ptCount val="1"/>
                <c:pt idx="0">
                  <c:v>nitrate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field'!$A$11:$A$34</c:f>
              <c:strCache>
                <c:ptCount val="24"/>
                <c:pt idx="0">
                  <c:v>4016(16)</c:v>
                </c:pt>
                <c:pt idx="1">
                  <c:v>1024(16)</c:v>
                </c:pt>
                <c:pt idx="2">
                  <c:v>A003(21)</c:v>
                </c:pt>
                <c:pt idx="3">
                  <c:v>4031(17)</c:v>
                </c:pt>
                <c:pt idx="4">
                  <c:v>4031(21)</c:v>
                </c:pt>
                <c:pt idx="5">
                  <c:v>4031(30)</c:v>
                </c:pt>
                <c:pt idx="6">
                  <c:v>A005(22)</c:v>
                </c:pt>
                <c:pt idx="7">
                  <c:v>A005(31)</c:v>
                </c:pt>
                <c:pt idx="8">
                  <c:v>A005(39)</c:v>
                </c:pt>
                <c:pt idx="9">
                  <c:v>A039(21)</c:v>
                </c:pt>
                <c:pt idx="10">
                  <c:v>A044(18)</c:v>
                </c:pt>
                <c:pt idx="11">
                  <c:v>A044(22)</c:v>
                </c:pt>
                <c:pt idx="12">
                  <c:v>A044(24)</c:v>
                </c:pt>
                <c:pt idx="13">
                  <c:v>A044(30)</c:v>
                </c:pt>
                <c:pt idx="14">
                  <c:v>A044(40)</c:v>
                </c:pt>
                <c:pt idx="15">
                  <c:v>A044(42)</c:v>
                </c:pt>
                <c:pt idx="16">
                  <c:v>A044(54)</c:v>
                </c:pt>
                <c:pt idx="17">
                  <c:v>241(16)</c:v>
                </c:pt>
                <c:pt idx="18">
                  <c:v>241(21)</c:v>
                </c:pt>
                <c:pt idx="19">
                  <c:v>241(30)</c:v>
                </c:pt>
                <c:pt idx="20">
                  <c:v>241(36)</c:v>
                </c:pt>
                <c:pt idx="21">
                  <c:v>323(21)</c:v>
                </c:pt>
                <c:pt idx="22">
                  <c:v>1033(22)</c:v>
                </c:pt>
                <c:pt idx="23">
                  <c:v>320(21)</c:v>
                </c:pt>
              </c:strCache>
            </c:strRef>
          </c:xVal>
          <c:yVal>
            <c:numRef>
              <c:f>'ElectronAcceptor field'!$E$11:$E$34</c:f>
              <c:numCache>
                <c:formatCode>0.0</c:formatCode>
                <c:ptCount val="24"/>
                <c:pt idx="0">
                  <c:v>118.1854</c:v>
                </c:pt>
                <c:pt idx="1">
                  <c:v>102.2174</c:v>
                </c:pt>
                <c:pt idx="2">
                  <c:v>65.715800000000002</c:v>
                </c:pt>
                <c:pt idx="3">
                  <c:v>58.760399999999997</c:v>
                </c:pt>
                <c:pt idx="4">
                  <c:v>32.872399999999999</c:v>
                </c:pt>
                <c:pt idx="5">
                  <c:v>26.810199999999998</c:v>
                </c:pt>
                <c:pt idx="6">
                  <c:v>36.6098</c:v>
                </c:pt>
                <c:pt idx="7">
                  <c:v>67.087199999999996</c:v>
                </c:pt>
                <c:pt idx="8">
                  <c:v>114.8796</c:v>
                </c:pt>
                <c:pt idx="9">
                  <c:v>0.1366</c:v>
                </c:pt>
                <c:pt idx="10">
                  <c:v>0</c:v>
                </c:pt>
                <c:pt idx="11">
                  <c:v>0.29099999999999998</c:v>
                </c:pt>
                <c:pt idx="12">
                  <c:v>0</c:v>
                </c:pt>
                <c:pt idx="13">
                  <c:v>3.3599999999999998E-2</c:v>
                </c:pt>
                <c:pt idx="14">
                  <c:v>0</c:v>
                </c:pt>
                <c:pt idx="15">
                  <c:v>0</c:v>
                </c:pt>
                <c:pt idx="16">
                  <c:v>3.7216</c:v>
                </c:pt>
                <c:pt idx="17">
                  <c:v>53.6648</c:v>
                </c:pt>
                <c:pt idx="18">
                  <c:v>180.36410000000001</c:v>
                </c:pt>
                <c:pt idx="19">
                  <c:v>84.186099999999996</c:v>
                </c:pt>
                <c:pt idx="20">
                  <c:v>158.1345</c:v>
                </c:pt>
                <c:pt idx="21">
                  <c:v>68.294200000000004</c:v>
                </c:pt>
                <c:pt idx="22">
                  <c:v>38.982399999999998</c:v>
                </c:pt>
                <c:pt idx="23">
                  <c:v>180.63919999999999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329-88B5-F9B5FE27B2D9}"/>
            </c:ext>
          </c:extLst>
        </c:ser>
        <c:ser>
          <c:idx val="4"/>
          <c:order val="4"/>
          <c:tx>
            <c:strRef>
              <c:f>'ElectronAcceptor field'!$F$1:$F$1</c:f>
              <c:strCache>
                <c:ptCount val="1"/>
                <c:pt idx="0">
                  <c:v>sulfate</c:v>
                </c:pt>
              </c:strCache>
            </c:strRef>
          </c:tx>
          <c:spPr>
            <a:ln w="3168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'ElectronAcceptor field'!$A$11:$A$34</c:f>
              <c:strCache>
                <c:ptCount val="24"/>
                <c:pt idx="0">
                  <c:v>4016(16)</c:v>
                </c:pt>
                <c:pt idx="1">
                  <c:v>1024(16)</c:v>
                </c:pt>
                <c:pt idx="2">
                  <c:v>A003(21)</c:v>
                </c:pt>
                <c:pt idx="3">
                  <c:v>4031(17)</c:v>
                </c:pt>
                <c:pt idx="4">
                  <c:v>4031(21)</c:v>
                </c:pt>
                <c:pt idx="5">
                  <c:v>4031(30)</c:v>
                </c:pt>
                <c:pt idx="6">
                  <c:v>A005(22)</c:v>
                </c:pt>
                <c:pt idx="7">
                  <c:v>A005(31)</c:v>
                </c:pt>
                <c:pt idx="8">
                  <c:v>A005(39)</c:v>
                </c:pt>
                <c:pt idx="9">
                  <c:v>A039(21)</c:v>
                </c:pt>
                <c:pt idx="10">
                  <c:v>A044(18)</c:v>
                </c:pt>
                <c:pt idx="11">
                  <c:v>A044(22)</c:v>
                </c:pt>
                <c:pt idx="12">
                  <c:v>A044(24)</c:v>
                </c:pt>
                <c:pt idx="13">
                  <c:v>A044(30)</c:v>
                </c:pt>
                <c:pt idx="14">
                  <c:v>A044(40)</c:v>
                </c:pt>
                <c:pt idx="15">
                  <c:v>A044(42)</c:v>
                </c:pt>
                <c:pt idx="16">
                  <c:v>A044(54)</c:v>
                </c:pt>
                <c:pt idx="17">
                  <c:v>241(16)</c:v>
                </c:pt>
                <c:pt idx="18">
                  <c:v>241(21)</c:v>
                </c:pt>
                <c:pt idx="19">
                  <c:v>241(30)</c:v>
                </c:pt>
                <c:pt idx="20">
                  <c:v>241(36)</c:v>
                </c:pt>
                <c:pt idx="21">
                  <c:v>323(21)</c:v>
                </c:pt>
                <c:pt idx="22">
                  <c:v>1033(22)</c:v>
                </c:pt>
                <c:pt idx="23">
                  <c:v>320(21)</c:v>
                </c:pt>
              </c:strCache>
            </c:strRef>
          </c:xVal>
          <c:yVal>
            <c:numRef>
              <c:f>'ElectronAcceptor field'!$F$11:$F$34</c:f>
              <c:numCache>
                <c:formatCode>0.0</c:formatCode>
                <c:ptCount val="24"/>
                <c:pt idx="0">
                  <c:v>17.0383</c:v>
                </c:pt>
                <c:pt idx="1">
                  <c:v>5.8754</c:v>
                </c:pt>
                <c:pt idx="2">
                  <c:v>7.1631</c:v>
                </c:pt>
                <c:pt idx="3">
                  <c:v>5.2278000000000002</c:v>
                </c:pt>
                <c:pt idx="4">
                  <c:v>0</c:v>
                </c:pt>
                <c:pt idx="5">
                  <c:v>0</c:v>
                </c:pt>
                <c:pt idx="6">
                  <c:v>3.2111999999999998</c:v>
                </c:pt>
                <c:pt idx="7">
                  <c:v>0</c:v>
                </c:pt>
                <c:pt idx="8">
                  <c:v>1.6012</c:v>
                </c:pt>
                <c:pt idx="9">
                  <c:v>2.0539000000000001</c:v>
                </c:pt>
                <c:pt idx="10">
                  <c:v>0</c:v>
                </c:pt>
                <c:pt idx="11">
                  <c:v>0</c:v>
                </c:pt>
                <c:pt idx="12">
                  <c:v>0.94510000000000005</c:v>
                </c:pt>
                <c:pt idx="13">
                  <c:v>1.8916999999999999</c:v>
                </c:pt>
                <c:pt idx="14">
                  <c:v>0.51600000000000001</c:v>
                </c:pt>
                <c:pt idx="15">
                  <c:v>1.0277000000000001</c:v>
                </c:pt>
                <c:pt idx="16">
                  <c:v>1.6719999999999999</c:v>
                </c:pt>
                <c:pt idx="17">
                  <c:v>7.3101000000000003</c:v>
                </c:pt>
                <c:pt idx="18">
                  <c:v>0</c:v>
                </c:pt>
                <c:pt idx="19">
                  <c:v>0</c:v>
                </c:pt>
                <c:pt idx="20">
                  <c:v>31.481300000000001</c:v>
                </c:pt>
                <c:pt idx="21">
                  <c:v>11.6686</c:v>
                </c:pt>
                <c:pt idx="22">
                  <c:v>0</c:v>
                </c:pt>
                <c:pt idx="23">
                  <c:v>39.834600000000002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329-88B5-F9B5FE27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5115"/>
        <c:axId val="47545000"/>
      </c:scatterChart>
      <c:valAx>
        <c:axId val="655351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545000"/>
        <c:crosses val="autoZero"/>
        <c:crossBetween val="midCat"/>
      </c:valAx>
      <c:valAx>
        <c:axId val="4754500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53511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219240</xdr:colOff>
      <xdr:row>5</xdr:row>
      <xdr:rowOff>42840</xdr:rowOff>
    </xdr:from>
    <xdr:to>
      <xdr:col>23</xdr:col>
      <xdr:colOff>542520</xdr:colOff>
      <xdr:row>19</xdr:row>
      <xdr:rowOff>118440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698400</xdr:colOff>
      <xdr:row>34</xdr:row>
      <xdr:rowOff>12600</xdr:rowOff>
    </xdr:from>
    <xdr:to>
      <xdr:col>12</xdr:col>
      <xdr:colOff>673560</xdr:colOff>
      <xdr:row>58</xdr:row>
      <xdr:rowOff>60120</xdr:rowOff>
    </xdr:to>
    <xdr:graphicFrame macro="">
      <xdr:nvGraphicFramePr>
        <xdr:cNvPr id="2" name="Grafiek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660240</xdr:colOff>
      <xdr:row>34</xdr:row>
      <xdr:rowOff>63360</xdr:rowOff>
    </xdr:from>
    <xdr:to>
      <xdr:col>17</xdr:col>
      <xdr:colOff>468720</xdr:colOff>
      <xdr:row>58</xdr:row>
      <xdr:rowOff>47520</xdr:rowOff>
    </xdr:to>
    <xdr:graphicFrame macro="">
      <xdr:nvGraphicFramePr>
        <xdr:cNvPr id="3" name="Grafiek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A2" zoomScale="150" zoomScaleNormal="150" workbookViewId="0">
      <selection activeCell="T38" sqref="T38"/>
    </sheetView>
  </sheetViews>
  <sheetFormatPr defaultColWidth="8.85546875" defaultRowHeight="13.5"/>
  <cols>
    <col min="2" max="2" width="14.7109375" customWidth="1"/>
    <col min="3" max="3" width="8.140625" style="1" customWidth="1"/>
    <col min="4" max="4" width="7.28515625" customWidth="1"/>
    <col min="5" max="5" width="7.7109375" customWidth="1"/>
    <col min="6" max="6" width="6.85546875" customWidth="1"/>
    <col min="7" max="7" width="14.85546875" customWidth="1"/>
    <col min="8" max="8" width="6.28515625" style="1" customWidth="1"/>
    <col min="9" max="9" width="7.7109375" customWidth="1"/>
    <col min="11" max="11" width="7.85546875" customWidth="1"/>
    <col min="12" max="12" width="15.140625" customWidth="1"/>
    <col min="17" max="17" width="15.28515625" customWidth="1"/>
    <col min="18" max="18" width="9.7109375" customWidth="1"/>
    <col min="19" max="19" width="9" customWidth="1"/>
    <col min="20" max="21" width="9.5703125" customWidth="1"/>
    <col min="27" max="27" width="9.5703125" customWidth="1"/>
  </cols>
  <sheetData>
    <row r="1" spans="1:21" s="5" customFormat="1" ht="28.9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P1" s="6" t="s">
        <v>14</v>
      </c>
      <c r="Q1" s="6"/>
      <c r="R1" s="6" t="s">
        <v>15</v>
      </c>
      <c r="S1" s="6" t="s">
        <v>16</v>
      </c>
      <c r="T1" s="6" t="s">
        <v>17</v>
      </c>
      <c r="U1" s="6" t="s">
        <v>18</v>
      </c>
    </row>
    <row r="2" spans="1:21" s="1" customFormat="1">
      <c r="A2" s="7"/>
      <c r="B2" s="8"/>
      <c r="C2" s="7"/>
      <c r="D2" s="7" t="s">
        <v>19</v>
      </c>
      <c r="E2" s="7" t="s">
        <v>20</v>
      </c>
      <c r="F2" s="7" t="s">
        <v>21</v>
      </c>
      <c r="G2" s="7" t="s">
        <v>21</v>
      </c>
      <c r="H2" s="7" t="s">
        <v>21</v>
      </c>
      <c r="I2" s="7" t="s">
        <v>21</v>
      </c>
      <c r="J2" s="7" t="s">
        <v>21</v>
      </c>
      <c r="K2" s="7" t="s">
        <v>21</v>
      </c>
      <c r="L2" s="7" t="s">
        <v>21</v>
      </c>
      <c r="M2" s="7" t="s">
        <v>21</v>
      </c>
      <c r="N2" s="7" t="s">
        <v>21</v>
      </c>
      <c r="P2" s="9" t="s">
        <v>0</v>
      </c>
      <c r="Q2" s="10" t="s">
        <v>22</v>
      </c>
      <c r="R2" s="11" t="s">
        <v>23</v>
      </c>
      <c r="S2" s="11" t="s">
        <v>24</v>
      </c>
      <c r="T2" s="11" t="s">
        <v>25</v>
      </c>
      <c r="U2" s="11" t="s">
        <v>26</v>
      </c>
    </row>
    <row r="3" spans="1:21">
      <c r="A3" s="12" t="s">
        <v>27</v>
      </c>
      <c r="B3" s="8">
        <v>1</v>
      </c>
      <c r="C3" s="13">
        <v>5.56</v>
      </c>
      <c r="D3" s="14">
        <v>322</v>
      </c>
      <c r="E3" s="14">
        <v>152</v>
      </c>
      <c r="F3" s="13">
        <v>6.0970000000000004</v>
      </c>
      <c r="G3" s="15">
        <v>7.2885</v>
      </c>
      <c r="H3" s="13">
        <v>0.25</v>
      </c>
      <c r="I3" s="15">
        <v>121.7903</v>
      </c>
      <c r="J3" s="16">
        <v>0.57809999999999995</v>
      </c>
      <c r="K3" s="15">
        <v>35.496000000000002</v>
      </c>
      <c r="L3" s="15">
        <v>0</v>
      </c>
      <c r="M3" s="4">
        <v>0.13</v>
      </c>
      <c r="N3" s="4">
        <v>0.04</v>
      </c>
      <c r="P3" s="9">
        <v>323</v>
      </c>
      <c r="Q3" s="10" t="s">
        <v>28</v>
      </c>
      <c r="R3" s="17">
        <v>7.9645094888509202</v>
      </c>
      <c r="S3" s="17">
        <v>27.327022763128198</v>
      </c>
      <c r="T3" s="17">
        <v>24250</v>
      </c>
      <c r="U3" s="17">
        <v>7461.5384615384601</v>
      </c>
    </row>
    <row r="4" spans="1:21">
      <c r="A4" s="12" t="s">
        <v>29</v>
      </c>
      <c r="B4" s="8">
        <v>1</v>
      </c>
      <c r="C4" s="13">
        <v>4.97</v>
      </c>
      <c r="D4" s="14">
        <v>405</v>
      </c>
      <c r="E4" s="14">
        <v>204</v>
      </c>
      <c r="F4" s="18">
        <v>7.1710000000000003</v>
      </c>
      <c r="G4" s="15">
        <v>6.2373000000000003</v>
      </c>
      <c r="H4" s="13">
        <v>0.94</v>
      </c>
      <c r="I4" s="15">
        <v>5.1277999999999997</v>
      </c>
      <c r="J4" s="16">
        <v>0</v>
      </c>
      <c r="K4" s="15">
        <v>25.4481</v>
      </c>
      <c r="L4" s="15">
        <v>0</v>
      </c>
      <c r="M4" s="16">
        <v>0.77688999999999997</v>
      </c>
      <c r="N4" s="16">
        <v>1.66133</v>
      </c>
      <c r="P4" s="9" t="s">
        <v>30</v>
      </c>
      <c r="Q4" s="10" t="s">
        <v>31</v>
      </c>
      <c r="R4" s="17">
        <v>267.17110651741501</v>
      </c>
      <c r="S4" s="17">
        <v>53.835060377788501</v>
      </c>
      <c r="T4" s="17">
        <v>824.640498877406</v>
      </c>
      <c r="U4" s="17">
        <v>1763.4414138423699</v>
      </c>
    </row>
    <row r="5" spans="1:21">
      <c r="A5" s="12" t="s">
        <v>32</v>
      </c>
      <c r="B5" s="8">
        <v>1</v>
      </c>
      <c r="C5" s="13">
        <v>5.07</v>
      </c>
      <c r="D5" s="14">
        <v>223</v>
      </c>
      <c r="E5" s="14">
        <v>87</v>
      </c>
      <c r="F5" s="18">
        <v>4.577</v>
      </c>
      <c r="G5" s="15">
        <v>3.4066000000000001</v>
      </c>
      <c r="H5" s="13">
        <v>0.08</v>
      </c>
      <c r="I5" s="15">
        <v>3.3940000000000001</v>
      </c>
      <c r="J5" s="16">
        <v>0.03</v>
      </c>
      <c r="K5" s="15">
        <v>16.8841</v>
      </c>
      <c r="L5" s="15">
        <v>0</v>
      </c>
      <c r="M5" s="16">
        <v>0.17402999999999999</v>
      </c>
      <c r="N5" s="16">
        <v>0.30736000000000002</v>
      </c>
      <c r="P5" s="9" t="s">
        <v>33</v>
      </c>
      <c r="Q5" s="10" t="s">
        <v>34</v>
      </c>
      <c r="R5" s="17">
        <v>462.581025338833</v>
      </c>
      <c r="S5" s="17">
        <v>92.9868929940003</v>
      </c>
      <c r="T5" s="17">
        <v>5108.0166579906299</v>
      </c>
      <c r="U5" s="17">
        <v>9021.4330862495008</v>
      </c>
    </row>
    <row r="6" spans="1:21">
      <c r="A6" s="12" t="s">
        <v>35</v>
      </c>
      <c r="B6" s="8">
        <v>1</v>
      </c>
      <c r="C6" s="13">
        <v>5.3</v>
      </c>
      <c r="D6" s="14">
        <v>58</v>
      </c>
      <c r="E6" s="14">
        <v>210</v>
      </c>
      <c r="F6" s="13">
        <v>2.9489999999999998</v>
      </c>
      <c r="G6" s="15">
        <v>3.9571999999999998</v>
      </c>
      <c r="H6" s="13">
        <v>0.54</v>
      </c>
      <c r="I6" s="15">
        <v>179.5719</v>
      </c>
      <c r="J6" s="16">
        <v>1</v>
      </c>
      <c r="K6" s="15">
        <v>8.8247999999999998</v>
      </c>
      <c r="L6" s="15">
        <v>0</v>
      </c>
      <c r="M6" s="4">
        <v>0.02</v>
      </c>
      <c r="N6" s="4">
        <v>0.08</v>
      </c>
      <c r="P6" s="9" t="s">
        <v>36</v>
      </c>
      <c r="Q6" s="10" t="s">
        <v>37</v>
      </c>
      <c r="R6" s="17">
        <v>10.636408034887401</v>
      </c>
      <c r="S6" s="17">
        <v>216.43549995467299</v>
      </c>
      <c r="T6" s="17">
        <v>23875</v>
      </c>
      <c r="U6" s="17">
        <v>95500</v>
      </c>
    </row>
    <row r="7" spans="1:21">
      <c r="A7" s="12" t="s">
        <v>38</v>
      </c>
      <c r="B7" s="8">
        <v>1</v>
      </c>
      <c r="C7" s="13">
        <v>5.9</v>
      </c>
      <c r="D7" s="14">
        <v>363</v>
      </c>
      <c r="E7" s="14">
        <v>93</v>
      </c>
      <c r="F7" s="18">
        <v>13.47</v>
      </c>
      <c r="G7" s="15">
        <v>14.7202</v>
      </c>
      <c r="H7" s="13">
        <v>0</v>
      </c>
      <c r="I7" s="15">
        <v>5.4043000000000001</v>
      </c>
      <c r="J7" s="16">
        <v>0.02</v>
      </c>
      <c r="K7" s="15">
        <v>7.5217999999999998</v>
      </c>
      <c r="L7" s="15">
        <v>0</v>
      </c>
      <c r="M7" s="16">
        <v>0.33556999999999998</v>
      </c>
      <c r="N7" s="16">
        <v>0.66035999999999995</v>
      </c>
      <c r="P7" s="9" t="s">
        <v>36</v>
      </c>
      <c r="Q7" s="10" t="s">
        <v>39</v>
      </c>
      <c r="R7" s="17">
        <v>719.797198527099</v>
      </c>
      <c r="S7" s="17">
        <v>517.16344492009898</v>
      </c>
      <c r="T7" s="17">
        <v>5890.7262705191097</v>
      </c>
      <c r="U7" s="17">
        <v>11592.2162291027</v>
      </c>
    </row>
    <row r="8" spans="1:21">
      <c r="A8" s="12" t="s">
        <v>40</v>
      </c>
      <c r="B8" s="8">
        <v>1</v>
      </c>
      <c r="C8" s="13">
        <v>6.35</v>
      </c>
      <c r="D8" s="14">
        <v>400</v>
      </c>
      <c r="E8" s="14">
        <v>-30</v>
      </c>
      <c r="F8" s="18">
        <v>53.19</v>
      </c>
      <c r="G8" s="15">
        <v>2.4531000000000001</v>
      </c>
      <c r="H8" s="13">
        <v>0</v>
      </c>
      <c r="I8" s="15">
        <v>0</v>
      </c>
      <c r="J8" s="16">
        <v>0</v>
      </c>
      <c r="K8" s="15">
        <v>2.4405999999999999</v>
      </c>
      <c r="L8" s="15">
        <v>0</v>
      </c>
      <c r="M8" s="16">
        <v>0.93006</v>
      </c>
      <c r="N8" s="16">
        <v>0.31346000000000002</v>
      </c>
      <c r="P8" s="9" t="s">
        <v>41</v>
      </c>
      <c r="Q8" s="10" t="s">
        <v>42</v>
      </c>
      <c r="R8" s="17" t="e">
        <f>#DIV/0!</f>
        <v>#DIV/0!</v>
      </c>
      <c r="S8" s="17">
        <v>9071.5397852987007</v>
      </c>
      <c r="T8" s="17">
        <v>70631.021501946001</v>
      </c>
      <c r="U8" s="17">
        <v>23804.9158118831</v>
      </c>
    </row>
    <row r="9" spans="1:21">
      <c r="A9" s="12" t="s">
        <v>43</v>
      </c>
      <c r="B9" s="8">
        <v>1</v>
      </c>
      <c r="C9" s="13">
        <v>5.97</v>
      </c>
      <c r="D9" s="14">
        <v>144</v>
      </c>
      <c r="E9" s="14">
        <v>8</v>
      </c>
      <c r="F9" s="13">
        <v>7.1529999999999996</v>
      </c>
      <c r="G9" s="15">
        <v>2.2907999999999999</v>
      </c>
      <c r="H9" s="13">
        <v>0.15</v>
      </c>
      <c r="I9" s="15">
        <v>72.401300000000006</v>
      </c>
      <c r="J9" s="16">
        <v>0.35809999999999997</v>
      </c>
      <c r="K9" s="15">
        <v>7.5705999999999998</v>
      </c>
      <c r="L9" s="15">
        <v>0</v>
      </c>
      <c r="M9" s="4">
        <v>0.14000000000000001</v>
      </c>
      <c r="N9" s="4">
        <v>0.84</v>
      </c>
      <c r="P9" s="9" t="s">
        <v>44</v>
      </c>
      <c r="Q9" s="10" t="s">
        <v>45</v>
      </c>
      <c r="R9" s="17">
        <v>106.627919664426</v>
      </c>
      <c r="S9" s="17">
        <v>1019.73423506723</v>
      </c>
      <c r="T9" s="17">
        <v>9190.4761904761908</v>
      </c>
      <c r="U9" s="17">
        <v>55142.857142857101</v>
      </c>
    </row>
    <row r="10" spans="1:21">
      <c r="A10" s="12" t="s">
        <v>46</v>
      </c>
      <c r="B10" s="8">
        <v>1</v>
      </c>
      <c r="C10" s="13">
        <v>6.25</v>
      </c>
      <c r="D10" s="14">
        <v>182</v>
      </c>
      <c r="E10" s="14">
        <v>33</v>
      </c>
      <c r="F10" s="13">
        <v>14.3</v>
      </c>
      <c r="G10" s="15">
        <v>0.69020000000000004</v>
      </c>
      <c r="H10" s="13">
        <v>0.16</v>
      </c>
      <c r="I10" s="15">
        <v>35.976100000000002</v>
      </c>
      <c r="J10" s="16">
        <v>0.1149</v>
      </c>
      <c r="K10" s="15">
        <v>0</v>
      </c>
      <c r="L10" s="15">
        <v>0</v>
      </c>
      <c r="M10" s="4">
        <v>0.1</v>
      </c>
      <c r="N10" s="4">
        <v>1</v>
      </c>
      <c r="P10" s="9" t="s">
        <v>47</v>
      </c>
      <c r="Q10" s="10" t="s">
        <v>48</v>
      </c>
      <c r="R10" s="17">
        <v>1194.4040626971801</v>
      </c>
      <c r="S10" s="17" t="e">
        <f>#DIV/0!</f>
        <v>#DIV/0!</v>
      </c>
      <c r="T10" s="17">
        <v>42970</v>
      </c>
      <c r="U10" s="17">
        <v>429700</v>
      </c>
    </row>
    <row r="11" spans="1:21">
      <c r="A11" s="12" t="s">
        <v>49</v>
      </c>
      <c r="B11" s="8">
        <v>1</v>
      </c>
      <c r="C11" s="13">
        <v>5.27</v>
      </c>
      <c r="D11" s="14">
        <v>229</v>
      </c>
      <c r="E11" s="14">
        <v>180</v>
      </c>
      <c r="F11" s="13">
        <v>3.48</v>
      </c>
      <c r="G11" s="15">
        <v>17.089600000000001</v>
      </c>
      <c r="H11" s="13">
        <v>0.14000000000000001</v>
      </c>
      <c r="I11" s="15">
        <v>122.7345</v>
      </c>
      <c r="J11" s="16">
        <v>1.0892999999999999</v>
      </c>
      <c r="K11" s="15">
        <v>24.076599999999999</v>
      </c>
      <c r="L11" s="15">
        <v>0</v>
      </c>
      <c r="M11" s="4">
        <v>0.16</v>
      </c>
      <c r="N11" s="4">
        <v>0.04</v>
      </c>
      <c r="P11" s="9">
        <v>352</v>
      </c>
      <c r="Q11" s="10" t="s">
        <v>28</v>
      </c>
      <c r="R11" s="17">
        <v>24.035621605986901</v>
      </c>
      <c r="S11" s="17">
        <v>122.525605774902</v>
      </c>
      <c r="T11" s="17">
        <v>73750</v>
      </c>
      <c r="U11" s="17">
        <v>18437.5</v>
      </c>
    </row>
    <row r="12" spans="1:21">
      <c r="A12" s="12" t="s">
        <v>50</v>
      </c>
      <c r="B12" s="8">
        <v>2</v>
      </c>
      <c r="C12" s="13">
        <v>6.04</v>
      </c>
      <c r="D12" s="14">
        <v>279</v>
      </c>
      <c r="E12" s="14">
        <v>-11</v>
      </c>
      <c r="F12" s="13">
        <v>3.5419999999999998</v>
      </c>
      <c r="G12" s="15">
        <v>17.846699999999998</v>
      </c>
      <c r="H12" s="13">
        <v>0.21</v>
      </c>
      <c r="I12" s="15">
        <v>118.1854</v>
      </c>
      <c r="J12" s="16">
        <v>0.58350000000000002</v>
      </c>
      <c r="K12" s="15">
        <v>17.0383</v>
      </c>
      <c r="L12" s="15">
        <v>0</v>
      </c>
      <c r="M12" s="4">
        <v>2.75</v>
      </c>
      <c r="N12" s="4">
        <v>3.3</v>
      </c>
      <c r="P12" s="9">
        <v>4016</v>
      </c>
      <c r="Q12" s="10" t="s">
        <v>51</v>
      </c>
      <c r="R12" s="17">
        <v>20.6455281278398</v>
      </c>
      <c r="S12" s="17">
        <v>143.20677532382899</v>
      </c>
      <c r="T12" s="17">
        <v>739.39393939393904</v>
      </c>
      <c r="U12" s="17">
        <v>887.27272727272702</v>
      </c>
    </row>
    <row r="13" spans="1:21">
      <c r="A13" s="12" t="s">
        <v>52</v>
      </c>
      <c r="B13" s="8">
        <v>2</v>
      </c>
      <c r="C13" s="13">
        <v>6.37</v>
      </c>
      <c r="D13" s="14">
        <v>563</v>
      </c>
      <c r="E13" s="14">
        <v>78</v>
      </c>
      <c r="F13" s="13">
        <v>1.4750000000000001</v>
      </c>
      <c r="G13" s="15">
        <v>51.801200000000001</v>
      </c>
      <c r="H13" s="13">
        <v>0.28000000000000003</v>
      </c>
      <c r="I13" s="15">
        <v>102.2174</v>
      </c>
      <c r="J13" s="16">
        <v>0.50529999999999997</v>
      </c>
      <c r="K13" s="15">
        <v>5.8754</v>
      </c>
      <c r="L13" s="15">
        <v>0</v>
      </c>
      <c r="M13" s="4">
        <v>0.01</v>
      </c>
      <c r="N13" s="4">
        <v>0.03</v>
      </c>
      <c r="P13" s="9">
        <v>1024</v>
      </c>
      <c r="Q13" s="10" t="s">
        <v>51</v>
      </c>
      <c r="R13" s="17">
        <v>10.761377221490701</v>
      </c>
      <c r="S13" s="17">
        <v>187.221295571365</v>
      </c>
      <c r="T13" s="17">
        <v>36666.666666666701</v>
      </c>
      <c r="U13" s="17">
        <v>110000</v>
      </c>
    </row>
    <row r="14" spans="1:21">
      <c r="A14" s="12" t="s">
        <v>53</v>
      </c>
      <c r="B14" s="8">
        <v>2</v>
      </c>
      <c r="C14" s="13">
        <v>6.43</v>
      </c>
      <c r="D14" s="14">
        <v>253</v>
      </c>
      <c r="E14" s="14">
        <v>-23</v>
      </c>
      <c r="F14" s="13">
        <v>3</v>
      </c>
      <c r="G14" s="15">
        <v>5.7561999999999998</v>
      </c>
      <c r="H14" s="13">
        <v>0.18</v>
      </c>
      <c r="I14" s="15">
        <v>65.715800000000002</v>
      </c>
      <c r="J14" s="16">
        <v>0.26019999999999999</v>
      </c>
      <c r="K14" s="15">
        <v>7.1631</v>
      </c>
      <c r="L14" s="15">
        <v>0</v>
      </c>
      <c r="M14" s="4">
        <v>1.2</v>
      </c>
      <c r="N14" s="4">
        <v>4</v>
      </c>
      <c r="P14" s="9" t="s">
        <v>44</v>
      </c>
      <c r="Q14" s="10" t="s">
        <v>54</v>
      </c>
      <c r="R14" s="17">
        <v>12.477973333657999</v>
      </c>
      <c r="S14" s="17">
        <v>114.47557621700101</v>
      </c>
      <c r="T14" s="17">
        <v>205</v>
      </c>
      <c r="U14" s="17">
        <v>683.33333333333303</v>
      </c>
    </row>
    <row r="15" spans="1:21">
      <c r="A15" s="12" t="s">
        <v>55</v>
      </c>
      <c r="B15" s="8">
        <v>2</v>
      </c>
      <c r="C15" s="18">
        <v>5.95</v>
      </c>
      <c r="D15" s="15">
        <v>194</v>
      </c>
      <c r="E15" s="15">
        <v>-45</v>
      </c>
      <c r="F15" s="13">
        <v>7.5209999999999999</v>
      </c>
      <c r="G15" s="15">
        <v>12.445399999999999</v>
      </c>
      <c r="H15" s="13">
        <v>0</v>
      </c>
      <c r="I15" s="15">
        <v>58.760399999999997</v>
      </c>
      <c r="J15" s="16">
        <v>0.2114</v>
      </c>
      <c r="K15" s="15">
        <v>5.2278000000000002</v>
      </c>
      <c r="L15" s="15">
        <v>0.97799999999999998</v>
      </c>
      <c r="M15" s="4">
        <v>0.33</v>
      </c>
      <c r="N15" s="4">
        <v>8.6</v>
      </c>
      <c r="P15" s="9">
        <v>4031</v>
      </c>
      <c r="Q15" s="10" t="s">
        <v>56</v>
      </c>
      <c r="R15" s="17">
        <v>28.931048801573901</v>
      </c>
      <c r="S15" s="17">
        <v>325.184590076132</v>
      </c>
      <c r="T15" s="17">
        <v>197.67441860465101</v>
      </c>
      <c r="U15" s="17">
        <v>5151.5151515151501</v>
      </c>
    </row>
    <row r="16" spans="1:21">
      <c r="A16" s="12" t="s">
        <v>57</v>
      </c>
      <c r="B16" s="8">
        <v>2</v>
      </c>
      <c r="C16" s="18">
        <v>6.24</v>
      </c>
      <c r="D16" s="15">
        <v>2</v>
      </c>
      <c r="E16" s="15">
        <v>-90</v>
      </c>
      <c r="F16" s="13">
        <v>7.3739999999999997</v>
      </c>
      <c r="G16" s="15">
        <v>2.9359999999999999</v>
      </c>
      <c r="H16" s="13">
        <v>0</v>
      </c>
      <c r="I16" s="15">
        <v>32.872399999999999</v>
      </c>
      <c r="J16" s="16">
        <v>9.7799999999999998E-2</v>
      </c>
      <c r="K16" s="15">
        <v>0</v>
      </c>
      <c r="L16" s="15">
        <v>0</v>
      </c>
      <c r="M16" s="4">
        <v>0.92</v>
      </c>
      <c r="N16" s="4">
        <v>2.9</v>
      </c>
      <c r="P16" s="9">
        <v>4031</v>
      </c>
      <c r="Q16" s="10" t="s">
        <v>54</v>
      </c>
      <c r="R16" s="17">
        <v>115.294289434297</v>
      </c>
      <c r="S16" s="17" t="e">
        <f>#DIV/0!</f>
        <v>#DIV/0!</v>
      </c>
      <c r="T16" s="17">
        <v>1306.89655172414</v>
      </c>
      <c r="U16" s="17">
        <v>4119.5652173913004</v>
      </c>
    </row>
    <row r="17" spans="1:21">
      <c r="A17" s="12" t="s">
        <v>58</v>
      </c>
      <c r="B17" s="8">
        <v>2</v>
      </c>
      <c r="C17" s="18">
        <v>6.34</v>
      </c>
      <c r="D17" s="15">
        <v>231</v>
      </c>
      <c r="E17" s="15">
        <v>-62</v>
      </c>
      <c r="F17" s="13">
        <v>14.61</v>
      </c>
      <c r="G17" s="15">
        <v>1.1232</v>
      </c>
      <c r="H17" s="13">
        <v>0</v>
      </c>
      <c r="I17" s="15">
        <v>26.810199999999998</v>
      </c>
      <c r="J17" s="16">
        <v>6.0600000000000001E-2</v>
      </c>
      <c r="K17" s="15">
        <v>0</v>
      </c>
      <c r="L17" s="15">
        <v>0</v>
      </c>
      <c r="M17" s="4">
        <v>0.76</v>
      </c>
      <c r="N17" s="4">
        <v>7.7</v>
      </c>
      <c r="P17" s="9">
        <v>4031</v>
      </c>
      <c r="Q17" s="10" t="s">
        <v>59</v>
      </c>
      <c r="R17" s="17">
        <v>147.33198558757499</v>
      </c>
      <c r="S17" s="17" t="e">
        <f>#DIV/0!</f>
        <v>#DIV/0!</v>
      </c>
      <c r="T17" s="17">
        <v>512.98701298701303</v>
      </c>
      <c r="U17" s="17">
        <v>5197.3684210526299</v>
      </c>
    </row>
    <row r="18" spans="1:21">
      <c r="A18" s="12" t="s">
        <v>60</v>
      </c>
      <c r="B18" s="8">
        <v>2</v>
      </c>
      <c r="C18" s="18">
        <v>5.8</v>
      </c>
      <c r="D18" s="15">
        <v>410</v>
      </c>
      <c r="E18" s="15">
        <v>153</v>
      </c>
      <c r="F18" s="13">
        <v>5.9420000000000002</v>
      </c>
      <c r="G18" s="15">
        <v>10.731999999999999</v>
      </c>
      <c r="H18" s="13">
        <v>0</v>
      </c>
      <c r="I18" s="15">
        <v>36.6098</v>
      </c>
      <c r="J18" s="16">
        <v>0.1079</v>
      </c>
      <c r="K18" s="15">
        <v>3.2111999999999998</v>
      </c>
      <c r="L18" s="15">
        <v>0</v>
      </c>
      <c r="M18" s="4">
        <v>0.41</v>
      </c>
      <c r="N18" s="4">
        <v>0.82</v>
      </c>
      <c r="P18" s="9" t="s">
        <v>36</v>
      </c>
      <c r="Q18" s="10" t="s">
        <v>61</v>
      </c>
      <c r="R18" s="17">
        <v>43.157842981933797</v>
      </c>
      <c r="S18" s="17">
        <v>492.02790234180401</v>
      </c>
      <c r="T18" s="17">
        <v>1926.8292682926799</v>
      </c>
      <c r="U18" s="17">
        <v>3853.6585365853698</v>
      </c>
    </row>
    <row r="19" spans="1:21">
      <c r="A19" s="12" t="s">
        <v>62</v>
      </c>
      <c r="B19" s="8">
        <v>2</v>
      </c>
      <c r="C19" s="18">
        <v>6.7</v>
      </c>
      <c r="D19" s="15">
        <v>322</v>
      </c>
      <c r="E19" s="15">
        <v>-92</v>
      </c>
      <c r="F19" s="13">
        <v>11.66</v>
      </c>
      <c r="G19" s="15">
        <v>4.0259</v>
      </c>
      <c r="H19" s="13">
        <v>0.16</v>
      </c>
      <c r="I19" s="15">
        <v>67.087199999999996</v>
      </c>
      <c r="J19" s="16">
        <v>0.26719999999999999</v>
      </c>
      <c r="K19" s="15">
        <v>0</v>
      </c>
      <c r="L19" s="15">
        <v>0</v>
      </c>
      <c r="M19" s="4">
        <v>1.2</v>
      </c>
      <c r="N19" s="4">
        <v>9.1</v>
      </c>
      <c r="P19" s="9" t="s">
        <v>36</v>
      </c>
      <c r="Q19" s="10" t="s">
        <v>63</v>
      </c>
      <c r="R19" s="17">
        <v>78.703538081780096</v>
      </c>
      <c r="S19" s="17" t="e">
        <f>#DIV/0!</f>
        <v>#DIV/0!</v>
      </c>
      <c r="T19" s="17">
        <v>580.21978021977998</v>
      </c>
      <c r="U19" s="17">
        <v>4400</v>
      </c>
    </row>
    <row r="20" spans="1:21">
      <c r="A20" s="12" t="s">
        <v>64</v>
      </c>
      <c r="B20" s="8">
        <v>2</v>
      </c>
      <c r="C20" s="18">
        <v>6.73</v>
      </c>
      <c r="D20" s="15">
        <v>351</v>
      </c>
      <c r="E20" s="15">
        <v>-115</v>
      </c>
      <c r="F20" s="13">
        <v>8.9640000000000004</v>
      </c>
      <c r="G20" s="15">
        <v>11.601900000000001</v>
      </c>
      <c r="H20" s="18">
        <v>0.12</v>
      </c>
      <c r="I20" s="15">
        <v>114.8796</v>
      </c>
      <c r="J20" s="16">
        <v>0.55089999999999995</v>
      </c>
      <c r="K20" s="15">
        <v>1.6012</v>
      </c>
      <c r="L20" s="15">
        <v>0</v>
      </c>
      <c r="M20" s="4" t="s">
        <v>65</v>
      </c>
      <c r="N20" s="4" t="s">
        <v>65</v>
      </c>
      <c r="P20" s="9" t="s">
        <v>36</v>
      </c>
      <c r="Q20" s="10" t="s">
        <v>66</v>
      </c>
      <c r="R20" s="17">
        <v>46.657544072228703</v>
      </c>
      <c r="S20" s="17">
        <v>3347.4893829627799</v>
      </c>
      <c r="T20" s="17" t="e">
        <f>#VALUE!</f>
        <v>#VALUE!</v>
      </c>
      <c r="U20" s="17" t="e">
        <f>#VALUE!</f>
        <v>#VALUE!</v>
      </c>
    </row>
    <row r="21" spans="1:21">
      <c r="A21" s="12" t="s">
        <v>67</v>
      </c>
      <c r="B21" s="8">
        <v>2</v>
      </c>
      <c r="C21" s="18">
        <v>6.1</v>
      </c>
      <c r="D21" s="15">
        <v>605</v>
      </c>
      <c r="E21" s="15">
        <v>62</v>
      </c>
      <c r="F21" s="13">
        <v>5.7949999999999999</v>
      </c>
      <c r="G21" s="15">
        <v>12.6919</v>
      </c>
      <c r="H21" s="18">
        <v>0.12</v>
      </c>
      <c r="I21" s="15">
        <v>0.1366</v>
      </c>
      <c r="J21" s="16">
        <v>1.9400000000000001E-2</v>
      </c>
      <c r="K21" s="15">
        <v>2.0539000000000001</v>
      </c>
      <c r="L21" s="15">
        <v>0</v>
      </c>
      <c r="M21" s="16">
        <v>0.67247999999999997</v>
      </c>
      <c r="N21" s="16">
        <v>0.73845000000000005</v>
      </c>
      <c r="P21" s="9" t="s">
        <v>68</v>
      </c>
      <c r="Q21" s="10" t="s">
        <v>54</v>
      </c>
      <c r="R21" s="17">
        <v>21961.932650073199</v>
      </c>
      <c r="S21" s="17">
        <v>1460.63586347923</v>
      </c>
      <c r="T21" s="17">
        <v>4062.5634775543399</v>
      </c>
      <c r="U21" s="17">
        <v>4461.0992148465402</v>
      </c>
    </row>
    <row r="22" spans="1:21">
      <c r="A22" s="12" t="s">
        <v>69</v>
      </c>
      <c r="B22" s="8">
        <v>2</v>
      </c>
      <c r="C22" s="18">
        <v>6.16</v>
      </c>
      <c r="D22" s="15">
        <v>296</v>
      </c>
      <c r="E22" s="15">
        <v>1</v>
      </c>
      <c r="F22" s="18">
        <v>10.58</v>
      </c>
      <c r="G22" s="15">
        <v>31.079699999999999</v>
      </c>
      <c r="H22" s="18">
        <v>0.14000000000000001</v>
      </c>
      <c r="I22" s="15">
        <v>0</v>
      </c>
      <c r="J22" s="16">
        <v>0</v>
      </c>
      <c r="K22" s="15">
        <v>0</v>
      </c>
      <c r="L22" s="15">
        <v>0</v>
      </c>
      <c r="M22" s="16">
        <v>0.25607999999999997</v>
      </c>
      <c r="N22" s="16">
        <v>8.5168800000000005</v>
      </c>
      <c r="P22" s="9" t="s">
        <v>70</v>
      </c>
      <c r="Q22" s="10" t="s">
        <v>71</v>
      </c>
      <c r="R22" s="17" t="e">
        <f>#DIV/0!</f>
        <v>#DIV/0!</v>
      </c>
      <c r="S22" s="17" t="e">
        <f>#DIV/0!</f>
        <v>#DIV/0!</v>
      </c>
      <c r="T22" s="17">
        <v>567.10908219911505</v>
      </c>
      <c r="U22" s="17">
        <v>18861.293345829399</v>
      </c>
    </row>
    <row r="23" spans="1:21">
      <c r="A23" s="12" t="s">
        <v>72</v>
      </c>
      <c r="B23" s="8">
        <v>2</v>
      </c>
      <c r="C23" s="18">
        <v>6.12</v>
      </c>
      <c r="D23" s="15">
        <v>256</v>
      </c>
      <c r="E23" s="15">
        <v>2.9</v>
      </c>
      <c r="F23" s="18">
        <v>10.65</v>
      </c>
      <c r="G23" s="15">
        <v>30.534600000000001</v>
      </c>
      <c r="H23" s="18">
        <v>0.11</v>
      </c>
      <c r="I23" s="15">
        <v>0.29099999999999998</v>
      </c>
      <c r="J23" s="16">
        <v>9.8400000000000001E-2</v>
      </c>
      <c r="K23" s="15">
        <v>0</v>
      </c>
      <c r="L23" s="15">
        <v>0</v>
      </c>
      <c r="M23" s="16">
        <v>0.29227999999999998</v>
      </c>
      <c r="N23" s="16">
        <v>4.2224300000000001</v>
      </c>
      <c r="P23" s="9" t="s">
        <v>70</v>
      </c>
      <c r="Q23" s="10" t="s">
        <v>61</v>
      </c>
      <c r="R23" s="17">
        <v>16116.8384879725</v>
      </c>
      <c r="S23" s="17" t="e">
        <f>#DIV/0!</f>
        <v>#DIV/0!</v>
      </c>
      <c r="T23" s="17">
        <v>1110.73481383942</v>
      </c>
      <c r="U23" s="17">
        <v>16046.2570138224</v>
      </c>
    </row>
    <row r="24" spans="1:21">
      <c r="A24" s="12" t="s">
        <v>73</v>
      </c>
      <c r="B24" s="8">
        <v>2</v>
      </c>
      <c r="C24" s="18">
        <v>6.06</v>
      </c>
      <c r="D24" s="15">
        <v>359</v>
      </c>
      <c r="E24" s="15">
        <v>-75</v>
      </c>
      <c r="F24" s="18">
        <v>8.1110000000000007</v>
      </c>
      <c r="G24" s="15">
        <v>5.5343999999999998</v>
      </c>
      <c r="H24" s="18">
        <v>0.11</v>
      </c>
      <c r="I24" s="15">
        <v>0</v>
      </c>
      <c r="J24" s="16">
        <v>0</v>
      </c>
      <c r="K24" s="15">
        <v>0.94510000000000005</v>
      </c>
      <c r="L24" s="15">
        <v>0</v>
      </c>
      <c r="M24" s="16">
        <v>1.3367</v>
      </c>
      <c r="N24" s="16">
        <v>11.49056</v>
      </c>
      <c r="P24" s="9" t="s">
        <v>70</v>
      </c>
      <c r="Q24" s="10" t="s">
        <v>74</v>
      </c>
      <c r="R24" s="17" t="e">
        <f>#DIV/0!</f>
        <v>#DIV/0!</v>
      </c>
      <c r="S24" s="17">
        <v>2539.4138186435298</v>
      </c>
      <c r="T24" s="17">
        <v>208.86710482343801</v>
      </c>
      <c r="U24" s="17">
        <v>1795.4664472207701</v>
      </c>
    </row>
    <row r="25" spans="1:21">
      <c r="A25" s="12" t="s">
        <v>75</v>
      </c>
      <c r="B25" s="8">
        <v>2</v>
      </c>
      <c r="C25" s="18">
        <v>6.7</v>
      </c>
      <c r="D25" s="15">
        <v>434</v>
      </c>
      <c r="E25" s="15">
        <v>-78</v>
      </c>
      <c r="F25" s="18">
        <v>5.3040000000000003</v>
      </c>
      <c r="G25" s="15">
        <v>3.3515999999999999</v>
      </c>
      <c r="H25" s="18">
        <v>0.12</v>
      </c>
      <c r="I25" s="15">
        <v>3.3599999999999998E-2</v>
      </c>
      <c r="J25" s="16">
        <v>0</v>
      </c>
      <c r="K25" s="15">
        <v>1.8916999999999999</v>
      </c>
      <c r="L25" s="15">
        <v>0</v>
      </c>
      <c r="M25" s="16">
        <v>4.5676399999999999</v>
      </c>
      <c r="N25" s="16">
        <v>5.4182499999999996</v>
      </c>
      <c r="P25" s="9" t="s">
        <v>70</v>
      </c>
      <c r="Q25" s="10" t="s">
        <v>59</v>
      </c>
      <c r="R25" s="17">
        <v>47619.047619047597</v>
      </c>
      <c r="S25" s="17">
        <v>845.80007400750605</v>
      </c>
      <c r="T25" s="17">
        <v>295.29829742075401</v>
      </c>
      <c r="U25" s="17">
        <v>350.29030308868499</v>
      </c>
    </row>
    <row r="26" spans="1:21">
      <c r="A26" s="12" t="s">
        <v>76</v>
      </c>
      <c r="B26" s="8">
        <v>2</v>
      </c>
      <c r="C26" s="18">
        <v>6.78</v>
      </c>
      <c r="D26" s="15">
        <v>388</v>
      </c>
      <c r="E26" s="15">
        <v>-92</v>
      </c>
      <c r="F26" s="18">
        <v>3.3340000000000001</v>
      </c>
      <c r="G26" s="15">
        <v>0.97099999999999997</v>
      </c>
      <c r="H26" s="18">
        <v>0.15</v>
      </c>
      <c r="I26" s="15">
        <v>0</v>
      </c>
      <c r="J26" s="16">
        <v>0</v>
      </c>
      <c r="K26" s="15">
        <v>0.51600000000000001</v>
      </c>
      <c r="L26" s="15">
        <v>0</v>
      </c>
      <c r="M26" s="16">
        <v>14.577120000000001</v>
      </c>
      <c r="N26" s="16">
        <v>3.9682499999999998</v>
      </c>
      <c r="P26" s="9" t="s">
        <v>70</v>
      </c>
      <c r="Q26" s="10" t="s">
        <v>77</v>
      </c>
      <c r="R26" s="17" t="e">
        <f>#DIV/0!</f>
        <v>#DIV/0!</v>
      </c>
      <c r="S26" s="17">
        <v>2461.24031007752</v>
      </c>
      <c r="T26" s="17">
        <v>320.04032004032001</v>
      </c>
      <c r="U26" s="17">
        <v>87.122833591271799</v>
      </c>
    </row>
    <row r="27" spans="1:21">
      <c r="A27" s="12" t="s">
        <v>78</v>
      </c>
      <c r="B27" s="8">
        <v>2</v>
      </c>
      <c r="C27" s="18">
        <v>6.6</v>
      </c>
      <c r="D27" s="15">
        <v>434</v>
      </c>
      <c r="E27" s="15">
        <v>78</v>
      </c>
      <c r="F27" s="18">
        <v>2.46</v>
      </c>
      <c r="G27" s="15">
        <v>1.9624999999999999</v>
      </c>
      <c r="H27" s="18">
        <v>0.15</v>
      </c>
      <c r="I27" s="15">
        <v>0</v>
      </c>
      <c r="J27" s="16">
        <v>0</v>
      </c>
      <c r="K27" s="15">
        <v>1.0277000000000001</v>
      </c>
      <c r="L27" s="15">
        <v>0</v>
      </c>
      <c r="M27" s="16">
        <v>1.8063</v>
      </c>
      <c r="N27" s="16">
        <v>0.35648999999999997</v>
      </c>
      <c r="P27" s="9" t="s">
        <v>70</v>
      </c>
      <c r="Q27" s="10" t="s">
        <v>79</v>
      </c>
      <c r="R27" s="17" t="e">
        <f>#DIV/0!</f>
        <v>#DIV/0!</v>
      </c>
      <c r="S27" s="17">
        <v>1342.8043203269399</v>
      </c>
      <c r="T27" s="17">
        <v>3871.07632752672</v>
      </c>
      <c r="U27" s="17">
        <v>763.99269224381305</v>
      </c>
    </row>
    <row r="28" spans="1:21">
      <c r="A28" s="12" t="s">
        <v>80</v>
      </c>
      <c r="B28" s="8">
        <v>2</v>
      </c>
      <c r="C28" s="18">
        <v>6.5</v>
      </c>
      <c r="D28" s="15">
        <v>292</v>
      </c>
      <c r="E28" s="15">
        <v>129</v>
      </c>
      <c r="F28" s="18">
        <v>1.4410000000000001</v>
      </c>
      <c r="G28" s="15">
        <v>1.405</v>
      </c>
      <c r="H28" s="18">
        <v>0.12</v>
      </c>
      <c r="I28" s="15">
        <v>3.7216</v>
      </c>
      <c r="J28" s="16">
        <v>0</v>
      </c>
      <c r="K28" s="15">
        <v>1.6719999999999999</v>
      </c>
      <c r="L28" s="15">
        <v>0</v>
      </c>
      <c r="M28" s="16">
        <v>0.16768</v>
      </c>
      <c r="N28" s="16">
        <v>2.99E-3</v>
      </c>
      <c r="P28" s="9" t="s">
        <v>70</v>
      </c>
      <c r="Q28" s="10" t="s">
        <v>81</v>
      </c>
      <c r="R28" s="17">
        <v>182.717110920034</v>
      </c>
      <c r="S28" s="17">
        <v>406.69856459330202</v>
      </c>
      <c r="T28" s="17">
        <v>227424.74916388001</v>
      </c>
      <c r="U28" s="17">
        <v>4055.34351145038</v>
      </c>
    </row>
    <row r="29" spans="1:21">
      <c r="A29" s="12" t="s">
        <v>82</v>
      </c>
      <c r="B29" s="8">
        <v>2</v>
      </c>
      <c r="C29" s="18">
        <v>5.7</v>
      </c>
      <c r="D29" s="15">
        <v>401</v>
      </c>
      <c r="E29" s="15">
        <v>102</v>
      </c>
      <c r="F29" s="13">
        <v>4.4850000000000003</v>
      </c>
      <c r="G29" s="15">
        <v>10.891299999999999</v>
      </c>
      <c r="H29" s="18">
        <v>0.14000000000000001</v>
      </c>
      <c r="I29" s="15">
        <v>53.6648</v>
      </c>
      <c r="J29" s="16">
        <v>0.19800000000000001</v>
      </c>
      <c r="K29" s="15">
        <v>7.3101000000000003</v>
      </c>
      <c r="L29" s="15">
        <v>0</v>
      </c>
      <c r="M29" s="4">
        <v>0.13</v>
      </c>
      <c r="N29" s="4">
        <v>1.1000000000000001</v>
      </c>
      <c r="P29" s="9">
        <v>241</v>
      </c>
      <c r="Q29" s="10" t="s">
        <v>51</v>
      </c>
      <c r="R29" s="17">
        <v>0</v>
      </c>
      <c r="S29" s="17">
        <v>0</v>
      </c>
      <c r="T29" s="17">
        <v>0</v>
      </c>
      <c r="U29" s="17">
        <v>0</v>
      </c>
    </row>
    <row r="30" spans="1:21">
      <c r="A30" s="12" t="s">
        <v>83</v>
      </c>
      <c r="B30" s="8">
        <v>2</v>
      </c>
      <c r="C30" s="13">
        <v>6.32</v>
      </c>
      <c r="D30" s="14">
        <v>366</v>
      </c>
      <c r="E30" s="14">
        <v>-32</v>
      </c>
      <c r="F30" s="13">
        <v>4.8239999999999998</v>
      </c>
      <c r="G30" s="15">
        <v>43.128</v>
      </c>
      <c r="H30" s="13">
        <v>0.2</v>
      </c>
      <c r="I30" s="15">
        <v>180.36410000000001</v>
      </c>
      <c r="J30" s="16">
        <v>1.0832999999999999</v>
      </c>
      <c r="K30" s="15">
        <v>0</v>
      </c>
      <c r="L30" s="15">
        <v>0</v>
      </c>
      <c r="M30" s="4">
        <v>0.19</v>
      </c>
      <c r="N30" s="4">
        <v>14.5</v>
      </c>
      <c r="P30" s="9">
        <v>241</v>
      </c>
      <c r="Q30" s="10" t="s">
        <v>54</v>
      </c>
      <c r="R30" s="17">
        <v>14.304398713491199</v>
      </c>
      <c r="S30" s="17" t="e">
        <f>#DIV/0!</f>
        <v>#DIV/0!</v>
      </c>
      <c r="T30" s="17">
        <v>177.931034482759</v>
      </c>
      <c r="U30" s="17">
        <v>13578.947368421101</v>
      </c>
    </row>
    <row r="31" spans="1:21">
      <c r="A31" s="12" t="s">
        <v>84</v>
      </c>
      <c r="B31" s="8">
        <v>2</v>
      </c>
      <c r="C31" s="18">
        <v>6.17</v>
      </c>
      <c r="D31" s="15">
        <v>310</v>
      </c>
      <c r="E31" s="15">
        <v>-20</v>
      </c>
      <c r="F31" s="13">
        <v>6.4660000000000002</v>
      </c>
      <c r="G31" s="15">
        <v>10.4856</v>
      </c>
      <c r="H31" s="18">
        <v>0.15</v>
      </c>
      <c r="I31" s="15">
        <v>84.186099999999996</v>
      </c>
      <c r="J31" s="16">
        <v>0.35560000000000003</v>
      </c>
      <c r="K31" s="15">
        <v>0</v>
      </c>
      <c r="L31" s="15">
        <v>0</v>
      </c>
      <c r="M31" s="4">
        <v>0.93</v>
      </c>
      <c r="N31" s="4">
        <v>6.4</v>
      </c>
      <c r="P31" s="9">
        <v>241</v>
      </c>
      <c r="Q31" s="10" t="s">
        <v>59</v>
      </c>
      <c r="R31" s="17">
        <v>41.930912585331797</v>
      </c>
      <c r="S31" s="17" t="e">
        <f>#DIV/0!</f>
        <v>#DIV/0!</v>
      </c>
      <c r="T31" s="17">
        <v>551.5625</v>
      </c>
      <c r="U31" s="17">
        <v>3795.6989247311799</v>
      </c>
    </row>
    <row r="32" spans="1:21">
      <c r="A32" s="12" t="s">
        <v>85</v>
      </c>
      <c r="B32" s="8">
        <v>2</v>
      </c>
      <c r="C32" s="18">
        <v>5.48</v>
      </c>
      <c r="D32" s="15">
        <v>351</v>
      </c>
      <c r="E32" s="15">
        <v>150</v>
      </c>
      <c r="F32" s="13">
        <v>5.5369999999999999</v>
      </c>
      <c r="G32" s="15">
        <v>24.446200000000001</v>
      </c>
      <c r="H32" s="18">
        <v>0.18</v>
      </c>
      <c r="I32" s="15">
        <v>158.1345</v>
      </c>
      <c r="J32" s="16">
        <v>0.89659999999999995</v>
      </c>
      <c r="K32" s="15">
        <v>31.481300000000001</v>
      </c>
      <c r="L32" s="15">
        <v>0</v>
      </c>
      <c r="M32" s="4">
        <v>0.05</v>
      </c>
      <c r="N32" s="4">
        <v>0.11</v>
      </c>
      <c r="P32" s="9">
        <v>241</v>
      </c>
      <c r="Q32" s="10" t="s">
        <v>86</v>
      </c>
      <c r="R32" s="17">
        <v>5.9443069033006699</v>
      </c>
      <c r="S32" s="17">
        <v>29.858995657739701</v>
      </c>
      <c r="T32" s="17">
        <v>8545.4545454545496</v>
      </c>
      <c r="U32" s="17">
        <v>18800</v>
      </c>
    </row>
    <row r="33" spans="1:21">
      <c r="A33" s="12" t="s">
        <v>87</v>
      </c>
      <c r="B33" s="8">
        <v>2</v>
      </c>
      <c r="C33" s="13">
        <v>7</v>
      </c>
      <c r="D33" s="14">
        <v>539</v>
      </c>
      <c r="E33" s="14">
        <v>-86</v>
      </c>
      <c r="F33" s="13">
        <v>1.3560000000000001</v>
      </c>
      <c r="G33" s="15">
        <v>14.861499999999999</v>
      </c>
      <c r="H33" s="13">
        <v>0.19</v>
      </c>
      <c r="I33" s="15">
        <v>68.294200000000004</v>
      </c>
      <c r="J33" s="16">
        <v>0.27900000000000003</v>
      </c>
      <c r="K33" s="15">
        <v>11.6686</v>
      </c>
      <c r="L33" s="15">
        <v>0</v>
      </c>
      <c r="M33" s="4">
        <v>0.28000000000000003</v>
      </c>
      <c r="N33" s="4">
        <v>1.3</v>
      </c>
      <c r="P33" s="9">
        <v>323</v>
      </c>
      <c r="Q33" s="10" t="s">
        <v>54</v>
      </c>
      <c r="R33" s="17">
        <v>14.7889571881653</v>
      </c>
      <c r="S33" s="17">
        <v>86.557084825943093</v>
      </c>
      <c r="T33" s="17">
        <v>776.92307692307702</v>
      </c>
      <c r="U33" s="17">
        <v>3607.1428571428601</v>
      </c>
    </row>
    <row r="34" spans="1:21">
      <c r="A34" s="12" t="s">
        <v>88</v>
      </c>
      <c r="B34" s="8">
        <v>2</v>
      </c>
      <c r="C34" s="13">
        <v>7.11</v>
      </c>
      <c r="D34" s="14">
        <v>500</v>
      </c>
      <c r="E34" s="14">
        <v>-145</v>
      </c>
      <c r="F34" s="13">
        <v>2.3610000000000002</v>
      </c>
      <c r="G34" s="15">
        <v>0.77059999999999995</v>
      </c>
      <c r="H34" s="13">
        <v>1.1100000000000001</v>
      </c>
      <c r="I34" s="15">
        <v>38.982399999999998</v>
      </c>
      <c r="J34" s="16">
        <v>0.13450000000000001</v>
      </c>
      <c r="K34" s="15">
        <v>0</v>
      </c>
      <c r="L34" s="15">
        <v>0</v>
      </c>
      <c r="M34" s="4">
        <v>0.34</v>
      </c>
      <c r="N34" s="4">
        <v>11</v>
      </c>
      <c r="P34" s="9">
        <v>1033</v>
      </c>
      <c r="Q34" s="10" t="s">
        <v>61</v>
      </c>
      <c r="R34" s="17">
        <v>24.1134460679691</v>
      </c>
      <c r="S34" s="17" t="e">
        <f>#DIV/0!</f>
        <v>#DIV/0!</v>
      </c>
      <c r="T34" s="17">
        <v>85.454545454545496</v>
      </c>
      <c r="U34" s="17">
        <v>2764.7058823529401</v>
      </c>
    </row>
    <row r="35" spans="1:21">
      <c r="A35" s="12" t="s">
        <v>89</v>
      </c>
      <c r="B35" s="8">
        <v>2</v>
      </c>
      <c r="C35" s="18">
        <v>7.25</v>
      </c>
      <c r="D35" s="15">
        <v>834</v>
      </c>
      <c r="E35" s="15">
        <v>-131</v>
      </c>
      <c r="F35" s="13">
        <v>3.597</v>
      </c>
      <c r="G35" s="15">
        <v>83.5137</v>
      </c>
      <c r="H35" s="18">
        <v>0.15</v>
      </c>
      <c r="I35" s="19">
        <v>180.63919999999999</v>
      </c>
      <c r="J35" s="20">
        <v>1.1387</v>
      </c>
      <c r="K35" s="19">
        <v>39.834600000000002</v>
      </c>
      <c r="L35" s="19">
        <v>0</v>
      </c>
      <c r="M35" s="4">
        <v>0.42</v>
      </c>
      <c r="N35" s="21">
        <v>4.3</v>
      </c>
      <c r="P35" s="9">
        <v>320</v>
      </c>
      <c r="Q35" s="10" t="s">
        <v>54</v>
      </c>
      <c r="R35" s="17">
        <v>4.2626406671420201</v>
      </c>
      <c r="S35" s="17">
        <v>19.329929257479701</v>
      </c>
      <c r="T35" s="17">
        <v>179.06976744185999</v>
      </c>
      <c r="U35" s="17">
        <v>1833.3333333333301</v>
      </c>
    </row>
    <row r="37" spans="1:21" ht="15"/>
    <row r="38" spans="1:21">
      <c r="A38" s="22" t="s">
        <v>13</v>
      </c>
      <c r="B38" s="23"/>
      <c r="C38" s="23"/>
      <c r="D38" s="24"/>
      <c r="F38" s="25" t="s">
        <v>8</v>
      </c>
      <c r="G38" s="23"/>
      <c r="H38" s="23"/>
      <c r="I38" s="24"/>
      <c r="K38" s="25" t="s">
        <v>10</v>
      </c>
      <c r="L38" s="23"/>
      <c r="M38" s="23"/>
      <c r="N38" s="24"/>
      <c r="P38" s="22" t="s">
        <v>12</v>
      </c>
      <c r="Q38" s="23"/>
      <c r="R38" s="23"/>
      <c r="S38" s="24"/>
    </row>
    <row r="39" spans="1:21">
      <c r="A39" s="26" t="s">
        <v>21</v>
      </c>
      <c r="B39" t="s">
        <v>90</v>
      </c>
      <c r="C39"/>
      <c r="D39" s="27" t="s">
        <v>25</v>
      </c>
      <c r="F39" s="26" t="s">
        <v>21</v>
      </c>
      <c r="G39" t="s">
        <v>90</v>
      </c>
      <c r="H39"/>
      <c r="I39" s="27"/>
      <c r="K39" s="26" t="s">
        <v>21</v>
      </c>
      <c r="L39" t="s">
        <v>90</v>
      </c>
      <c r="N39" s="27"/>
      <c r="P39" s="26" t="s">
        <v>21</v>
      </c>
      <c r="Q39" t="s">
        <v>90</v>
      </c>
      <c r="S39" s="27"/>
    </row>
    <row r="40" spans="1:21">
      <c r="A40" s="28">
        <v>0.04</v>
      </c>
      <c r="B40" s="29">
        <v>9.6999999999999993</v>
      </c>
      <c r="C40" t="s">
        <v>27</v>
      </c>
      <c r="D40" s="27">
        <f>(B40/A40)*100</f>
        <v>24249.999999999996</v>
      </c>
      <c r="F40" s="30">
        <v>121.7903</v>
      </c>
      <c r="G40" s="29">
        <v>9.6999999999999993</v>
      </c>
      <c r="H40" t="s">
        <v>27</v>
      </c>
      <c r="I40" s="31">
        <f>(G40/F40)*100</f>
        <v>7.9645094888509185</v>
      </c>
      <c r="K40" s="30">
        <v>35.496000000000002</v>
      </c>
      <c r="L40" s="29">
        <v>9.6999999999999993</v>
      </c>
      <c r="M40" t="s">
        <v>27</v>
      </c>
      <c r="N40" s="31">
        <f>(L40/K40)*100</f>
        <v>27.327022763128234</v>
      </c>
      <c r="P40" s="28">
        <v>0.13</v>
      </c>
      <c r="Q40" s="29">
        <v>9.6999999999999993</v>
      </c>
      <c r="R40" t="s">
        <v>27</v>
      </c>
      <c r="S40" s="31">
        <f>(Q40/P40)*100</f>
        <v>7461.538461538461</v>
      </c>
    </row>
    <row r="41" spans="1:21">
      <c r="A41" s="32">
        <v>1.66133</v>
      </c>
      <c r="B41" s="29">
        <v>13.7</v>
      </c>
      <c r="C41" t="s">
        <v>29</v>
      </c>
      <c r="D41" s="27">
        <f>(B41/A41)*100</f>
        <v>824.64049887740543</v>
      </c>
      <c r="F41" s="30">
        <v>5.1277999999999997</v>
      </c>
      <c r="G41" s="29">
        <v>13.7</v>
      </c>
      <c r="H41" t="s">
        <v>29</v>
      </c>
      <c r="I41" s="31">
        <f>(G41/F41)*100</f>
        <v>267.1711065174149</v>
      </c>
      <c r="K41" s="30">
        <v>25.4481</v>
      </c>
      <c r="L41" s="29">
        <v>13.7</v>
      </c>
      <c r="M41" t="s">
        <v>29</v>
      </c>
      <c r="N41" s="31">
        <f>(L41/K41)*100</f>
        <v>53.835060377788515</v>
      </c>
      <c r="P41" s="32">
        <v>0.77688999999999997</v>
      </c>
      <c r="Q41" s="29">
        <v>13.7</v>
      </c>
      <c r="R41" t="s">
        <v>29</v>
      </c>
      <c r="S41" s="31">
        <f>(Q41/P41)*100</f>
        <v>1763.4414138423715</v>
      </c>
    </row>
    <row r="42" spans="1:21">
      <c r="A42" s="32">
        <v>0.30736000000000002</v>
      </c>
      <c r="B42" s="29">
        <v>15.7</v>
      </c>
      <c r="C42" t="s">
        <v>32</v>
      </c>
      <c r="D42" s="27">
        <f>(B42/A42)*100</f>
        <v>5108.016657990629</v>
      </c>
      <c r="F42" s="30">
        <v>3.3940000000000001</v>
      </c>
      <c r="G42" s="29">
        <v>15.7</v>
      </c>
      <c r="H42" t="s">
        <v>32</v>
      </c>
      <c r="I42" s="31">
        <f>(G42/F42)*100</f>
        <v>462.58102533883323</v>
      </c>
      <c r="K42" s="30">
        <v>16.8841</v>
      </c>
      <c r="L42" s="29">
        <v>15.7</v>
      </c>
      <c r="M42" t="s">
        <v>32</v>
      </c>
      <c r="N42" s="31">
        <f>(L42/K42)*100</f>
        <v>92.986892994000272</v>
      </c>
      <c r="P42" s="32">
        <v>0.17402999999999999</v>
      </c>
      <c r="Q42" s="29">
        <v>15.7</v>
      </c>
      <c r="R42" t="s">
        <v>32</v>
      </c>
      <c r="S42" s="31">
        <f>(Q42/P42)*100</f>
        <v>9021.4330862494971</v>
      </c>
    </row>
    <row r="43" spans="1:21">
      <c r="A43" s="28">
        <v>0.08</v>
      </c>
      <c r="B43" s="29">
        <v>19.100000000000001</v>
      </c>
      <c r="C43" t="s">
        <v>35</v>
      </c>
      <c r="D43" s="27">
        <f>(B43/A43)*100</f>
        <v>23875</v>
      </c>
      <c r="F43" s="30">
        <v>179.5719</v>
      </c>
      <c r="G43" s="29">
        <v>19.100000000000001</v>
      </c>
      <c r="H43" t="s">
        <v>35</v>
      </c>
      <c r="I43" s="31">
        <f>(G43/F43)*100</f>
        <v>10.636408034887419</v>
      </c>
      <c r="K43" s="30">
        <v>8.8247999999999998</v>
      </c>
      <c r="L43" s="29">
        <v>19.100000000000001</v>
      </c>
      <c r="M43" t="s">
        <v>35</v>
      </c>
      <c r="N43" s="31">
        <f>(L43/K43)*100</f>
        <v>216.43549995467319</v>
      </c>
      <c r="P43" s="28">
        <v>0.02</v>
      </c>
      <c r="Q43" s="29">
        <v>19.100000000000001</v>
      </c>
      <c r="R43" t="s">
        <v>35</v>
      </c>
      <c r="S43" s="31">
        <f>(Q43/P43)*100</f>
        <v>95500</v>
      </c>
    </row>
    <row r="44" spans="1:21">
      <c r="A44" s="32">
        <v>0.66035999999999995</v>
      </c>
      <c r="B44" s="29">
        <v>38.9</v>
      </c>
      <c r="C44" t="s">
        <v>38</v>
      </c>
      <c r="D44" s="27">
        <f>(B44/A44)*100</f>
        <v>5890.7262705191106</v>
      </c>
      <c r="F44" s="30">
        <v>5.4043000000000001</v>
      </c>
      <c r="G44" s="29">
        <v>38.9</v>
      </c>
      <c r="H44" t="s">
        <v>38</v>
      </c>
      <c r="I44" s="31">
        <f>(G44/F44)*100</f>
        <v>719.79719852709877</v>
      </c>
      <c r="K44" s="30">
        <v>7.5217999999999998</v>
      </c>
      <c r="L44" s="29">
        <v>38.9</v>
      </c>
      <c r="M44" t="s">
        <v>38</v>
      </c>
      <c r="N44" s="31">
        <f>(L44/K44)*100</f>
        <v>517.16344492009898</v>
      </c>
      <c r="P44" s="32">
        <v>0.33556999999999998</v>
      </c>
      <c r="Q44" s="29">
        <v>38.9</v>
      </c>
      <c r="R44" t="s">
        <v>38</v>
      </c>
      <c r="S44" s="31">
        <f>(Q44/P44)*100</f>
        <v>11592.21622910272</v>
      </c>
    </row>
    <row r="45" spans="1:21">
      <c r="A45" s="32">
        <v>0.31346000000000002</v>
      </c>
      <c r="B45" s="29">
        <v>221.4</v>
      </c>
      <c r="C45" t="s">
        <v>40</v>
      </c>
      <c r="D45" s="27">
        <f>(B45/A45)*100</f>
        <v>70631.021501946016</v>
      </c>
      <c r="F45" s="30">
        <v>0</v>
      </c>
      <c r="G45" s="29">
        <v>221.4</v>
      </c>
      <c r="H45" t="s">
        <v>40</v>
      </c>
      <c r="I45" s="31" t="e">
        <f>(G45/F45)*100</f>
        <v>#DIV/0!</v>
      </c>
      <c r="K45" s="30">
        <v>2.4405999999999999</v>
      </c>
      <c r="L45" s="29">
        <v>221.4</v>
      </c>
      <c r="M45" t="s">
        <v>40</v>
      </c>
      <c r="N45" s="31">
        <f>(L45/K45)*100</f>
        <v>9071.5397852986989</v>
      </c>
      <c r="P45" s="32">
        <v>0.93006</v>
      </c>
      <c r="Q45" s="29">
        <v>221.4</v>
      </c>
      <c r="R45" t="s">
        <v>40</v>
      </c>
      <c r="S45" s="31">
        <f>(Q45/P45)*100</f>
        <v>23804.915811883107</v>
      </c>
    </row>
    <row r="46" spans="1:21">
      <c r="A46" s="28">
        <v>0.84</v>
      </c>
      <c r="B46" s="29">
        <v>77.2</v>
      </c>
      <c r="C46" t="s">
        <v>43</v>
      </c>
      <c r="D46" s="27">
        <f>(B46/A46)*100</f>
        <v>9190.4761904761908</v>
      </c>
      <c r="F46" s="30">
        <v>72.401300000000006</v>
      </c>
      <c r="G46" s="29">
        <v>77.2</v>
      </c>
      <c r="H46" t="s">
        <v>43</v>
      </c>
      <c r="I46" s="31">
        <f>(G46/F46)*100</f>
        <v>106.6279196644259</v>
      </c>
      <c r="K46" s="30">
        <v>7.5705999999999998</v>
      </c>
      <c r="L46" s="29">
        <v>77.2</v>
      </c>
      <c r="M46" t="s">
        <v>43</v>
      </c>
      <c r="N46" s="31">
        <f>(L46/K46)*100</f>
        <v>1019.7342350672338</v>
      </c>
      <c r="P46" s="28">
        <v>0.14000000000000001</v>
      </c>
      <c r="Q46" s="29">
        <v>77.2</v>
      </c>
      <c r="R46" t="s">
        <v>43</v>
      </c>
      <c r="S46" s="31">
        <f>(Q46/P46)*100</f>
        <v>55142.857142857145</v>
      </c>
    </row>
    <row r="47" spans="1:21">
      <c r="A47" s="28">
        <v>1</v>
      </c>
      <c r="B47" s="29">
        <v>429.7</v>
      </c>
      <c r="C47" t="s">
        <v>46</v>
      </c>
      <c r="D47" s="27">
        <f>(B47/A47)*100</f>
        <v>42970</v>
      </c>
      <c r="F47" s="30">
        <v>35.976100000000002</v>
      </c>
      <c r="G47" s="29">
        <v>429.7</v>
      </c>
      <c r="H47" t="s">
        <v>46</v>
      </c>
      <c r="I47" s="31">
        <f>(G47/F47)*100</f>
        <v>1194.4040626971794</v>
      </c>
      <c r="K47" s="30">
        <v>0</v>
      </c>
      <c r="L47" s="29">
        <v>429.7</v>
      </c>
      <c r="M47" t="s">
        <v>46</v>
      </c>
      <c r="N47" s="31" t="e">
        <f>(L47/K47)*100</f>
        <v>#DIV/0!</v>
      </c>
      <c r="P47" s="28">
        <v>0.1</v>
      </c>
      <c r="Q47" s="29">
        <v>429.7</v>
      </c>
      <c r="R47" t="s">
        <v>46</v>
      </c>
      <c r="S47" s="31">
        <f>(Q47/P47)*100</f>
        <v>429700</v>
      </c>
    </row>
    <row r="48" spans="1:21">
      <c r="A48" s="28">
        <v>0.04</v>
      </c>
      <c r="B48" s="29">
        <v>29.5</v>
      </c>
      <c r="C48" t="s">
        <v>49</v>
      </c>
      <c r="D48" s="27">
        <f>(B48/A48)*100</f>
        <v>73750</v>
      </c>
      <c r="F48" s="30">
        <v>122.7345</v>
      </c>
      <c r="G48" s="29">
        <v>29.5</v>
      </c>
      <c r="H48" t="s">
        <v>49</v>
      </c>
      <c r="I48" s="31">
        <f>(G48/F48)*100</f>
        <v>24.035621605986908</v>
      </c>
      <c r="K48" s="30">
        <v>24.076599999999999</v>
      </c>
      <c r="L48" s="29">
        <v>29.5</v>
      </c>
      <c r="M48" t="s">
        <v>49</v>
      </c>
      <c r="N48" s="31">
        <f>(L48/K48)*100</f>
        <v>122.52560577490176</v>
      </c>
      <c r="P48" s="28">
        <v>0.16</v>
      </c>
      <c r="Q48" s="29">
        <v>29.5</v>
      </c>
      <c r="R48" t="s">
        <v>49</v>
      </c>
      <c r="S48" s="31">
        <f>(Q48/P48)*100</f>
        <v>18437.5</v>
      </c>
    </row>
    <row r="49" spans="1:19">
      <c r="A49" s="28">
        <v>3.3</v>
      </c>
      <c r="B49" s="29">
        <v>24.4</v>
      </c>
      <c r="C49" t="s">
        <v>50</v>
      </c>
      <c r="D49" s="27">
        <f>(B49/A49)*100</f>
        <v>739.39393939393938</v>
      </c>
      <c r="F49" s="30">
        <v>118.1854</v>
      </c>
      <c r="G49" s="29">
        <v>24.4</v>
      </c>
      <c r="H49" t="s">
        <v>50</v>
      </c>
      <c r="I49" s="31">
        <f>(G49/F49)*100</f>
        <v>20.645528127839814</v>
      </c>
      <c r="K49" s="30">
        <v>17.0383</v>
      </c>
      <c r="L49" s="29">
        <v>24.4</v>
      </c>
      <c r="M49" t="s">
        <v>50</v>
      </c>
      <c r="N49" s="31">
        <f>(L49/K49)*100</f>
        <v>143.20677532382925</v>
      </c>
      <c r="P49" s="28">
        <v>2.75</v>
      </c>
      <c r="Q49" s="29">
        <v>24.4</v>
      </c>
      <c r="R49" t="s">
        <v>50</v>
      </c>
      <c r="S49" s="31">
        <f>(Q49/P49)*100</f>
        <v>887.27272727272725</v>
      </c>
    </row>
    <row r="50" spans="1:19">
      <c r="A50" s="28">
        <v>0.03</v>
      </c>
      <c r="B50" s="29">
        <v>11</v>
      </c>
      <c r="C50" t="s">
        <v>52</v>
      </c>
      <c r="D50" s="27">
        <f>(B50/A50)*100</f>
        <v>36666.666666666672</v>
      </c>
      <c r="F50" s="30">
        <v>102.2174</v>
      </c>
      <c r="G50" s="29">
        <v>11</v>
      </c>
      <c r="H50" t="s">
        <v>52</v>
      </c>
      <c r="I50" s="31">
        <f>(G50/F50)*100</f>
        <v>10.761377221490665</v>
      </c>
      <c r="K50" s="30">
        <v>5.8754</v>
      </c>
      <c r="L50" s="29">
        <v>11</v>
      </c>
      <c r="M50" t="s">
        <v>52</v>
      </c>
      <c r="N50" s="31">
        <f>(L50/K50)*100</f>
        <v>187.22129557136535</v>
      </c>
      <c r="P50" s="28">
        <v>0.01</v>
      </c>
      <c r="Q50" s="29">
        <v>11</v>
      </c>
      <c r="R50" t="s">
        <v>52</v>
      </c>
      <c r="S50" s="31">
        <f>(Q50/P50)*100</f>
        <v>110000</v>
      </c>
    </row>
    <row r="51" spans="1:19">
      <c r="A51" s="28">
        <v>4</v>
      </c>
      <c r="B51" s="29">
        <v>8.1999999999999993</v>
      </c>
      <c r="C51" t="s">
        <v>53</v>
      </c>
      <c r="D51" s="27">
        <f>(B51/A51)*100</f>
        <v>204.99999999999997</v>
      </c>
      <c r="F51" s="30">
        <v>65.715800000000002</v>
      </c>
      <c r="G51" s="29">
        <v>8.1999999999999993</v>
      </c>
      <c r="H51" t="s">
        <v>53</v>
      </c>
      <c r="I51" s="31">
        <f>(G51/F51)*100</f>
        <v>12.477973333657962</v>
      </c>
      <c r="K51" s="30">
        <v>7.1631</v>
      </c>
      <c r="L51" s="29">
        <v>8.1999999999999993</v>
      </c>
      <c r="M51" t="s">
        <v>53</v>
      </c>
      <c r="N51" s="31">
        <f>(L51/K51)*100</f>
        <v>114.47557621700102</v>
      </c>
      <c r="P51" s="28">
        <v>1.2</v>
      </c>
      <c r="Q51" s="29">
        <v>8.1999999999999993</v>
      </c>
      <c r="R51" t="s">
        <v>53</v>
      </c>
      <c r="S51" s="31">
        <f>(Q51/P51)*100</f>
        <v>683.33333333333326</v>
      </c>
    </row>
    <row r="52" spans="1:19">
      <c r="A52" s="28">
        <v>8.6</v>
      </c>
      <c r="B52" s="29">
        <v>17</v>
      </c>
      <c r="C52" t="s">
        <v>55</v>
      </c>
      <c r="D52" s="27">
        <f>(B52/A52)*100</f>
        <v>197.67441860465118</v>
      </c>
      <c r="F52" s="30">
        <v>58.760399999999997</v>
      </c>
      <c r="G52" s="29">
        <v>17</v>
      </c>
      <c r="H52" t="s">
        <v>55</v>
      </c>
      <c r="I52" s="31">
        <f>(G52/F52)*100</f>
        <v>28.931048801573851</v>
      </c>
      <c r="K52" s="30">
        <v>5.2278000000000002</v>
      </c>
      <c r="L52" s="29">
        <v>17</v>
      </c>
      <c r="M52" t="s">
        <v>55</v>
      </c>
      <c r="N52" s="31">
        <f>(L52/K52)*100</f>
        <v>325.18459007613143</v>
      </c>
      <c r="P52" s="28">
        <v>0.33</v>
      </c>
      <c r="Q52" s="29">
        <v>17</v>
      </c>
      <c r="R52" t="s">
        <v>55</v>
      </c>
      <c r="S52" s="31">
        <f>(Q52/P52)*100</f>
        <v>5151.515151515152</v>
      </c>
    </row>
    <row r="53" spans="1:19">
      <c r="A53" s="28">
        <v>2.9</v>
      </c>
      <c r="B53" s="29">
        <v>37.9</v>
      </c>
      <c r="C53" t="s">
        <v>57</v>
      </c>
      <c r="D53" s="27">
        <f>(B53/A53)*100</f>
        <v>1306.8965517241379</v>
      </c>
      <c r="F53" s="30">
        <v>32.872399999999999</v>
      </c>
      <c r="G53" s="29">
        <v>37.9</v>
      </c>
      <c r="H53" t="s">
        <v>57</v>
      </c>
      <c r="I53" s="31">
        <f>(G53/F53)*100</f>
        <v>115.29428943429747</v>
      </c>
      <c r="K53" s="30">
        <v>0</v>
      </c>
      <c r="L53" s="29">
        <v>37.9</v>
      </c>
      <c r="M53" t="s">
        <v>57</v>
      </c>
      <c r="N53" s="31" t="e">
        <f>(L53/K53)*100</f>
        <v>#DIV/0!</v>
      </c>
      <c r="P53" s="28">
        <v>0.92</v>
      </c>
      <c r="Q53" s="29">
        <v>37.9</v>
      </c>
      <c r="R53" t="s">
        <v>57</v>
      </c>
      <c r="S53" s="31">
        <f>(Q53/P53)*100</f>
        <v>4119.565217391304</v>
      </c>
    </row>
    <row r="54" spans="1:19">
      <c r="A54" s="28">
        <v>7.7</v>
      </c>
      <c r="B54" s="29">
        <v>39.5</v>
      </c>
      <c r="C54" t="s">
        <v>58</v>
      </c>
      <c r="D54" s="27">
        <f>(B54/A54)*100</f>
        <v>512.98701298701303</v>
      </c>
      <c r="F54" s="30">
        <v>26.810199999999998</v>
      </c>
      <c r="G54" s="29">
        <v>39.5</v>
      </c>
      <c r="H54" t="s">
        <v>58</v>
      </c>
      <c r="I54" s="31">
        <f>(G54/F54)*100</f>
        <v>147.33198558757491</v>
      </c>
      <c r="K54" s="30">
        <v>0</v>
      </c>
      <c r="L54" s="29">
        <v>39.5</v>
      </c>
      <c r="M54" t="s">
        <v>58</v>
      </c>
      <c r="N54" s="31" t="e">
        <f>(L54/K54)*100</f>
        <v>#DIV/0!</v>
      </c>
      <c r="P54" s="28">
        <v>0.76</v>
      </c>
      <c r="Q54" s="29">
        <v>39.5</v>
      </c>
      <c r="R54" t="s">
        <v>58</v>
      </c>
      <c r="S54" s="31">
        <f>(Q54/P54)*100</f>
        <v>5197.3684210526317</v>
      </c>
    </row>
    <row r="55" spans="1:19">
      <c r="A55" s="28">
        <v>0.82</v>
      </c>
      <c r="B55" s="29">
        <v>15.8</v>
      </c>
      <c r="C55" t="s">
        <v>60</v>
      </c>
      <c r="D55" s="27">
        <f>(B55/A55)*100</f>
        <v>1926.8292682926831</v>
      </c>
      <c r="F55" s="30">
        <v>36.6098</v>
      </c>
      <c r="G55" s="29">
        <v>15.8</v>
      </c>
      <c r="H55" t="s">
        <v>60</v>
      </c>
      <c r="I55" s="31">
        <f>(G55/F55)*100</f>
        <v>43.157842981933804</v>
      </c>
      <c r="K55" s="30">
        <v>3.2111999999999998</v>
      </c>
      <c r="L55" s="29">
        <v>15.8</v>
      </c>
      <c r="M55" t="s">
        <v>60</v>
      </c>
      <c r="N55" s="31">
        <f>(L55/K55)*100</f>
        <v>492.02790234180372</v>
      </c>
      <c r="P55" s="28">
        <v>0.41</v>
      </c>
      <c r="Q55" s="29">
        <v>15.8</v>
      </c>
      <c r="R55" t="s">
        <v>60</v>
      </c>
      <c r="S55" s="31">
        <f>(Q55/P55)*100</f>
        <v>3853.6585365853662</v>
      </c>
    </row>
    <row r="56" spans="1:19">
      <c r="A56" s="28">
        <v>9.1</v>
      </c>
      <c r="B56" s="29">
        <v>52.8</v>
      </c>
      <c r="C56" t="s">
        <v>62</v>
      </c>
      <c r="D56" s="27">
        <f>(B56/A56)*100</f>
        <v>580.2197802197802</v>
      </c>
      <c r="F56" s="30">
        <v>67.087199999999996</v>
      </c>
      <c r="G56" s="29">
        <v>52.8</v>
      </c>
      <c r="H56" t="s">
        <v>62</v>
      </c>
      <c r="I56" s="31">
        <f>(G56/F56)*100</f>
        <v>78.703538081780138</v>
      </c>
      <c r="K56" s="30">
        <v>0</v>
      </c>
      <c r="L56" s="29">
        <v>52.8</v>
      </c>
      <c r="M56" t="s">
        <v>62</v>
      </c>
      <c r="N56" s="31" t="e">
        <f>(L56/K56)*100</f>
        <v>#DIV/0!</v>
      </c>
      <c r="P56" s="28">
        <v>1.2</v>
      </c>
      <c r="Q56" s="29">
        <v>52.8</v>
      </c>
      <c r="R56" t="s">
        <v>62</v>
      </c>
      <c r="S56" s="31">
        <f>(Q56/P56)*100</f>
        <v>4400</v>
      </c>
    </row>
    <row r="57" spans="1:19">
      <c r="A57" s="28" t="s">
        <v>65</v>
      </c>
      <c r="B57" s="29">
        <v>53.6</v>
      </c>
      <c r="C57" t="s">
        <v>64</v>
      </c>
      <c r="D57" s="27" t="e">
        <f>(B57/A57)*100</f>
        <v>#VALUE!</v>
      </c>
      <c r="F57" s="30">
        <v>114.8796</v>
      </c>
      <c r="G57" s="29">
        <v>53.6</v>
      </c>
      <c r="H57" t="s">
        <v>64</v>
      </c>
      <c r="I57" s="31">
        <f>(G57/F57)*100</f>
        <v>46.657544072228667</v>
      </c>
      <c r="K57" s="30">
        <v>1.6012</v>
      </c>
      <c r="L57" s="29">
        <v>53.6</v>
      </c>
      <c r="M57" t="s">
        <v>64</v>
      </c>
      <c r="N57" s="31">
        <f>(L57/K57)*100</f>
        <v>3347.4893829627781</v>
      </c>
      <c r="P57" s="28" t="s">
        <v>65</v>
      </c>
      <c r="Q57" s="29">
        <v>53.6</v>
      </c>
      <c r="R57" t="s">
        <v>64</v>
      </c>
      <c r="S57" s="31" t="e">
        <f>(Q57/P57)*100</f>
        <v>#VALUE!</v>
      </c>
    </row>
    <row r="58" spans="1:19">
      <c r="A58" s="32">
        <v>0.73845000000000005</v>
      </c>
      <c r="B58" s="29">
        <v>30</v>
      </c>
      <c r="C58" t="s">
        <v>67</v>
      </c>
      <c r="D58" s="27">
        <f>(B58/A58)*100</f>
        <v>4062.5634775543367</v>
      </c>
      <c r="F58" s="30">
        <v>0.1366</v>
      </c>
      <c r="G58" s="29">
        <v>30</v>
      </c>
      <c r="H58" t="s">
        <v>67</v>
      </c>
      <c r="I58" s="31">
        <f>(G58/F58)*100</f>
        <v>21961.932650073206</v>
      </c>
      <c r="K58" s="30">
        <v>2.0539000000000001</v>
      </c>
      <c r="L58" s="29">
        <v>30</v>
      </c>
      <c r="M58" t="s">
        <v>67</v>
      </c>
      <c r="N58" s="31">
        <f>(L58/K58)*100</f>
        <v>1460.6358634792346</v>
      </c>
      <c r="P58" s="32">
        <v>0.67247999999999997</v>
      </c>
      <c r="Q58" s="29">
        <v>30</v>
      </c>
      <c r="R58" t="s">
        <v>67</v>
      </c>
      <c r="S58" s="31">
        <f>(Q58/P58)*100</f>
        <v>4461.0992148465384</v>
      </c>
    </row>
    <row r="59" spans="1:19">
      <c r="A59" s="32">
        <v>8.5168800000000005</v>
      </c>
      <c r="B59" s="29">
        <v>48.3</v>
      </c>
      <c r="C59" t="s">
        <v>69</v>
      </c>
      <c r="D59" s="27">
        <f>(B59/A59)*100</f>
        <v>567.10908219911516</v>
      </c>
      <c r="F59" s="30">
        <v>0</v>
      </c>
      <c r="G59" s="29">
        <v>48.3</v>
      </c>
      <c r="H59" t="s">
        <v>69</v>
      </c>
      <c r="I59" s="31" t="e">
        <f>(G59/F59)*100</f>
        <v>#DIV/0!</v>
      </c>
      <c r="K59" s="30">
        <v>0</v>
      </c>
      <c r="L59" s="29">
        <v>48.3</v>
      </c>
      <c r="M59" t="s">
        <v>69</v>
      </c>
      <c r="N59" s="31" t="e">
        <f>(L59/K59)*100</f>
        <v>#DIV/0!</v>
      </c>
      <c r="P59" s="32">
        <v>0.25607999999999997</v>
      </c>
      <c r="Q59" s="29">
        <v>48.3</v>
      </c>
      <c r="R59" t="s">
        <v>69</v>
      </c>
      <c r="S59" s="31">
        <f>(Q59/P59)*100</f>
        <v>18861.293345829428</v>
      </c>
    </row>
    <row r="60" spans="1:19">
      <c r="A60" s="32">
        <v>4.2224300000000001</v>
      </c>
      <c r="B60" s="29">
        <v>46.9</v>
      </c>
      <c r="C60" t="s">
        <v>72</v>
      </c>
      <c r="D60" s="27">
        <f>(B60/A60)*100</f>
        <v>1110.7348138394241</v>
      </c>
      <c r="F60" s="30">
        <v>0.29099999999999998</v>
      </c>
      <c r="G60" s="29">
        <v>46.9</v>
      </c>
      <c r="H60" t="s">
        <v>72</v>
      </c>
      <c r="I60" s="31">
        <f>(G60/F60)*100</f>
        <v>16116.838487972509</v>
      </c>
      <c r="K60" s="30">
        <v>0</v>
      </c>
      <c r="L60" s="29">
        <v>46.9</v>
      </c>
      <c r="M60" t="s">
        <v>72</v>
      </c>
      <c r="N60" s="31" t="e">
        <f>(L60/K60)*100</f>
        <v>#DIV/0!</v>
      </c>
      <c r="P60" s="32">
        <v>0.29227999999999998</v>
      </c>
      <c r="Q60" s="29">
        <v>46.9</v>
      </c>
      <c r="R60" t="s">
        <v>72</v>
      </c>
      <c r="S60" s="31">
        <f>(Q60/P60)*100</f>
        <v>16046.257013822362</v>
      </c>
    </row>
    <row r="61" spans="1:19">
      <c r="A61" s="32">
        <v>11.49056</v>
      </c>
      <c r="B61" s="29">
        <v>24</v>
      </c>
      <c r="C61" t="s">
        <v>73</v>
      </c>
      <c r="D61" s="27">
        <f>(B61/A61)*100</f>
        <v>208.86710482343767</v>
      </c>
      <c r="F61" s="30">
        <v>0</v>
      </c>
      <c r="G61" s="29">
        <v>24</v>
      </c>
      <c r="H61" t="s">
        <v>73</v>
      </c>
      <c r="I61" s="31" t="e">
        <f>(G61/F61)*100</f>
        <v>#DIV/0!</v>
      </c>
      <c r="K61" s="30">
        <v>0.94510000000000005</v>
      </c>
      <c r="L61" s="29">
        <v>24</v>
      </c>
      <c r="M61" t="s">
        <v>73</v>
      </c>
      <c r="N61" s="31">
        <f>(L61/K61)*100</f>
        <v>2539.4138186435293</v>
      </c>
      <c r="P61" s="32">
        <v>1.3367</v>
      </c>
      <c r="Q61" s="29">
        <v>24</v>
      </c>
      <c r="R61" t="s">
        <v>73</v>
      </c>
      <c r="S61" s="31">
        <f>(Q61/P61)*100</f>
        <v>1795.4664472207676</v>
      </c>
    </row>
    <row r="62" spans="1:19">
      <c r="A62" s="32">
        <v>5.4182499999999996</v>
      </c>
      <c r="B62" s="29">
        <v>16</v>
      </c>
      <c r="C62" t="s">
        <v>75</v>
      </c>
      <c r="D62" s="27">
        <f>(B62/A62)*100</f>
        <v>295.29829742075395</v>
      </c>
      <c r="F62" s="30">
        <v>3.3599999999999998E-2</v>
      </c>
      <c r="G62" s="29">
        <v>16</v>
      </c>
      <c r="H62" t="s">
        <v>75</v>
      </c>
      <c r="I62" s="31">
        <f>(G62/F62)*100</f>
        <v>47619.047619047618</v>
      </c>
      <c r="K62" s="30">
        <v>1.8916999999999999</v>
      </c>
      <c r="L62" s="29">
        <v>16</v>
      </c>
      <c r="M62" t="s">
        <v>75</v>
      </c>
      <c r="N62" s="31">
        <f>(L62/K62)*100</f>
        <v>845.80007400750651</v>
      </c>
      <c r="P62" s="32">
        <v>4.5676399999999999</v>
      </c>
      <c r="Q62" s="29">
        <v>16</v>
      </c>
      <c r="R62" t="s">
        <v>75</v>
      </c>
      <c r="S62" s="31">
        <f>(Q62/P62)*100</f>
        <v>350.29030308868477</v>
      </c>
    </row>
    <row r="63" spans="1:19">
      <c r="A63" s="32">
        <v>3.9682499999999998</v>
      </c>
      <c r="B63" s="29">
        <v>12.7</v>
      </c>
      <c r="C63" t="s">
        <v>76</v>
      </c>
      <c r="D63" s="27">
        <f>(B63/A63)*100</f>
        <v>320.04032004032001</v>
      </c>
      <c r="F63" s="30">
        <v>0</v>
      </c>
      <c r="G63" s="29">
        <v>12.7</v>
      </c>
      <c r="H63" t="s">
        <v>76</v>
      </c>
      <c r="I63" s="31" t="e">
        <f>(G63/F63)*100</f>
        <v>#DIV/0!</v>
      </c>
      <c r="K63" s="30">
        <v>0.51600000000000001</v>
      </c>
      <c r="L63" s="29">
        <v>12.7</v>
      </c>
      <c r="M63" t="s">
        <v>76</v>
      </c>
      <c r="N63" s="31">
        <f>(L63/K63)*100</f>
        <v>2461.2403100775191</v>
      </c>
      <c r="P63" s="32">
        <v>14.577120000000001</v>
      </c>
      <c r="Q63" s="29">
        <v>12.7</v>
      </c>
      <c r="R63" t="s">
        <v>76</v>
      </c>
      <c r="S63" s="31">
        <f>(Q63/P63)*100</f>
        <v>87.122833591271785</v>
      </c>
    </row>
    <row r="64" spans="1:19">
      <c r="A64" s="32">
        <v>0.35648999999999997</v>
      </c>
      <c r="B64" s="29">
        <v>13.8</v>
      </c>
      <c r="C64" t="s">
        <v>78</v>
      </c>
      <c r="D64" s="27">
        <f>(B64/A64)*100</f>
        <v>3871.0763275267191</v>
      </c>
      <c r="F64" s="30">
        <v>0</v>
      </c>
      <c r="G64" s="29">
        <v>13.8</v>
      </c>
      <c r="H64" t="s">
        <v>78</v>
      </c>
      <c r="I64" s="31" t="e">
        <f>(G64/F64)*100</f>
        <v>#DIV/0!</v>
      </c>
      <c r="K64" s="30">
        <v>1.0277000000000001</v>
      </c>
      <c r="L64" s="29">
        <v>13.8</v>
      </c>
      <c r="M64" t="s">
        <v>78</v>
      </c>
      <c r="N64" s="31">
        <f>(L64/K64)*100</f>
        <v>1342.8043203269435</v>
      </c>
      <c r="P64" s="32">
        <v>1.8063</v>
      </c>
      <c r="Q64" s="29">
        <v>13.8</v>
      </c>
      <c r="R64" t="s">
        <v>78</v>
      </c>
      <c r="S64" s="31">
        <f>(Q64/P64)*100</f>
        <v>763.99269224381339</v>
      </c>
    </row>
    <row r="65" spans="1:19">
      <c r="A65" s="32">
        <v>2.99E-3</v>
      </c>
      <c r="B65" s="29">
        <v>6.8</v>
      </c>
      <c r="C65" t="s">
        <v>80</v>
      </c>
      <c r="D65" s="27">
        <f>(B65/A65)*100</f>
        <v>227424.74916387961</v>
      </c>
      <c r="F65" s="30">
        <v>3.7216</v>
      </c>
      <c r="G65" s="29">
        <v>6.8</v>
      </c>
      <c r="H65" t="s">
        <v>80</v>
      </c>
      <c r="I65" s="31">
        <f>(G65/F65)*100</f>
        <v>182.7171109200344</v>
      </c>
      <c r="K65" s="30">
        <v>1.6719999999999999</v>
      </c>
      <c r="L65" s="29">
        <v>6.8</v>
      </c>
      <c r="M65" t="s">
        <v>80</v>
      </c>
      <c r="N65" s="31">
        <f>(L65/K65)*100</f>
        <v>406.69856459330146</v>
      </c>
      <c r="P65" s="32">
        <v>0.16768</v>
      </c>
      <c r="Q65" s="29">
        <v>6.8</v>
      </c>
      <c r="R65" t="s">
        <v>80</v>
      </c>
      <c r="S65" s="31">
        <f>(Q65/P65)*100</f>
        <v>4055.3435114503818</v>
      </c>
    </row>
    <row r="66" spans="1:19">
      <c r="A66" s="28">
        <v>1.1000000000000001</v>
      </c>
      <c r="B66" s="29">
        <v>0</v>
      </c>
      <c r="C66" t="s">
        <v>82</v>
      </c>
      <c r="D66" s="27">
        <f>(B66/A66)*100</f>
        <v>0</v>
      </c>
      <c r="F66" s="30">
        <v>53.6648</v>
      </c>
      <c r="G66" s="29">
        <v>0</v>
      </c>
      <c r="H66" t="s">
        <v>82</v>
      </c>
      <c r="I66" s="31">
        <f>(G66/F66)*100</f>
        <v>0</v>
      </c>
      <c r="K66" s="30">
        <v>7.3101000000000003</v>
      </c>
      <c r="L66" s="29">
        <v>0</v>
      </c>
      <c r="M66" t="s">
        <v>82</v>
      </c>
      <c r="N66" s="31">
        <f>(L66/K66)*100</f>
        <v>0</v>
      </c>
      <c r="P66" s="28">
        <v>0.13</v>
      </c>
      <c r="Q66" s="29">
        <v>0</v>
      </c>
      <c r="R66" t="s">
        <v>82</v>
      </c>
      <c r="S66" s="31">
        <f>(Q66/P66)*100</f>
        <v>0</v>
      </c>
    </row>
    <row r="67" spans="1:19">
      <c r="A67" s="28">
        <v>14.5</v>
      </c>
      <c r="B67" s="29">
        <v>25.8</v>
      </c>
      <c r="C67" t="s">
        <v>83</v>
      </c>
      <c r="D67" s="27">
        <f>(B67/A67)*100</f>
        <v>177.93103448275863</v>
      </c>
      <c r="F67" s="30">
        <v>180.36410000000001</v>
      </c>
      <c r="G67" s="29">
        <v>25.8</v>
      </c>
      <c r="H67" t="s">
        <v>83</v>
      </c>
      <c r="I67" s="31">
        <f>(G67/F67)*100</f>
        <v>14.30439871349121</v>
      </c>
      <c r="K67" s="30">
        <v>0</v>
      </c>
      <c r="L67" s="29">
        <v>25.8</v>
      </c>
      <c r="M67" t="s">
        <v>83</v>
      </c>
      <c r="N67" s="31" t="e">
        <f>(L67/K67)*100</f>
        <v>#DIV/0!</v>
      </c>
      <c r="P67" s="28">
        <v>0.19</v>
      </c>
      <c r="Q67" s="29">
        <v>25.8</v>
      </c>
      <c r="R67" t="s">
        <v>83</v>
      </c>
      <c r="S67" s="31">
        <f>(Q67/P67)*100</f>
        <v>13578.947368421052</v>
      </c>
    </row>
    <row r="68" spans="1:19">
      <c r="A68" s="28">
        <v>6.4</v>
      </c>
      <c r="B68" s="29">
        <v>35.299999999999997</v>
      </c>
      <c r="C68" t="s">
        <v>84</v>
      </c>
      <c r="D68" s="27">
        <f>(B68/A68)*100</f>
        <v>551.56249999999989</v>
      </c>
      <c r="F68" s="30">
        <v>84.186099999999996</v>
      </c>
      <c r="G68" s="29">
        <v>35.299999999999997</v>
      </c>
      <c r="H68" t="s">
        <v>84</v>
      </c>
      <c r="I68" s="31">
        <f>(G68/F68)*100</f>
        <v>41.930912585331782</v>
      </c>
      <c r="K68" s="30">
        <v>0</v>
      </c>
      <c r="L68" s="29">
        <v>35.299999999999997</v>
      </c>
      <c r="M68" t="s">
        <v>84</v>
      </c>
      <c r="N68" s="31" t="e">
        <f>(L68/K68)*100</f>
        <v>#DIV/0!</v>
      </c>
      <c r="P68" s="28">
        <v>0.93</v>
      </c>
      <c r="Q68" s="29">
        <v>35.299999999999997</v>
      </c>
      <c r="R68" t="s">
        <v>84</v>
      </c>
      <c r="S68" s="31">
        <f>(Q68/P68)*100</f>
        <v>3795.6989247311826</v>
      </c>
    </row>
    <row r="69" spans="1:19">
      <c r="A69" s="28">
        <v>0.11</v>
      </c>
      <c r="B69" s="29">
        <v>9.4</v>
      </c>
      <c r="C69" t="s">
        <v>85</v>
      </c>
      <c r="D69" s="27">
        <f>(B69/A69)*100</f>
        <v>8545.454545454546</v>
      </c>
      <c r="F69" s="30">
        <v>158.1345</v>
      </c>
      <c r="G69" s="29">
        <v>9.4</v>
      </c>
      <c r="H69" t="s">
        <v>85</v>
      </c>
      <c r="I69" s="31">
        <f>(G69/F69)*100</f>
        <v>5.9443069033006717</v>
      </c>
      <c r="K69" s="30">
        <v>31.481300000000001</v>
      </c>
      <c r="L69" s="29">
        <v>9.4</v>
      </c>
      <c r="M69" t="s">
        <v>85</v>
      </c>
      <c r="N69" s="31">
        <f>(L69/K69)*100</f>
        <v>29.858995657739673</v>
      </c>
      <c r="P69" s="28">
        <v>0.05</v>
      </c>
      <c r="Q69" s="29">
        <v>9.4</v>
      </c>
      <c r="R69" t="s">
        <v>85</v>
      </c>
      <c r="S69" s="31">
        <f>(Q69/P69)*100</f>
        <v>18800</v>
      </c>
    </row>
    <row r="70" spans="1:19">
      <c r="A70" s="28">
        <v>1.3</v>
      </c>
      <c r="B70" s="29">
        <v>10.1</v>
      </c>
      <c r="C70" t="s">
        <v>87</v>
      </c>
      <c r="D70" s="27">
        <f>(B70/A70)*100</f>
        <v>776.92307692307679</v>
      </c>
      <c r="F70" s="30">
        <v>68.294200000000004</v>
      </c>
      <c r="G70" s="29">
        <v>10.1</v>
      </c>
      <c r="H70" t="s">
        <v>87</v>
      </c>
      <c r="I70" s="31">
        <f>(G70/F70)*100</f>
        <v>14.78895718816532</v>
      </c>
      <c r="K70" s="30">
        <v>11.6686</v>
      </c>
      <c r="L70" s="29">
        <v>10.1</v>
      </c>
      <c r="M70" t="s">
        <v>87</v>
      </c>
      <c r="N70" s="31">
        <f>(L70/K70)*100</f>
        <v>86.557084825943136</v>
      </c>
      <c r="P70" s="28">
        <v>0.28000000000000003</v>
      </c>
      <c r="Q70" s="29">
        <v>10.1</v>
      </c>
      <c r="R70" t="s">
        <v>87</v>
      </c>
      <c r="S70" s="31">
        <f>(Q70/P70)*100</f>
        <v>3607.1428571428569</v>
      </c>
    </row>
    <row r="71" spans="1:19">
      <c r="A71" s="28">
        <v>11</v>
      </c>
      <c r="B71" s="29">
        <v>9.4</v>
      </c>
      <c r="C71" t="s">
        <v>88</v>
      </c>
      <c r="D71" s="27">
        <f>(B71/A71)*100</f>
        <v>85.454545454545467</v>
      </c>
      <c r="F71" s="30">
        <v>38.982399999999998</v>
      </c>
      <c r="G71" s="29">
        <v>9.4</v>
      </c>
      <c r="H71" t="s">
        <v>88</v>
      </c>
      <c r="I71" s="31">
        <f>(G71/F71)*100</f>
        <v>24.113446067969136</v>
      </c>
      <c r="K71" s="30">
        <v>0</v>
      </c>
      <c r="L71" s="29">
        <v>9.4</v>
      </c>
      <c r="M71" t="s">
        <v>88</v>
      </c>
      <c r="N71" s="31" t="e">
        <f>(L71/K71)*100</f>
        <v>#DIV/0!</v>
      </c>
      <c r="P71" s="28">
        <v>0.34</v>
      </c>
      <c r="Q71" s="29">
        <v>9.4</v>
      </c>
      <c r="R71" t="s">
        <v>88</v>
      </c>
      <c r="S71" s="31">
        <f>(Q71/P71)*100</f>
        <v>2764.705882352941</v>
      </c>
    </row>
    <row r="72" spans="1:19" ht="15">
      <c r="A72" s="33">
        <v>4.3</v>
      </c>
      <c r="B72" s="34">
        <v>7.7</v>
      </c>
      <c r="C72" s="35" t="s">
        <v>89</v>
      </c>
      <c r="D72" s="36">
        <f>(B72/A72)*100</f>
        <v>179.06976744186048</v>
      </c>
      <c r="F72" s="37">
        <v>180.63919999999999</v>
      </c>
      <c r="G72" s="34">
        <v>7.7</v>
      </c>
      <c r="H72" s="35" t="s">
        <v>89</v>
      </c>
      <c r="I72" s="38">
        <f>(G72/F72)*100</f>
        <v>4.2626406671420165</v>
      </c>
      <c r="K72" s="37">
        <v>39.834600000000002</v>
      </c>
      <c r="L72" s="34">
        <v>7.7</v>
      </c>
      <c r="M72" s="35" t="s">
        <v>89</v>
      </c>
      <c r="N72" s="38">
        <f>(L72/K72)*100</f>
        <v>19.329929257479677</v>
      </c>
      <c r="P72" s="33">
        <v>0.42</v>
      </c>
      <c r="Q72" s="34">
        <v>7.7</v>
      </c>
      <c r="R72" s="35" t="s">
        <v>89</v>
      </c>
      <c r="S72" s="38">
        <f>(Q72/P72)*100</f>
        <v>1833.3333333333335</v>
      </c>
    </row>
    <row r="73" spans="1:19">
      <c r="C73"/>
    </row>
    <row r="74" spans="1:19">
      <c r="A74" t="s">
        <v>91</v>
      </c>
      <c r="C74"/>
      <c r="F74" t="s">
        <v>92</v>
      </c>
      <c r="K74" t="s">
        <v>93</v>
      </c>
    </row>
    <row r="75" spans="1:19">
      <c r="C75"/>
      <c r="F75" t="s">
        <v>94</v>
      </c>
      <c r="K75" t="s">
        <v>95</v>
      </c>
    </row>
  </sheetData>
  <conditionalFormatting sqref="G7:G8 G4:G5 I7:I8 K7:K8 J12:J13 I4:I5 K4:K5 J9:J10">
    <cfRule type="cellIs" dxfId="185" priority="2" operator="lessThan">
      <formula>#REF!</formula>
    </cfRule>
  </conditionalFormatting>
  <conditionalFormatting sqref="G4:G5 G7:G8 I4:I5 K4:K5 J9:J10 I7:I8 K7:K8 J12:J13">
    <cfRule type="cellIs" dxfId="184" priority="3" operator="lessThan">
      <formula>10</formula>
    </cfRule>
  </conditionalFormatting>
  <conditionalFormatting sqref="G6 I6 K6 J11">
    <cfRule type="cellIs" dxfId="183" priority="4" operator="lessThan">
      <formula>#REF!</formula>
    </cfRule>
  </conditionalFormatting>
  <conditionalFormatting sqref="G29 G34 G11:G20 I11:K20 I29:K29 I34:K34">
    <cfRule type="cellIs" dxfId="182" priority="5" operator="lessThan">
      <formula>#REF!</formula>
    </cfRule>
  </conditionalFormatting>
  <conditionalFormatting sqref="G31 I31:K31">
    <cfRule type="cellIs" dxfId="181" priority="6" operator="lessThan">
      <formula>#REF!</formula>
    </cfRule>
  </conditionalFormatting>
  <conditionalFormatting sqref="G32 G35 G4:G5 G7:G8 I32:K32 I35:K35 I4:I5 K4:K5 J9:J10 I7:I8 K7:K8 J12:J13">
    <cfRule type="cellIs" dxfId="180" priority="7" operator="lessThan">
      <formula>#REF!</formula>
    </cfRule>
  </conditionalFormatting>
  <conditionalFormatting sqref="G4:G5 G7:G8 I4:I5 K4:K5 J9:J10 I7:I8 K7:K8 J12:J13">
    <cfRule type="cellIs" dxfId="179" priority="8" operator="between">
      <formula>10</formula>
      <formula>100</formula>
    </cfRule>
    <cfRule type="cellIs" dxfId="178" priority="9" operator="greaterThan">
      <formula>100</formula>
    </cfRule>
    <cfRule type="cellIs" dxfId="177" priority="10" operator="lessThan">
      <formula>#REF!</formula>
    </cfRule>
  </conditionalFormatting>
  <conditionalFormatting sqref="G33 I33:K33">
    <cfRule type="cellIs" dxfId="176" priority="11" operator="lessThan">
      <formula>#REF!</formula>
    </cfRule>
  </conditionalFormatting>
  <conditionalFormatting sqref="F44:F45 F41:F42">
    <cfRule type="cellIs" dxfId="175" priority="12" operator="lessThan">
      <formula>#REF!</formula>
    </cfRule>
  </conditionalFormatting>
  <conditionalFormatting sqref="F41:F42 F44:F45">
    <cfRule type="cellIs" dxfId="174" priority="13" operator="lessThan">
      <formula>10</formula>
    </cfRule>
  </conditionalFormatting>
  <conditionalFormatting sqref="F43">
    <cfRule type="cellIs" dxfId="173" priority="14" operator="lessThan">
      <formula>#REF!</formula>
    </cfRule>
  </conditionalFormatting>
  <conditionalFormatting sqref="F48:F57 F66 F71">
    <cfRule type="cellIs" dxfId="172" priority="15" operator="lessThan">
      <formula>#REF!</formula>
    </cfRule>
  </conditionalFormatting>
  <conditionalFormatting sqref="F68">
    <cfRule type="cellIs" dxfId="171" priority="16" operator="lessThan">
      <formula>#REF!</formula>
    </cfRule>
  </conditionalFormatting>
  <conditionalFormatting sqref="F69 F72 F41:F42 F44:F45">
    <cfRule type="cellIs" dxfId="170" priority="17" operator="lessThan">
      <formula>#REF!</formula>
    </cfRule>
  </conditionalFormatting>
  <conditionalFormatting sqref="F41:F42 F44:F45">
    <cfRule type="cellIs" dxfId="169" priority="18" operator="between">
      <formula>10</formula>
      <formula>100</formula>
    </cfRule>
    <cfRule type="cellIs" dxfId="168" priority="19" operator="greaterThan">
      <formula>100</formula>
    </cfRule>
    <cfRule type="cellIs" dxfId="167" priority="20" operator="lessThan">
      <formula>#REF!</formula>
    </cfRule>
  </conditionalFormatting>
  <conditionalFormatting sqref="F70">
    <cfRule type="cellIs" dxfId="166" priority="21" operator="lessThan">
      <formula>#REF!</formula>
    </cfRule>
  </conditionalFormatting>
  <conditionalFormatting sqref="K44:K45 K41:K42">
    <cfRule type="cellIs" dxfId="165" priority="22" operator="lessThan">
      <formula>#REF!</formula>
    </cfRule>
  </conditionalFormatting>
  <conditionalFormatting sqref="K41:K42 K44:K45">
    <cfRule type="cellIs" dxfId="164" priority="23" operator="lessThan">
      <formula>10</formula>
    </cfRule>
  </conditionalFormatting>
  <conditionalFormatting sqref="K43">
    <cfRule type="cellIs" dxfId="163" priority="24" operator="lessThan">
      <formula>#REF!</formula>
    </cfRule>
  </conditionalFormatting>
  <conditionalFormatting sqref="K48:K57 K66 K71">
    <cfRule type="cellIs" dxfId="162" priority="25" operator="lessThan">
      <formula>#REF!</formula>
    </cfRule>
  </conditionalFormatting>
  <conditionalFormatting sqref="K68">
    <cfRule type="cellIs" dxfId="161" priority="26" operator="lessThan">
      <formula>#REF!</formula>
    </cfRule>
  </conditionalFormatting>
  <conditionalFormatting sqref="K69 K72 K41:K42 K44:K45">
    <cfRule type="cellIs" dxfId="160" priority="27" operator="lessThan">
      <formula>#REF!</formula>
    </cfRule>
  </conditionalFormatting>
  <conditionalFormatting sqref="K41:K42 K44:K45">
    <cfRule type="cellIs" dxfId="159" priority="28" operator="between">
      <formula>10</formula>
      <formula>100</formula>
    </cfRule>
    <cfRule type="cellIs" dxfId="158" priority="29" operator="greaterThan">
      <formula>100</formula>
    </cfRule>
    <cfRule type="cellIs" dxfId="157" priority="30" operator="lessThan">
      <formula>#REF!</formula>
    </cfRule>
  </conditionalFormatting>
  <conditionalFormatting sqref="K70">
    <cfRule type="cellIs" dxfId="156" priority="31" operator="lessThan">
      <formula>#REF!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048576"/>
  <sheetViews>
    <sheetView topLeftCell="A40" zoomScale="125" zoomScaleNormal="125" workbookViewId="0"/>
  </sheetViews>
  <sheetFormatPr defaultColWidth="10.5703125" defaultRowHeight="13.5"/>
  <cols>
    <col min="14" max="14" width="13.85546875" style="1" customWidth="1"/>
  </cols>
  <sheetData>
    <row r="1" spans="1:22">
      <c r="A1" s="91" t="s">
        <v>0</v>
      </c>
      <c r="B1" s="93" t="s">
        <v>22</v>
      </c>
      <c r="C1" s="91" t="s">
        <v>1</v>
      </c>
      <c r="D1" s="91" t="s">
        <v>126</v>
      </c>
      <c r="E1" s="97" t="s">
        <v>127</v>
      </c>
      <c r="F1" s="97" t="s">
        <v>128</v>
      </c>
      <c r="G1" s="97" t="s">
        <v>129</v>
      </c>
      <c r="H1" s="97" t="s">
        <v>130</v>
      </c>
      <c r="I1" s="97" t="s">
        <v>132</v>
      </c>
      <c r="J1" s="170" t="s">
        <v>146</v>
      </c>
      <c r="K1" s="171" t="s">
        <v>592</v>
      </c>
      <c r="L1" s="125"/>
      <c r="M1" s="23"/>
      <c r="N1" s="172" t="s">
        <v>593</v>
      </c>
      <c r="O1" s="69"/>
      <c r="Q1" s="9" t="s">
        <v>0</v>
      </c>
      <c r="R1" s="10" t="s">
        <v>22</v>
      </c>
      <c r="S1" s="158" t="s">
        <v>594</v>
      </c>
      <c r="T1" s="158" t="s">
        <v>161</v>
      </c>
      <c r="U1" s="158" t="s">
        <v>517</v>
      </c>
      <c r="V1" s="158" t="s">
        <v>561</v>
      </c>
    </row>
    <row r="2" spans="1:22">
      <c r="A2" s="9"/>
      <c r="B2" s="10"/>
      <c r="C2" s="9"/>
      <c r="D2" s="9" t="s">
        <v>152</v>
      </c>
      <c r="E2" s="9" t="s">
        <v>152</v>
      </c>
      <c r="F2" s="9" t="s">
        <v>152</v>
      </c>
      <c r="G2" s="9" t="s">
        <v>152</v>
      </c>
      <c r="H2" s="9" t="s">
        <v>152</v>
      </c>
      <c r="I2" s="9" t="s">
        <v>152</v>
      </c>
      <c r="J2" s="84" t="s">
        <v>152</v>
      </c>
      <c r="K2" s="173" t="s">
        <v>595</v>
      </c>
      <c r="L2" s="29"/>
      <c r="N2" s="174" t="s">
        <v>596</v>
      </c>
      <c r="Q2" s="9"/>
      <c r="R2" s="10"/>
      <c r="S2" s="158" t="s">
        <v>593</v>
      </c>
      <c r="T2" s="158" t="s">
        <v>597</v>
      </c>
      <c r="U2" s="158" t="s">
        <v>598</v>
      </c>
      <c r="V2" s="158" t="s">
        <v>599</v>
      </c>
    </row>
    <row r="3" spans="1:22">
      <c r="A3" s="92">
        <v>323</v>
      </c>
      <c r="B3" s="10" t="s">
        <v>28</v>
      </c>
      <c r="C3" s="95">
        <v>1</v>
      </c>
      <c r="D3" s="96">
        <v>9.2632573823398392</v>
      </c>
      <c r="E3" s="98">
        <v>0.46753661818858</v>
      </c>
      <c r="F3" s="98">
        <v>7.2992225344944801</v>
      </c>
      <c r="G3" s="98">
        <v>0.55433563564982802</v>
      </c>
      <c r="H3" s="98">
        <v>0.94216259400694402</v>
      </c>
      <c r="I3" s="98">
        <v>0</v>
      </c>
      <c r="J3" s="175">
        <v>0</v>
      </c>
      <c r="K3" s="72">
        <f>SUM(D3:J3)</f>
        <v>18.526514764679671</v>
      </c>
      <c r="L3" s="29">
        <v>9.6999999999999993</v>
      </c>
      <c r="M3" t="s">
        <v>27</v>
      </c>
      <c r="N3" s="176">
        <f>L3/K3*100</f>
        <v>52.357392219786547</v>
      </c>
      <c r="Q3" s="9">
        <v>323</v>
      </c>
      <c r="R3" s="10" t="s">
        <v>28</v>
      </c>
      <c r="S3" s="17">
        <v>52.357392219786597</v>
      </c>
      <c r="T3" s="17">
        <v>67.130437205383203</v>
      </c>
      <c r="U3" s="17">
        <f>(S3/T3)*100</f>
        <v>77.993521864904594</v>
      </c>
      <c r="V3" s="17">
        <f>(T3/U3)*100</f>
        <v>86.071811607202804</v>
      </c>
    </row>
    <row r="4" spans="1:22">
      <c r="A4" s="92" t="s">
        <v>30</v>
      </c>
      <c r="B4" s="10" t="s">
        <v>31</v>
      </c>
      <c r="C4" s="95">
        <v>1</v>
      </c>
      <c r="D4" s="96">
        <v>13341.987715257799</v>
      </c>
      <c r="E4" s="99">
        <v>34.746054956513703</v>
      </c>
      <c r="F4" s="99">
        <v>2081.2120185837398</v>
      </c>
      <c r="G4" s="99">
        <v>282.78562489385502</v>
      </c>
      <c r="H4" s="99">
        <v>1282.92731353061</v>
      </c>
      <c r="I4" s="99">
        <v>453.92497097761401</v>
      </c>
      <c r="J4" s="177">
        <v>6608.6051239202798</v>
      </c>
      <c r="K4" s="72">
        <f>SUM(D4:J4)</f>
        <v>24086.188822120406</v>
      </c>
      <c r="L4" s="29">
        <v>13.7</v>
      </c>
      <c r="M4" t="s">
        <v>29</v>
      </c>
      <c r="N4" s="176">
        <f>L4/K4*100</f>
        <v>5.6879069167713736E-2</v>
      </c>
      <c r="Q4" s="9" t="s">
        <v>30</v>
      </c>
      <c r="R4" s="10" t="s">
        <v>31</v>
      </c>
      <c r="S4" s="17">
        <v>5.6879069167713701E-2</v>
      </c>
      <c r="T4" s="17">
        <v>0.25946419450694402</v>
      </c>
      <c r="U4" s="17">
        <f>(S4/T4)*100</f>
        <v>21.921741177352104</v>
      </c>
      <c r="V4" s="17">
        <f>(T4/U4)*100</f>
        <v>1.1835930020695753</v>
      </c>
    </row>
    <row r="5" spans="1:22">
      <c r="A5" s="92" t="s">
        <v>33</v>
      </c>
      <c r="B5" s="10" t="s">
        <v>34</v>
      </c>
      <c r="C5" s="95">
        <v>1</v>
      </c>
      <c r="D5" s="96">
        <v>4336.4341872950199</v>
      </c>
      <c r="E5" s="99">
        <v>5.8851695406521403</v>
      </c>
      <c r="F5" s="99">
        <v>203.660854918941</v>
      </c>
      <c r="G5" s="99">
        <v>72.091254763143297</v>
      </c>
      <c r="H5" s="99">
        <v>259.35991735879298</v>
      </c>
      <c r="I5" s="99">
        <v>78.740200865285502</v>
      </c>
      <c r="J5" s="177">
        <v>2754.6400129117301</v>
      </c>
      <c r="K5" s="72">
        <f>SUM(D5:J5)</f>
        <v>7710.8115976535646</v>
      </c>
      <c r="L5" s="29">
        <v>15.7</v>
      </c>
      <c r="M5" t="s">
        <v>32</v>
      </c>
      <c r="N5" s="176">
        <f>L5/K5*100</f>
        <v>0.2036102140632976</v>
      </c>
      <c r="Q5" s="9" t="s">
        <v>33</v>
      </c>
      <c r="R5" s="10" t="s">
        <v>34</v>
      </c>
      <c r="S5" s="17">
        <v>0.20361021406329799</v>
      </c>
      <c r="T5" s="17">
        <v>3.3879853851866999</v>
      </c>
      <c r="U5" s="17">
        <f>(S5/T5)*100</f>
        <v>6.0097725023709847</v>
      </c>
      <c r="V5" s="17">
        <f>(T5/U5)*100</f>
        <v>56.374602929646109</v>
      </c>
    </row>
    <row r="6" spans="1:22">
      <c r="A6" s="92" t="s">
        <v>36</v>
      </c>
      <c r="B6" s="10" t="s">
        <v>37</v>
      </c>
      <c r="C6" s="95">
        <v>1</v>
      </c>
      <c r="D6" s="96">
        <v>5781.0589405258097</v>
      </c>
      <c r="E6" s="100">
        <v>11.8434059964178</v>
      </c>
      <c r="F6" s="100">
        <v>236.275604331864</v>
      </c>
      <c r="G6" s="100">
        <v>94.645409033477605</v>
      </c>
      <c r="H6" s="100">
        <v>357.90937846111598</v>
      </c>
      <c r="I6" s="100">
        <v>179.29588469191199</v>
      </c>
      <c r="J6" s="178">
        <v>2726.4646061991898</v>
      </c>
      <c r="K6" s="72">
        <f>SUM(D6:J6)</f>
        <v>9387.4932292397862</v>
      </c>
      <c r="L6" s="29">
        <v>19.100000000000001</v>
      </c>
      <c r="M6" t="s">
        <v>35</v>
      </c>
      <c r="N6" s="176">
        <f>L6/K6*100</f>
        <v>0.20346219734687093</v>
      </c>
      <c r="Q6" s="9" t="s">
        <v>36</v>
      </c>
      <c r="R6" s="10" t="s">
        <v>37</v>
      </c>
      <c r="S6" s="17">
        <v>0.20346219734687099</v>
      </c>
      <c r="T6" s="17">
        <v>3.1742591543500098</v>
      </c>
      <c r="U6" s="17">
        <f>(S6/T6)*100</f>
        <v>6.4097538182427876</v>
      </c>
      <c r="V6" s="17">
        <f>(T6/U6)*100</f>
        <v>49.522325573811543</v>
      </c>
    </row>
    <row r="7" spans="1:22">
      <c r="A7" s="92" t="s">
        <v>36</v>
      </c>
      <c r="B7" s="10" t="s">
        <v>39</v>
      </c>
      <c r="C7" s="95">
        <v>1</v>
      </c>
      <c r="D7" s="96">
        <v>87452.987418654506</v>
      </c>
      <c r="E7" s="99">
        <v>1006.9677362394</v>
      </c>
      <c r="F7" s="101">
        <v>21280</v>
      </c>
      <c r="G7" s="99">
        <v>1372.8838548139099</v>
      </c>
      <c r="H7" s="99">
        <v>5862.31291529995</v>
      </c>
      <c r="I7" s="99">
        <v>2677.5081117444902</v>
      </c>
      <c r="J7" s="179">
        <v>23870</v>
      </c>
      <c r="K7" s="72">
        <f>SUM(D7:J7)</f>
        <v>143522.66003675223</v>
      </c>
      <c r="L7" s="29">
        <v>38.9</v>
      </c>
      <c r="M7" t="s">
        <v>38</v>
      </c>
      <c r="N7" s="176">
        <f>L7/K7*100</f>
        <v>2.7103733995759813E-2</v>
      </c>
      <c r="Q7" s="9" t="s">
        <v>36</v>
      </c>
      <c r="R7" s="10" t="s">
        <v>39</v>
      </c>
      <c r="S7" s="17">
        <v>2.7103733995759799E-2</v>
      </c>
      <c r="T7" s="17">
        <v>4.3703007518797E-2</v>
      </c>
      <c r="U7" s="17">
        <f>(S7/T7)*100</f>
        <v>62.018006390297678</v>
      </c>
      <c r="V7" s="17">
        <f>(T7/U7)*100</f>
        <v>7.0468256015456268E-2</v>
      </c>
    </row>
    <row r="8" spans="1:22">
      <c r="A8" s="92" t="s">
        <v>41</v>
      </c>
      <c r="B8" s="10" t="s">
        <v>42</v>
      </c>
      <c r="C8" s="95">
        <v>1</v>
      </c>
      <c r="D8" s="96">
        <v>150694.50984308799</v>
      </c>
      <c r="E8" s="99">
        <v>30370.061385637</v>
      </c>
      <c r="F8" s="99">
        <v>32003.9379472685</v>
      </c>
      <c r="G8" s="99">
        <v>2092.6907020099602</v>
      </c>
      <c r="H8" s="99">
        <v>7824.2469736605999</v>
      </c>
      <c r="I8" s="99">
        <v>3692.5277081231002</v>
      </c>
      <c r="J8" s="177">
        <v>31492.3140697007</v>
      </c>
      <c r="K8" s="72">
        <f>SUM(D8:J8)</f>
        <v>258170.28862948783</v>
      </c>
      <c r="L8" s="29">
        <v>221.4</v>
      </c>
      <c r="M8" t="s">
        <v>40</v>
      </c>
      <c r="N8" s="176">
        <f>L8/K8*100</f>
        <v>8.5757350768484994E-2</v>
      </c>
      <c r="Q8" s="9" t="s">
        <v>41</v>
      </c>
      <c r="R8" s="10" t="s">
        <v>42</v>
      </c>
      <c r="S8" s="17">
        <v>8.5757350768484994E-2</v>
      </c>
      <c r="T8" s="17">
        <v>4.2182309009108097E-2</v>
      </c>
      <c r="U8" s="17">
        <f>(S8/T8)*100</f>
        <v>203.30169870494305</v>
      </c>
      <c r="V8" s="17">
        <f>(T8/U8)*100</f>
        <v>2.0748625947453768E-2</v>
      </c>
    </row>
    <row r="9" spans="1:22">
      <c r="A9" s="92" t="s">
        <v>44</v>
      </c>
      <c r="B9" s="10" t="s">
        <v>45</v>
      </c>
      <c r="C9" s="95">
        <v>1</v>
      </c>
      <c r="D9" s="96">
        <v>57598.786084756</v>
      </c>
      <c r="E9" s="100">
        <v>22555.9360405238</v>
      </c>
      <c r="F9" s="100">
        <v>12689.610779816499</v>
      </c>
      <c r="G9" s="100">
        <v>1072.7874760702</v>
      </c>
      <c r="H9" s="100">
        <v>2830.3433282864398</v>
      </c>
      <c r="I9" s="100">
        <v>1583.94855705587</v>
      </c>
      <c r="J9" s="178">
        <v>6651.8587058926796</v>
      </c>
      <c r="K9" s="72">
        <f>SUM(D9:J9)</f>
        <v>104983.2709724015</v>
      </c>
      <c r="L9" s="29">
        <v>77.2</v>
      </c>
      <c r="M9" t="s">
        <v>43</v>
      </c>
      <c r="N9" s="176">
        <f>L9/K9*100</f>
        <v>7.3535525503196308E-2</v>
      </c>
      <c r="Q9" s="9" t="s">
        <v>44</v>
      </c>
      <c r="R9" s="10" t="s">
        <v>45</v>
      </c>
      <c r="S9" s="17">
        <v>7.3535525503196406E-2</v>
      </c>
      <c r="T9" s="17">
        <v>7.5652438570214503E-2</v>
      </c>
      <c r="U9" s="17">
        <f>(S9/T9)*100</f>
        <v>97.201791367170074</v>
      </c>
      <c r="V9" s="17">
        <f>(T9/U9)*100</f>
        <v>7.783029253488237E-2</v>
      </c>
    </row>
    <row r="10" spans="1:22">
      <c r="A10" s="92" t="s">
        <v>47</v>
      </c>
      <c r="B10" s="10" t="s">
        <v>48</v>
      </c>
      <c r="C10" s="95">
        <v>1</v>
      </c>
      <c r="D10" s="96">
        <v>59498.878828583503</v>
      </c>
      <c r="E10" s="100">
        <v>23063.856762405299</v>
      </c>
      <c r="F10" s="100">
        <v>13092.1680632648</v>
      </c>
      <c r="G10" s="100">
        <v>869.25448221124998</v>
      </c>
      <c r="H10" s="100">
        <v>3014.7911693043502</v>
      </c>
      <c r="I10" s="100">
        <v>1558.6729676171501</v>
      </c>
      <c r="J10" s="178">
        <v>7587.2559483611603</v>
      </c>
      <c r="K10" s="72">
        <f>SUM(D10:J10)</f>
        <v>108684.87822174752</v>
      </c>
      <c r="L10" s="29">
        <v>429.7</v>
      </c>
      <c r="M10" t="s">
        <v>46</v>
      </c>
      <c r="N10" s="176">
        <f>L10/K10*100</f>
        <v>0.3953631885415485</v>
      </c>
      <c r="Q10" s="9" t="s">
        <v>47</v>
      </c>
      <c r="R10" s="10" t="s">
        <v>48</v>
      </c>
      <c r="S10" s="17">
        <v>0.395363188541549</v>
      </c>
      <c r="T10" s="17">
        <v>5.95776036658585E-2</v>
      </c>
      <c r="U10" s="17">
        <f>(S10/T10)*100</f>
        <v>663.61042441207746</v>
      </c>
      <c r="V10" s="17">
        <f>(T10/U10)*100</f>
        <v>8.9777980384562212E-3</v>
      </c>
    </row>
    <row r="11" spans="1:22">
      <c r="A11" s="92">
        <v>352</v>
      </c>
      <c r="B11" s="10" t="s">
        <v>28</v>
      </c>
      <c r="C11" s="95">
        <v>1</v>
      </c>
      <c r="D11" s="96">
        <v>3696.6311041306899</v>
      </c>
      <c r="E11" s="98">
        <v>29.581486552336301</v>
      </c>
      <c r="F11" s="98">
        <v>206.545167367755</v>
      </c>
      <c r="G11" s="98">
        <v>13.861674926498599</v>
      </c>
      <c r="H11" s="98">
        <v>49.7375562846401</v>
      </c>
      <c r="I11" s="98">
        <v>59.621741834172497</v>
      </c>
      <c r="J11" s="175">
        <v>1510</v>
      </c>
      <c r="K11" s="72">
        <f>SUM(D11:J11)</f>
        <v>5565.9787310960919</v>
      </c>
      <c r="L11" s="29">
        <v>29.5</v>
      </c>
      <c r="M11" t="s">
        <v>49</v>
      </c>
      <c r="N11" s="176">
        <f>L11/K11*100</f>
        <v>0.5300056185121399</v>
      </c>
      <c r="Q11" s="9">
        <v>352</v>
      </c>
      <c r="R11" s="10" t="s">
        <v>28</v>
      </c>
      <c r="S11" s="17">
        <v>0.53000561851214001</v>
      </c>
      <c r="T11" s="17">
        <v>4.98680270822351</v>
      </c>
      <c r="U11" s="17">
        <f>(S11/T11)*100</f>
        <v>10.628164969071904</v>
      </c>
      <c r="V11" s="17">
        <f>(T11/U11)*100</f>
        <v>46.92063703127652</v>
      </c>
    </row>
    <row r="12" spans="1:22">
      <c r="A12" s="92">
        <v>4016</v>
      </c>
      <c r="B12" s="10" t="s">
        <v>51</v>
      </c>
      <c r="C12" s="95">
        <v>2</v>
      </c>
      <c r="D12" s="96">
        <v>733.26111282518605</v>
      </c>
      <c r="E12" s="98">
        <v>330.52781418715</v>
      </c>
      <c r="F12" s="98">
        <v>10.059655822442799</v>
      </c>
      <c r="G12" s="98">
        <v>17.460863273183801</v>
      </c>
      <c r="H12" s="98">
        <v>11.052307466075201</v>
      </c>
      <c r="I12" s="98">
        <v>8.8470705783687595</v>
      </c>
      <c r="J12" s="175">
        <v>186.223286370485</v>
      </c>
      <c r="K12" s="72">
        <f>SUM(D12:J12)</f>
        <v>1297.4321105228919</v>
      </c>
      <c r="L12" s="29">
        <v>24.4</v>
      </c>
      <c r="M12" t="s">
        <v>50</v>
      </c>
      <c r="N12" s="176">
        <f>L12/K12*100</f>
        <v>1.8806379002109248</v>
      </c>
      <c r="Q12" s="9">
        <v>4016</v>
      </c>
      <c r="R12" s="10" t="s">
        <v>51</v>
      </c>
      <c r="S12" s="17">
        <v>1.8806379002109299</v>
      </c>
      <c r="T12" s="17">
        <v>49.703489744103599</v>
      </c>
      <c r="U12" s="17">
        <f>(S12/T12)*100</f>
        <v>3.7837140005527132</v>
      </c>
      <c r="V12" s="17">
        <f>(T12/U12)*100</f>
        <v>1313.6164556000551</v>
      </c>
    </row>
    <row r="13" spans="1:22">
      <c r="A13" s="92">
        <v>1024</v>
      </c>
      <c r="B13" s="10" t="s">
        <v>51</v>
      </c>
      <c r="C13" s="95">
        <v>2</v>
      </c>
      <c r="D13" s="96">
        <v>8.8095565541307899</v>
      </c>
      <c r="E13" s="98">
        <v>0</v>
      </c>
      <c r="F13" s="98">
        <v>7.2430468660746303</v>
      </c>
      <c r="G13" s="98">
        <v>0.55621937856679105</v>
      </c>
      <c r="H13" s="98">
        <v>1.01029030948937</v>
      </c>
      <c r="I13" s="98">
        <v>0</v>
      </c>
      <c r="J13" s="175">
        <v>0</v>
      </c>
      <c r="K13" s="72">
        <f>SUM(D13:J13)</f>
        <v>17.619113108261583</v>
      </c>
      <c r="L13" s="29">
        <v>11</v>
      </c>
      <c r="M13" t="s">
        <v>52</v>
      </c>
      <c r="N13" s="176">
        <f>L13/K13*100</f>
        <v>62.432200374728922</v>
      </c>
      <c r="Q13" s="9">
        <v>1024</v>
      </c>
      <c r="R13" s="10" t="s">
        <v>51</v>
      </c>
      <c r="S13" s="17">
        <v>62.4322003747289</v>
      </c>
      <c r="T13" s="17">
        <v>57.986646747685498</v>
      </c>
      <c r="U13" s="17">
        <f>(S13/T13)*100</f>
        <v>107.66651268245795</v>
      </c>
      <c r="V13" s="17">
        <f>(T13/U13)*100</f>
        <v>53.857643665590025</v>
      </c>
    </row>
    <row r="14" spans="1:22">
      <c r="A14" s="92" t="s">
        <v>44</v>
      </c>
      <c r="B14" s="10" t="s">
        <v>54</v>
      </c>
      <c r="C14" s="95">
        <v>2</v>
      </c>
      <c r="D14" s="96">
        <v>39.299478592337998</v>
      </c>
      <c r="E14" s="98">
        <v>1.5046848061833</v>
      </c>
      <c r="F14" s="98">
        <v>7.2652848728310699</v>
      </c>
      <c r="G14" s="98">
        <v>1.18090459905339</v>
      </c>
      <c r="H14" s="98">
        <v>1.1919893605962899</v>
      </c>
      <c r="I14" s="98">
        <v>1.0688028839328101</v>
      </c>
      <c r="J14" s="175">
        <v>0</v>
      </c>
      <c r="K14" s="72">
        <f>SUM(D14:J14)</f>
        <v>51.511145114934855</v>
      </c>
      <c r="L14" s="29">
        <v>8.1999999999999993</v>
      </c>
      <c r="M14" t="s">
        <v>53</v>
      </c>
      <c r="N14" s="176">
        <f>L14/K14*100</f>
        <v>15.918885091184931</v>
      </c>
      <c r="Q14" s="9" t="s">
        <v>44</v>
      </c>
      <c r="R14" s="10" t="s">
        <v>54</v>
      </c>
      <c r="S14" s="17">
        <v>15.918885091184899</v>
      </c>
      <c r="T14" s="17">
        <v>74.326060086007004</v>
      </c>
      <c r="U14" s="17">
        <f>(S14/T14)*100</f>
        <v>21.417636119504024</v>
      </c>
      <c r="V14" s="17">
        <f>(T14/U14)*100</f>
        <v>347.03204252462666</v>
      </c>
    </row>
    <row r="15" spans="1:22">
      <c r="A15" s="92">
        <v>4031</v>
      </c>
      <c r="B15" s="10" t="s">
        <v>56</v>
      </c>
      <c r="C15" s="95">
        <v>2</v>
      </c>
      <c r="D15" s="96">
        <v>102809.172133279</v>
      </c>
      <c r="E15" s="100">
        <v>15115.8306654148</v>
      </c>
      <c r="F15" s="100">
        <v>14653.305637653601</v>
      </c>
      <c r="G15" s="100">
        <v>1667.5589933623301</v>
      </c>
      <c r="H15" s="100">
        <v>6060.6369478284296</v>
      </c>
      <c r="I15" s="100">
        <v>3006.9343598000501</v>
      </c>
      <c r="J15" s="178">
        <v>27738.893396358199</v>
      </c>
      <c r="K15" s="72">
        <f>SUM(D15:J15)</f>
        <v>171052.33213369641</v>
      </c>
      <c r="L15" s="29">
        <v>17</v>
      </c>
      <c r="M15" t="s">
        <v>55</v>
      </c>
      <c r="N15" s="176">
        <f>L15/K15*100</f>
        <v>9.9384789367926371E-3</v>
      </c>
      <c r="Q15" s="9">
        <v>4031</v>
      </c>
      <c r="R15" s="10" t="s">
        <v>56</v>
      </c>
      <c r="S15" s="17">
        <v>9.9384789367926302E-3</v>
      </c>
      <c r="T15" s="17">
        <v>4.4358591574705203E-2</v>
      </c>
      <c r="U15" s="17">
        <f>(S15/T15)*100</f>
        <v>22.404856836031499</v>
      </c>
      <c r="V15" s="17">
        <f>(T15/U15)*100</f>
        <v>0.19798649863884735</v>
      </c>
    </row>
    <row r="16" spans="1:22">
      <c r="A16" s="92">
        <v>4031</v>
      </c>
      <c r="B16" s="10" t="s">
        <v>54</v>
      </c>
      <c r="C16" s="95">
        <v>2</v>
      </c>
      <c r="D16" s="96">
        <v>66183.131166829393</v>
      </c>
      <c r="E16" s="100">
        <v>6944.7790130558196</v>
      </c>
      <c r="F16" s="100">
        <v>10798.464922503401</v>
      </c>
      <c r="G16" s="100">
        <v>1076.7492099205499</v>
      </c>
      <c r="H16" s="100">
        <v>3908.0330341625199</v>
      </c>
      <c r="I16" s="100">
        <v>1971.76991693281</v>
      </c>
      <c r="J16" s="178">
        <v>18969.481901166899</v>
      </c>
      <c r="K16" s="72">
        <f>SUM(D16:J16)</f>
        <v>109852.40916457141</v>
      </c>
      <c r="L16" s="29">
        <v>37.9</v>
      </c>
      <c r="M16" t="s">
        <v>57</v>
      </c>
      <c r="N16" s="176">
        <f>L16/K16*100</f>
        <v>3.4500836429742276E-2</v>
      </c>
      <c r="Q16" s="9">
        <v>4031</v>
      </c>
      <c r="R16" s="10" t="s">
        <v>54</v>
      </c>
      <c r="S16" s="17">
        <v>3.4500836429742297E-2</v>
      </c>
      <c r="T16" s="17">
        <v>7.4084604223035699E-2</v>
      </c>
      <c r="U16" s="17">
        <f>(S16/T16)*100</f>
        <v>46.569508997950052</v>
      </c>
      <c r="V16" s="17">
        <f>(T16/U16)*100</f>
        <v>0.15908392812622707</v>
      </c>
    </row>
    <row r="17" spans="1:22">
      <c r="A17" s="92">
        <v>4031</v>
      </c>
      <c r="B17" s="10" t="s">
        <v>59</v>
      </c>
      <c r="C17" s="95">
        <v>2</v>
      </c>
      <c r="D17" s="96">
        <v>45939.811951810698</v>
      </c>
      <c r="E17" s="100">
        <v>8150.2495372124304</v>
      </c>
      <c r="F17" s="100">
        <v>11667.1641457106</v>
      </c>
      <c r="G17" s="100">
        <v>1429.0979702781599</v>
      </c>
      <c r="H17" s="100">
        <v>3323.0309296759101</v>
      </c>
      <c r="I17" s="100">
        <v>1771.93872386009</v>
      </c>
      <c r="J17" s="178">
        <v>7886.99624767975</v>
      </c>
      <c r="K17" s="72">
        <f>SUM(D17:J17)</f>
        <v>80168.289506227637</v>
      </c>
      <c r="L17" s="29">
        <v>39.5</v>
      </c>
      <c r="M17" t="s">
        <v>58</v>
      </c>
      <c r="N17" s="176">
        <f>L17/K17*100</f>
        <v>4.9271351856561146E-2</v>
      </c>
      <c r="Q17" s="9">
        <v>4031</v>
      </c>
      <c r="R17" s="10" t="s">
        <v>59</v>
      </c>
      <c r="S17" s="17">
        <v>4.9271351856561098E-2</v>
      </c>
      <c r="T17" s="17">
        <v>5.2283484862451803E-2</v>
      </c>
      <c r="U17" s="17">
        <f>(S17/T17)*100</f>
        <v>94.238844228124677</v>
      </c>
      <c r="V17" s="17">
        <f>(T17/U17)*100</f>
        <v>5.5479760273681608E-2</v>
      </c>
    </row>
    <row r="18" spans="1:22">
      <c r="A18" s="92" t="s">
        <v>36</v>
      </c>
      <c r="B18" s="10" t="s">
        <v>61</v>
      </c>
      <c r="C18" s="95">
        <v>2</v>
      </c>
      <c r="D18" s="96">
        <v>26464.1536876887</v>
      </c>
      <c r="E18" s="100">
        <v>847.14489788189098</v>
      </c>
      <c r="F18" s="100">
        <v>7654.4494906443097</v>
      </c>
      <c r="G18" s="100">
        <v>589.58356340062801</v>
      </c>
      <c r="H18" s="100">
        <v>2208.9300449021398</v>
      </c>
      <c r="I18" s="100">
        <v>1230.5645205999599</v>
      </c>
      <c r="J18" s="178">
        <v>5742.42666182416</v>
      </c>
      <c r="K18" s="72">
        <f>SUM(D18:J18)</f>
        <v>44737.252866941788</v>
      </c>
      <c r="L18" s="29">
        <v>15.8</v>
      </c>
      <c r="M18" t="s">
        <v>60</v>
      </c>
      <c r="N18" s="176">
        <f>L18/K18*100</f>
        <v>3.531732278464348E-2</v>
      </c>
      <c r="Q18" s="9" t="s">
        <v>36</v>
      </c>
      <c r="R18" s="10" t="s">
        <v>61</v>
      </c>
      <c r="S18" s="17">
        <v>3.5317322784643501E-2</v>
      </c>
      <c r="T18" s="17">
        <v>0.105820804094406</v>
      </c>
      <c r="U18" s="17">
        <f>(S18/T18)*100</f>
        <v>33.374649802448893</v>
      </c>
      <c r="V18" s="17">
        <f>(T18/U18)*100</f>
        <v>0.31706940663281896</v>
      </c>
    </row>
    <row r="19" spans="1:22">
      <c r="A19" s="92" t="s">
        <v>36</v>
      </c>
      <c r="B19" s="10" t="s">
        <v>63</v>
      </c>
      <c r="C19" s="95">
        <v>2</v>
      </c>
      <c r="D19" s="96">
        <v>7910.97812010078</v>
      </c>
      <c r="E19" s="100">
        <v>2152.5640697781801</v>
      </c>
      <c r="F19" s="100">
        <v>829.37944518896097</v>
      </c>
      <c r="G19" s="100">
        <v>435.70808438016297</v>
      </c>
      <c r="H19" s="100">
        <v>249.15603115489699</v>
      </c>
      <c r="I19" s="100">
        <v>306.78623719823099</v>
      </c>
      <c r="J19" s="178">
        <v>1804.1336632058999</v>
      </c>
      <c r="K19" s="72">
        <f>SUM(D19:J19)</f>
        <v>13688.705651007112</v>
      </c>
      <c r="L19" s="29">
        <v>52.8</v>
      </c>
      <c r="M19" t="s">
        <v>62</v>
      </c>
      <c r="N19" s="176">
        <f>L19/K19*100</f>
        <v>0.38571944891017051</v>
      </c>
      <c r="Q19" s="9" t="s">
        <v>36</v>
      </c>
      <c r="R19" s="10" t="s">
        <v>63</v>
      </c>
      <c r="S19" s="17">
        <v>0.38571944891017101</v>
      </c>
      <c r="T19" s="17">
        <v>0.79577568967799694</v>
      </c>
      <c r="U19" s="17">
        <f>(S19/T19)*100</f>
        <v>48.470876141774163</v>
      </c>
      <c r="V19" s="17">
        <f>(T19/U19)*100</f>
        <v>1.6417604818002565</v>
      </c>
    </row>
    <row r="20" spans="1:22">
      <c r="A20" s="92" t="s">
        <v>36</v>
      </c>
      <c r="B20" s="10" t="s">
        <v>66</v>
      </c>
      <c r="C20" s="95">
        <v>2</v>
      </c>
      <c r="D20" s="96">
        <v>9921.7667836754099</v>
      </c>
      <c r="E20" s="98">
        <v>6200</v>
      </c>
      <c r="F20" s="98">
        <v>67.832707499458607</v>
      </c>
      <c r="G20" s="98">
        <v>287.02487917562303</v>
      </c>
      <c r="H20" s="98">
        <v>107.81512184112199</v>
      </c>
      <c r="I20" s="98">
        <v>93.497344889191496</v>
      </c>
      <c r="J20" s="175">
        <v>1310</v>
      </c>
      <c r="K20" s="72">
        <f>SUM(D20:J20)</f>
        <v>17987.936837080804</v>
      </c>
      <c r="L20" s="29">
        <v>53.6</v>
      </c>
      <c r="M20" t="s">
        <v>64</v>
      </c>
      <c r="N20" s="176">
        <f>L20/K20*100</f>
        <v>0.29797747504598504</v>
      </c>
      <c r="Q20" s="9" t="s">
        <v>36</v>
      </c>
      <c r="R20" s="10" t="s">
        <v>66</v>
      </c>
      <c r="S20" s="17">
        <v>0.29797747504598499</v>
      </c>
      <c r="T20" s="17">
        <v>9.7298194975523806</v>
      </c>
      <c r="U20" s="17">
        <f>(S20/T20)*100</f>
        <v>3.0625180160941712</v>
      </c>
      <c r="V20" s="17">
        <f>(T20/U20)*100</f>
        <v>317.70652275089157</v>
      </c>
    </row>
    <row r="21" spans="1:22">
      <c r="A21" s="92" t="s">
        <v>68</v>
      </c>
      <c r="B21" s="10" t="s">
        <v>54</v>
      </c>
      <c r="C21" s="95">
        <v>2</v>
      </c>
      <c r="D21" s="96">
        <v>18825.194242854399</v>
      </c>
      <c r="E21" s="98">
        <v>1736.75605911048</v>
      </c>
      <c r="F21" s="98">
        <v>5967.26360552394</v>
      </c>
      <c r="G21" s="98">
        <v>461.50480482105303</v>
      </c>
      <c r="H21" s="98">
        <v>1457.88355788487</v>
      </c>
      <c r="I21" s="98">
        <v>714.34051777109801</v>
      </c>
      <c r="J21" s="175">
        <v>5078.6404432438303</v>
      </c>
      <c r="K21" s="72">
        <f>SUM(D21:J21)</f>
        <v>34241.583231209668</v>
      </c>
      <c r="L21" s="29">
        <v>30</v>
      </c>
      <c r="M21" t="s">
        <v>67</v>
      </c>
      <c r="N21" s="176">
        <f>L21/K21*100</f>
        <v>8.7612771282889579E-2</v>
      </c>
      <c r="Q21" s="9" t="s">
        <v>68</v>
      </c>
      <c r="R21" s="10" t="s">
        <v>54</v>
      </c>
      <c r="S21" s="17">
        <v>8.7612771282889496E-2</v>
      </c>
      <c r="T21" s="17">
        <v>0.110603459748122</v>
      </c>
      <c r="U21" s="17">
        <f>(S21/T21)*100</f>
        <v>79.213409311436237</v>
      </c>
      <c r="V21" s="17">
        <f>(T21/U21)*100</f>
        <v>0.13962719280680411</v>
      </c>
    </row>
    <row r="22" spans="1:22">
      <c r="A22" s="92" t="s">
        <v>70</v>
      </c>
      <c r="B22" s="10" t="s">
        <v>71</v>
      </c>
      <c r="C22" s="95">
        <v>2</v>
      </c>
      <c r="D22" s="96">
        <v>27113.5453563663</v>
      </c>
      <c r="E22" s="98">
        <v>15103.0971295608</v>
      </c>
      <c r="F22" s="98">
        <v>356.29647431349701</v>
      </c>
      <c r="G22" s="98">
        <v>3213.7870601867198</v>
      </c>
      <c r="H22" s="98">
        <v>1174.25904477002</v>
      </c>
      <c r="I22" s="98">
        <v>791.36816862728801</v>
      </c>
      <c r="J22" s="175">
        <v>4266.1682579003</v>
      </c>
      <c r="K22" s="72">
        <f>SUM(D22:J22)</f>
        <v>52018.521491724925</v>
      </c>
      <c r="L22" s="29">
        <v>48.3</v>
      </c>
      <c r="M22" t="s">
        <v>69</v>
      </c>
      <c r="N22" s="176">
        <f>L22/K22*100</f>
        <v>9.2851543286718616E-2</v>
      </c>
      <c r="Q22" s="9" t="s">
        <v>70</v>
      </c>
      <c r="R22" s="10" t="s">
        <v>71</v>
      </c>
      <c r="S22" s="17">
        <v>9.2851543286718796E-2</v>
      </c>
      <c r="T22" s="17">
        <v>2.3856536937048198</v>
      </c>
      <c r="U22" s="17">
        <f>(S22/T22)*100</f>
        <v>3.8920797067794131</v>
      </c>
      <c r="V22" s="17">
        <f>(T22/U22)*100</f>
        <v>61.295088318704593</v>
      </c>
    </row>
    <row r="23" spans="1:22">
      <c r="A23" s="92" t="s">
        <v>70</v>
      </c>
      <c r="B23" s="10" t="s">
        <v>61</v>
      </c>
      <c r="C23" s="95">
        <v>2</v>
      </c>
      <c r="D23" s="96">
        <v>25730.510045557501</v>
      </c>
      <c r="E23" s="98">
        <v>13935.6308762359</v>
      </c>
      <c r="F23" s="98">
        <v>988.59843153141401</v>
      </c>
      <c r="G23" s="98">
        <v>2257.2276051558601</v>
      </c>
      <c r="H23" s="98">
        <v>1028.71894272332</v>
      </c>
      <c r="I23" s="98">
        <v>726.86136518679098</v>
      </c>
      <c r="J23" s="175">
        <v>4643.8854186777498</v>
      </c>
      <c r="K23" s="72">
        <f>SUM(D23:J23)</f>
        <v>49311.432685068532</v>
      </c>
      <c r="L23" s="29">
        <v>46.9</v>
      </c>
      <c r="M23" t="s">
        <v>72</v>
      </c>
      <c r="N23" s="176">
        <f>L23/K23*100</f>
        <v>9.5109789852447918E-2</v>
      </c>
      <c r="Q23" s="9" t="s">
        <v>70</v>
      </c>
      <c r="R23" s="10" t="s">
        <v>61</v>
      </c>
      <c r="S23" s="17">
        <v>9.5109789852448098E-2</v>
      </c>
      <c r="T23" s="17">
        <v>0.80922645078521904</v>
      </c>
      <c r="U23" s="17">
        <f>(S23/T23)*100</f>
        <v>11.753173633926565</v>
      </c>
      <c r="V23" s="17">
        <f>(T23/U23)*100</f>
        <v>6.8851739622846715</v>
      </c>
    </row>
    <row r="24" spans="1:22">
      <c r="A24" s="92" t="s">
        <v>70</v>
      </c>
      <c r="B24" s="10" t="s">
        <v>74</v>
      </c>
      <c r="C24" s="95">
        <v>2</v>
      </c>
      <c r="D24" s="96">
        <v>10168.031903348099</v>
      </c>
      <c r="E24" s="98">
        <v>2154</v>
      </c>
      <c r="F24" s="98">
        <v>282.160076065373</v>
      </c>
      <c r="G24" s="98">
        <v>687.93911421211897</v>
      </c>
      <c r="H24" s="98">
        <v>306.39005552355098</v>
      </c>
      <c r="I24" s="98">
        <v>341.02220616124498</v>
      </c>
      <c r="J24" s="175">
        <v>3902</v>
      </c>
      <c r="K24" s="72">
        <f>SUM(D24:J24)</f>
        <v>17841.543355310387</v>
      </c>
      <c r="L24" s="29">
        <v>24</v>
      </c>
      <c r="M24" t="s">
        <v>73</v>
      </c>
      <c r="N24" s="176">
        <f>L24/K24*100</f>
        <v>0.13451751074470022</v>
      </c>
      <c r="Q24" s="9" t="s">
        <v>70</v>
      </c>
      <c r="R24" s="10" t="s">
        <v>74</v>
      </c>
      <c r="S24" s="17">
        <v>0.1345175107447</v>
      </c>
      <c r="T24" s="17">
        <v>2.2682160032155601</v>
      </c>
      <c r="U24" s="17">
        <f>(S24/T24)*100</f>
        <v>5.9305423537264463</v>
      </c>
      <c r="V24" s="17">
        <f>(T24/U24)*100</f>
        <v>38.246350298642248</v>
      </c>
    </row>
    <row r="25" spans="1:22">
      <c r="A25" s="92" t="s">
        <v>70</v>
      </c>
      <c r="B25" s="10" t="s">
        <v>59</v>
      </c>
      <c r="C25" s="95">
        <v>2</v>
      </c>
      <c r="D25" s="96">
        <v>2300.4059923591899</v>
      </c>
      <c r="E25" s="98">
        <v>1050.77373605866</v>
      </c>
      <c r="F25" s="98">
        <v>22.899934604631898</v>
      </c>
      <c r="G25" s="98">
        <v>50.537711068176698</v>
      </c>
      <c r="H25" s="98">
        <v>7.1939815906481401</v>
      </c>
      <c r="I25" s="98">
        <v>12.696860005127901</v>
      </c>
      <c r="J25" s="175">
        <v>366.58850489757799</v>
      </c>
      <c r="K25" s="72">
        <f>SUM(D25:J25)</f>
        <v>3811.0967205840125</v>
      </c>
      <c r="L25" s="29">
        <v>16</v>
      </c>
      <c r="M25" t="s">
        <v>75</v>
      </c>
      <c r="N25" s="176">
        <f>L25/K25*100</f>
        <v>0.41982665812659198</v>
      </c>
      <c r="Q25" s="9" t="s">
        <v>70</v>
      </c>
      <c r="R25" s="10" t="s">
        <v>59</v>
      </c>
      <c r="S25" s="17">
        <v>0.41982665812659198</v>
      </c>
      <c r="T25" s="17">
        <v>27.074313123784901</v>
      </c>
      <c r="U25" s="17">
        <f>(S25/T25)*100</f>
        <v>1.55064564780324</v>
      </c>
      <c r="V25" s="17">
        <f>(T25/U25)*100</f>
        <v>1746.0025868669859</v>
      </c>
    </row>
    <row r="26" spans="1:22">
      <c r="A26" s="92" t="s">
        <v>70</v>
      </c>
      <c r="B26" s="10" t="s">
        <v>77</v>
      </c>
      <c r="C26" s="95">
        <v>2</v>
      </c>
      <c r="D26" s="96">
        <v>1139.1354057399201</v>
      </c>
      <c r="E26" s="98">
        <v>524.75366262837895</v>
      </c>
      <c r="F26" s="98">
        <v>34.491164158792003</v>
      </c>
      <c r="G26" s="98">
        <v>5.0977141269883397</v>
      </c>
      <c r="H26" s="98">
        <v>15.9601019750167</v>
      </c>
      <c r="I26" s="98">
        <v>32.391591357870297</v>
      </c>
      <c r="J26" s="175">
        <v>80.949800893546893</v>
      </c>
      <c r="K26" s="72">
        <f>SUM(D26:J26)</f>
        <v>1832.779440880513</v>
      </c>
      <c r="L26" s="29">
        <v>12.7</v>
      </c>
      <c r="M26" t="s">
        <v>76</v>
      </c>
      <c r="N26" s="176">
        <f>L26/K26*100</f>
        <v>0.69293662492736185</v>
      </c>
      <c r="Q26" s="9" t="s">
        <v>70</v>
      </c>
      <c r="R26" s="10" t="s">
        <v>77</v>
      </c>
      <c r="S26" s="17">
        <v>0.69293662492736097</v>
      </c>
      <c r="T26" s="17">
        <v>11.8871023927294</v>
      </c>
      <c r="U26" s="17">
        <f>(S26/T26)*100</f>
        <v>5.8293148492704763</v>
      </c>
      <c r="V26" s="17">
        <f>(T26/U26)*100</f>
        <v>203.91937474808105</v>
      </c>
    </row>
    <row r="27" spans="1:22">
      <c r="A27" s="92" t="s">
        <v>70</v>
      </c>
      <c r="B27" s="10" t="s">
        <v>79</v>
      </c>
      <c r="C27" s="95">
        <v>2</v>
      </c>
      <c r="D27" s="96">
        <v>113.815500055063</v>
      </c>
      <c r="E27" s="98">
        <v>39.108898860625999</v>
      </c>
      <c r="F27" s="98">
        <v>15.984946841470499</v>
      </c>
      <c r="G27" s="98">
        <v>5.6247252520850699</v>
      </c>
      <c r="H27" s="98">
        <v>4.6945424686497699</v>
      </c>
      <c r="I27" s="98">
        <v>3.1664524924444502</v>
      </c>
      <c r="J27" s="175">
        <v>19.355239442452799</v>
      </c>
      <c r="K27" s="72">
        <f>SUM(D27:J27)</f>
        <v>201.75030541279153</v>
      </c>
      <c r="L27" s="29">
        <v>13.8</v>
      </c>
      <c r="M27" t="s">
        <v>78</v>
      </c>
      <c r="N27" s="176">
        <f>L27/K27*100</f>
        <v>6.8401383441598709</v>
      </c>
      <c r="Q27" s="9" t="s">
        <v>70</v>
      </c>
      <c r="R27" s="10" t="s">
        <v>79</v>
      </c>
      <c r="S27" s="17">
        <v>6.84013834415987</v>
      </c>
      <c r="T27" s="17">
        <v>35.658548361338497</v>
      </c>
      <c r="U27" s="17">
        <f>(S27/T27)*100</f>
        <v>19.182324178894632</v>
      </c>
      <c r="V27" s="17">
        <f>(T27/U27)*100</f>
        <v>185.89274182203553</v>
      </c>
    </row>
    <row r="28" spans="1:22">
      <c r="A28" s="92" t="s">
        <v>70</v>
      </c>
      <c r="B28" s="10" t="s">
        <v>81</v>
      </c>
      <c r="C28" s="95">
        <v>2</v>
      </c>
      <c r="D28" s="96">
        <v>85.068042419004897</v>
      </c>
      <c r="E28" s="98">
        <v>55.880310875030702</v>
      </c>
      <c r="F28" s="98">
        <v>13.3587993767777</v>
      </c>
      <c r="G28" s="98">
        <v>1.9316907274222599</v>
      </c>
      <c r="H28" s="98">
        <v>2.32394888819268</v>
      </c>
      <c r="I28" s="98">
        <v>1.0156356719664199</v>
      </c>
      <c r="J28" s="175">
        <v>0</v>
      </c>
      <c r="K28" s="72">
        <f>SUM(D28:J28)</f>
        <v>159.57842795839466</v>
      </c>
      <c r="L28" s="29">
        <v>6.8</v>
      </c>
      <c r="M28" t="s">
        <v>80</v>
      </c>
      <c r="N28" s="176">
        <f>L28/K28*100</f>
        <v>4.2612275900931289</v>
      </c>
      <c r="Q28" s="9" t="s">
        <v>70</v>
      </c>
      <c r="R28" s="10" t="s">
        <v>81</v>
      </c>
      <c r="S28" s="17">
        <v>4.2612275900931298</v>
      </c>
      <c r="T28" s="17">
        <v>26.948529568144199</v>
      </c>
      <c r="U28" s="17">
        <f>(S28/T28)*100</f>
        <v>15.812467909678896</v>
      </c>
      <c r="V28" s="17">
        <f>(T28/U28)*100</f>
        <v>170.42582930175536</v>
      </c>
    </row>
    <row r="29" spans="1:22">
      <c r="A29" s="92">
        <v>241</v>
      </c>
      <c r="B29" s="10" t="s">
        <v>51</v>
      </c>
      <c r="C29" s="95">
        <v>2</v>
      </c>
      <c r="D29" s="96">
        <v>28.666379600379798</v>
      </c>
      <c r="E29" s="98">
        <v>2.8294363473453599</v>
      </c>
      <c r="F29" s="98">
        <v>6.6689455891634903</v>
      </c>
      <c r="G29" s="98">
        <v>0.48719758719747502</v>
      </c>
      <c r="H29" s="98">
        <v>0.74384536426607095</v>
      </c>
      <c r="I29" s="98">
        <v>0.30870408121231702</v>
      </c>
      <c r="J29" s="175">
        <v>12.636894007449699</v>
      </c>
      <c r="K29" s="72">
        <f>SUM(D29:J29)</f>
        <v>52.341402577014215</v>
      </c>
      <c r="L29" s="29">
        <v>0</v>
      </c>
      <c r="M29" t="s">
        <v>82</v>
      </c>
      <c r="N29" s="176">
        <f>L29/K29*100</f>
        <v>0</v>
      </c>
      <c r="Q29" s="9">
        <v>241</v>
      </c>
      <c r="R29" s="10" t="s">
        <v>51</v>
      </c>
      <c r="S29" s="17">
        <v>0</v>
      </c>
      <c r="T29" s="17">
        <v>0</v>
      </c>
      <c r="U29" s="17">
        <v>0</v>
      </c>
      <c r="V29" s="17">
        <v>0</v>
      </c>
    </row>
    <row r="30" spans="1:22">
      <c r="A30" s="92">
        <v>241</v>
      </c>
      <c r="B30" s="10" t="s">
        <v>54</v>
      </c>
      <c r="C30" s="95">
        <v>2</v>
      </c>
      <c r="D30" s="96">
        <v>14985.1085817925</v>
      </c>
      <c r="E30" s="100">
        <v>7549.7878417743004</v>
      </c>
      <c r="F30" s="100">
        <v>120.568770358314</v>
      </c>
      <c r="G30" s="100">
        <v>1895.5189548332501</v>
      </c>
      <c r="H30" s="100">
        <v>743.44001068369903</v>
      </c>
      <c r="I30" s="100">
        <v>431.37364235509398</v>
      </c>
      <c r="J30" s="178">
        <v>2425.8331922206598</v>
      </c>
      <c r="K30" s="72">
        <f>SUM(D30:J30)</f>
        <v>28151.630994017814</v>
      </c>
      <c r="L30" s="29">
        <v>25.8</v>
      </c>
      <c r="M30" t="s">
        <v>83</v>
      </c>
      <c r="N30" s="176">
        <f>L30/K30*100</f>
        <v>9.1646555062768725E-2</v>
      </c>
      <c r="Q30" s="9">
        <v>241</v>
      </c>
      <c r="R30" s="10" t="s">
        <v>54</v>
      </c>
      <c r="S30" s="17">
        <v>9.16465550627686E-2</v>
      </c>
      <c r="T30" s="17">
        <v>5.2252336830484696</v>
      </c>
      <c r="U30" s="17">
        <f>(S30/T30)*100</f>
        <v>1.7539226113481836</v>
      </c>
      <c r="V30" s="17">
        <f>(T30/U30)*100</f>
        <v>297.91700324976148</v>
      </c>
    </row>
    <row r="31" spans="1:22">
      <c r="A31" s="92">
        <v>241</v>
      </c>
      <c r="B31" s="10" t="s">
        <v>59</v>
      </c>
      <c r="C31" s="95">
        <v>2</v>
      </c>
      <c r="D31" s="96">
        <v>10375.3586698174</v>
      </c>
      <c r="E31" s="98">
        <v>5800</v>
      </c>
      <c r="F31" s="98">
        <v>95.349666872479204</v>
      </c>
      <c r="G31" s="98">
        <v>1030</v>
      </c>
      <c r="H31" s="98">
        <v>165.79819618301701</v>
      </c>
      <c r="I31" s="98">
        <v>117.79129653043699</v>
      </c>
      <c r="J31" s="175">
        <v>1450</v>
      </c>
      <c r="K31" s="72">
        <f>SUM(D31:J31)</f>
        <v>19034.297829403335</v>
      </c>
      <c r="L31" s="29">
        <v>35.299999999999997</v>
      </c>
      <c r="M31" t="s">
        <v>84</v>
      </c>
      <c r="N31" s="176">
        <f>L31/K31*100</f>
        <v>0.18545470033294389</v>
      </c>
      <c r="Q31" s="9">
        <v>241</v>
      </c>
      <c r="R31" s="10" t="s">
        <v>59</v>
      </c>
      <c r="S31" s="17">
        <v>0.18545470033294401</v>
      </c>
      <c r="T31" s="17">
        <v>6.8170138535387999</v>
      </c>
      <c r="U31" s="17">
        <f>(S31/T31)*100</f>
        <v>2.7204682917971788</v>
      </c>
      <c r="V31" s="17">
        <f>(T31/U31)*100</f>
        <v>250.58236753185557</v>
      </c>
    </row>
    <row r="32" spans="1:22">
      <c r="A32" s="92">
        <v>241</v>
      </c>
      <c r="B32" s="10" t="s">
        <v>86</v>
      </c>
      <c r="C32" s="95">
        <v>2</v>
      </c>
      <c r="D32" s="96">
        <v>7.9913076971173798</v>
      </c>
      <c r="E32" s="98">
        <v>0</v>
      </c>
      <c r="F32" s="98">
        <v>6.86312615882707</v>
      </c>
      <c r="G32" s="98">
        <v>0.52682558169015603</v>
      </c>
      <c r="H32" s="98">
        <v>0.60135595660016306</v>
      </c>
      <c r="I32" s="98">
        <v>0</v>
      </c>
      <c r="J32" s="175">
        <v>0</v>
      </c>
      <c r="K32" s="72">
        <f>SUM(D32:J32)</f>
        <v>15.982615394234768</v>
      </c>
      <c r="L32" s="29">
        <v>9.4</v>
      </c>
      <c r="M32" t="s">
        <v>85</v>
      </c>
      <c r="N32" s="176">
        <f>L32/K32*100</f>
        <v>58.813903532902124</v>
      </c>
      <c r="Q32" s="9">
        <v>241</v>
      </c>
      <c r="R32" s="10" t="s">
        <v>86</v>
      </c>
      <c r="S32" s="17">
        <v>58.813903532902103</v>
      </c>
      <c r="T32" s="17">
        <v>74.310159568327194</v>
      </c>
      <c r="U32" s="17">
        <f>(S32/T32)*100</f>
        <v>79.146517615567106</v>
      </c>
      <c r="V32" s="17">
        <f>(T32/U32)*100</f>
        <v>93.889360905641837</v>
      </c>
    </row>
    <row r="33" spans="1:23">
      <c r="A33" s="92">
        <v>323</v>
      </c>
      <c r="B33" s="10" t="s">
        <v>54</v>
      </c>
      <c r="C33" s="95">
        <v>2</v>
      </c>
      <c r="D33" s="96">
        <v>8.3202311614906606</v>
      </c>
      <c r="E33" s="98">
        <v>0</v>
      </c>
      <c r="F33" s="98">
        <v>6.9789043706626996</v>
      </c>
      <c r="G33" s="98">
        <v>0.62635693568731798</v>
      </c>
      <c r="H33" s="98">
        <v>0.71496985514063904</v>
      </c>
      <c r="I33" s="98">
        <v>0</v>
      </c>
      <c r="J33" s="175">
        <v>0</v>
      </c>
      <c r="K33" s="72">
        <f>SUM(D33:J33)</f>
        <v>16.640462322981318</v>
      </c>
      <c r="L33" s="29">
        <v>10.1</v>
      </c>
      <c r="M33" t="s">
        <v>87</v>
      </c>
      <c r="N33" s="176">
        <f>L33/K33*100</f>
        <v>60.695429032950543</v>
      </c>
      <c r="Q33" s="9">
        <v>323</v>
      </c>
      <c r="R33" s="10" t="s">
        <v>54</v>
      </c>
      <c r="S33" s="17">
        <v>60.695429032950599</v>
      </c>
      <c r="T33" s="17">
        <v>64.480035274830598</v>
      </c>
      <c r="U33" s="17">
        <f>(S33/T33)*100</f>
        <v>94.130576657179191</v>
      </c>
      <c r="V33" s="17">
        <f>(T33/U33)*100</f>
        <v>68.500627070059281</v>
      </c>
    </row>
    <row r="34" spans="1:23">
      <c r="A34" s="92">
        <v>1033</v>
      </c>
      <c r="B34" s="10" t="s">
        <v>61</v>
      </c>
      <c r="C34" s="95">
        <v>2</v>
      </c>
      <c r="D34" s="96">
        <v>8.5854676472964702</v>
      </c>
      <c r="E34" s="98">
        <v>0</v>
      </c>
      <c r="F34" s="98">
        <v>7.2113660906756198</v>
      </c>
      <c r="G34" s="98">
        <v>0.51224789252082603</v>
      </c>
      <c r="H34" s="98">
        <v>0.86185366410002895</v>
      </c>
      <c r="I34" s="98">
        <v>0</v>
      </c>
      <c r="J34" s="175">
        <v>0</v>
      </c>
      <c r="K34" s="72">
        <f>SUM(D34:J34)</f>
        <v>17.170935294592944</v>
      </c>
      <c r="L34" s="29">
        <v>9.4</v>
      </c>
      <c r="M34" t="s">
        <v>88</v>
      </c>
      <c r="N34" s="176">
        <f>L34/K34*100</f>
        <v>54.743669105549664</v>
      </c>
      <c r="Q34" s="9">
        <v>1033</v>
      </c>
      <c r="R34" s="10" t="s">
        <v>61</v>
      </c>
      <c r="S34" s="17">
        <v>54.743669105549699</v>
      </c>
      <c r="T34" s="17">
        <v>59.628091902863602</v>
      </c>
      <c r="U34" s="17">
        <f>(S34/T34)*100</f>
        <v>91.808520713238977</v>
      </c>
      <c r="V34" s="17">
        <f>(T34/U34)*100</f>
        <v>64.948320090147263</v>
      </c>
    </row>
    <row r="35" spans="1:23" ht="15">
      <c r="A35" s="92">
        <v>320</v>
      </c>
      <c r="B35" s="10" t="s">
        <v>54</v>
      </c>
      <c r="C35" s="95">
        <v>2</v>
      </c>
      <c r="D35" s="96">
        <v>13.123113639725901</v>
      </c>
      <c r="E35" s="99">
        <v>1.7331160690084799</v>
      </c>
      <c r="F35" s="99">
        <v>10.978100516627601</v>
      </c>
      <c r="G35" s="99">
        <v>0.29575611738517599</v>
      </c>
      <c r="H35" s="99">
        <v>0.116140936704625</v>
      </c>
      <c r="I35" s="99">
        <v>0</v>
      </c>
      <c r="J35" s="177">
        <v>0</v>
      </c>
      <c r="K35" s="72">
        <f>SUM(D35:J35)</f>
        <v>26.24622727945178</v>
      </c>
      <c r="L35" s="34">
        <v>7.7</v>
      </c>
      <c r="M35" s="35" t="s">
        <v>89</v>
      </c>
      <c r="N35" s="176">
        <f>L35/K35*100</f>
        <v>29.337549804837455</v>
      </c>
      <c r="Q35" s="9">
        <v>320</v>
      </c>
      <c r="R35" s="10" t="s">
        <v>54</v>
      </c>
      <c r="S35" s="17">
        <v>29.337549804837501</v>
      </c>
      <c r="T35" s="17">
        <v>37.347080160088503</v>
      </c>
      <c r="U35" s="17">
        <f>(S35/T35)*100</f>
        <v>78.553797724164525</v>
      </c>
      <c r="V35" s="17">
        <f>(T35/U35)*100</f>
        <v>47.543315844804646</v>
      </c>
    </row>
    <row r="36" spans="1:23">
      <c r="A36" s="78"/>
      <c r="B36" s="94"/>
      <c r="C36" s="78"/>
      <c r="D36" s="78"/>
      <c r="E36" s="78"/>
      <c r="F36" s="78"/>
      <c r="G36" s="78"/>
      <c r="H36" s="78"/>
      <c r="I36" s="78"/>
      <c r="J36" s="78"/>
    </row>
    <row r="37" spans="1:23" ht="15">
      <c r="A37" s="78"/>
      <c r="B37" s="94"/>
      <c r="C37" s="78"/>
      <c r="D37" s="78"/>
      <c r="E37" s="78"/>
      <c r="F37" s="78"/>
      <c r="G37" s="78"/>
      <c r="H37" s="78"/>
      <c r="I37" s="78"/>
      <c r="J37" s="78"/>
    </row>
    <row r="38" spans="1:23">
      <c r="A38" s="125"/>
      <c r="B38" s="125" t="s">
        <v>162</v>
      </c>
      <c r="C38" s="23"/>
      <c r="D38" s="23"/>
      <c r="E38" s="23"/>
      <c r="F38" s="23"/>
      <c r="G38" s="180" t="s">
        <v>600</v>
      </c>
      <c r="H38" s="181" t="s">
        <v>127</v>
      </c>
      <c r="I38" s="182" t="s">
        <v>601</v>
      </c>
      <c r="J38" s="78"/>
      <c r="K38" s="125"/>
      <c r="L38" s="23" t="s">
        <v>161</v>
      </c>
      <c r="M38" s="24"/>
      <c r="N38" s="183" t="s">
        <v>602</v>
      </c>
      <c r="O38" s="184" t="s">
        <v>128</v>
      </c>
      <c r="P38" s="24" t="s">
        <v>603</v>
      </c>
      <c r="R38" s="125"/>
      <c r="S38" s="23" t="s">
        <v>517</v>
      </c>
      <c r="T38" s="23"/>
      <c r="U38" s="23" t="s">
        <v>604</v>
      </c>
      <c r="V38" s="181" t="s">
        <v>132</v>
      </c>
      <c r="W38" s="185" t="s">
        <v>605</v>
      </c>
    </row>
    <row r="39" spans="1:23">
      <c r="A39" s="29" t="s">
        <v>0</v>
      </c>
      <c r="B39" s="29" t="s">
        <v>382</v>
      </c>
      <c r="C39" t="s">
        <v>386</v>
      </c>
      <c r="D39" t="s">
        <v>361</v>
      </c>
      <c r="E39" t="s">
        <v>524</v>
      </c>
      <c r="F39" t="s">
        <v>535</v>
      </c>
      <c r="G39" s="186"/>
      <c r="H39" s="84" t="s">
        <v>152</v>
      </c>
      <c r="I39" s="187" t="s">
        <v>606</v>
      </c>
      <c r="J39" s="78"/>
      <c r="K39" s="29" t="s">
        <v>0</v>
      </c>
      <c r="L39" t="s">
        <v>169</v>
      </c>
      <c r="M39" s="27" t="s">
        <v>170</v>
      </c>
      <c r="O39" s="9" t="s">
        <v>152</v>
      </c>
      <c r="P39" s="27" t="s">
        <v>597</v>
      </c>
      <c r="R39" s="29" t="s">
        <v>0</v>
      </c>
      <c r="S39" t="s">
        <v>365</v>
      </c>
      <c r="T39" t="s">
        <v>484</v>
      </c>
      <c r="V39" s="84" t="s">
        <v>152</v>
      </c>
      <c r="W39" s="188"/>
    </row>
    <row r="40" spans="1:23">
      <c r="A40" s="29" t="s">
        <v>27</v>
      </c>
      <c r="B40" s="29">
        <v>0</v>
      </c>
      <c r="C40">
        <v>0</v>
      </c>
      <c r="D40">
        <v>0.2</v>
      </c>
      <c r="E40">
        <v>0.6</v>
      </c>
      <c r="F40">
        <v>0</v>
      </c>
      <c r="G40" s="186">
        <f>SUM(B40:F40)</f>
        <v>0.8</v>
      </c>
      <c r="H40" s="175">
        <v>0.46753661818858</v>
      </c>
      <c r="I40" s="189">
        <f>(H40/G40)*100</f>
        <v>58.442077273572501</v>
      </c>
      <c r="J40" s="78"/>
      <c r="K40" s="29" t="s">
        <v>27</v>
      </c>
      <c r="L40">
        <v>0</v>
      </c>
      <c r="M40" s="27">
        <v>4.9000000000000004</v>
      </c>
      <c r="N40" s="1">
        <f>SUM(L40:M40)</f>
        <v>4.9000000000000004</v>
      </c>
      <c r="O40" s="98">
        <v>7.2992225344944801</v>
      </c>
      <c r="P40" s="190">
        <f>(N40/O40)*100</f>
        <v>67.130437205383245</v>
      </c>
      <c r="R40" s="29" t="s">
        <v>27</v>
      </c>
      <c r="S40">
        <v>2.2999999999999998</v>
      </c>
      <c r="T40">
        <v>0</v>
      </c>
      <c r="U40">
        <f>SUM(S40:T40)</f>
        <v>2.2999999999999998</v>
      </c>
      <c r="V40" s="175">
        <v>0</v>
      </c>
      <c r="W40" s="191" t="e">
        <f>(U40/V40)*100</f>
        <v>#DIV/0!</v>
      </c>
    </row>
    <row r="41" spans="1:23">
      <c r="A41" s="29" t="s">
        <v>29</v>
      </c>
      <c r="B41" s="29">
        <v>0</v>
      </c>
      <c r="C41">
        <v>0</v>
      </c>
      <c r="D41">
        <v>0.3</v>
      </c>
      <c r="E41">
        <v>0</v>
      </c>
      <c r="F41">
        <v>0.4</v>
      </c>
      <c r="G41" s="186">
        <f>SUM(B41:F41)</f>
        <v>0.7</v>
      </c>
      <c r="H41" s="177">
        <v>34.746054956513703</v>
      </c>
      <c r="I41" s="189">
        <f>(H41/G41)*100</f>
        <v>4963.7221366448148</v>
      </c>
      <c r="J41" s="78"/>
      <c r="K41" s="29" t="s">
        <v>29</v>
      </c>
      <c r="L41">
        <v>0</v>
      </c>
      <c r="M41" s="27">
        <v>5.4</v>
      </c>
      <c r="N41" s="1">
        <f>SUM(L41:M41)</f>
        <v>5.4</v>
      </c>
      <c r="O41" s="99">
        <v>2081.2120185837398</v>
      </c>
      <c r="P41" s="190">
        <f>(N41/O41)*100</f>
        <v>0.25946419450694352</v>
      </c>
      <c r="R41" s="29" t="s">
        <v>29</v>
      </c>
      <c r="S41">
        <v>1.8</v>
      </c>
      <c r="T41">
        <v>0.4</v>
      </c>
      <c r="U41">
        <f>SUM(S41:T41)</f>
        <v>2.2000000000000002</v>
      </c>
      <c r="V41" s="177">
        <v>453.92497097761401</v>
      </c>
      <c r="W41" s="191">
        <f>(U41/V41)*100</f>
        <v>0.48466159402111775</v>
      </c>
    </row>
    <row r="42" spans="1:23">
      <c r="A42" s="29" t="s">
        <v>32</v>
      </c>
      <c r="B42" s="29">
        <v>0</v>
      </c>
      <c r="C42">
        <v>0</v>
      </c>
      <c r="D42">
        <v>0.2</v>
      </c>
      <c r="E42">
        <v>0.4</v>
      </c>
      <c r="F42">
        <v>0.7</v>
      </c>
      <c r="G42" s="186">
        <f>SUM(B42:F42)</f>
        <v>1.3</v>
      </c>
      <c r="H42" s="177">
        <v>5.8851695406521403</v>
      </c>
      <c r="I42" s="189">
        <f>(H42/G42)*100</f>
        <v>452.70534928093389</v>
      </c>
      <c r="J42" s="78"/>
      <c r="K42" s="29" t="s">
        <v>32</v>
      </c>
      <c r="L42">
        <v>0</v>
      </c>
      <c r="M42" s="27">
        <v>6.9</v>
      </c>
      <c r="N42" s="1">
        <f>SUM(L42:M42)</f>
        <v>6.9</v>
      </c>
      <c r="O42" s="99">
        <v>203.660854918941</v>
      </c>
      <c r="P42" s="190">
        <f>(N42/O42)*100</f>
        <v>3.3879853851866955</v>
      </c>
      <c r="R42" s="29" t="s">
        <v>32</v>
      </c>
      <c r="S42">
        <v>3</v>
      </c>
      <c r="T42">
        <v>0.7</v>
      </c>
      <c r="U42">
        <f>SUM(S42:T42)</f>
        <v>3.7</v>
      </c>
      <c r="V42" s="177">
        <v>78.740200865285502</v>
      </c>
      <c r="W42" s="191">
        <f>(U42/V42)*100</f>
        <v>4.698997410903524</v>
      </c>
    </row>
    <row r="43" spans="1:23">
      <c r="A43" s="29" t="s">
        <v>35</v>
      </c>
      <c r="B43" s="29">
        <v>0</v>
      </c>
      <c r="C43">
        <v>0</v>
      </c>
      <c r="D43">
        <v>0.7</v>
      </c>
      <c r="E43">
        <v>0.3</v>
      </c>
      <c r="F43">
        <v>0.9</v>
      </c>
      <c r="G43" s="186">
        <f>SUM(B43:F43)</f>
        <v>1.9</v>
      </c>
      <c r="H43" s="178">
        <v>11.8434059964178</v>
      </c>
      <c r="I43" s="189">
        <f>(H43/G43)*100</f>
        <v>623.33715770620006</v>
      </c>
      <c r="J43" s="78"/>
      <c r="K43" s="29" t="s">
        <v>35</v>
      </c>
      <c r="L43">
        <v>0</v>
      </c>
      <c r="M43" s="27">
        <v>7.5</v>
      </c>
      <c r="N43" s="1">
        <f>SUM(L43:M43)</f>
        <v>7.5</v>
      </c>
      <c r="O43" s="100">
        <v>236.275604331864</v>
      </c>
      <c r="P43" s="190">
        <f>(N43/O43)*100</f>
        <v>3.1742591543500094</v>
      </c>
      <c r="R43" s="29" t="s">
        <v>35</v>
      </c>
      <c r="S43">
        <v>1.9</v>
      </c>
      <c r="T43">
        <v>0.9</v>
      </c>
      <c r="U43">
        <f>SUM(S43:T43)</f>
        <v>2.8</v>
      </c>
      <c r="V43" s="178">
        <v>179.29588469191199</v>
      </c>
      <c r="W43" s="191">
        <f>(U43/V43)*100</f>
        <v>1.5616643989410579</v>
      </c>
    </row>
    <row r="44" spans="1:23">
      <c r="A44" s="29" t="s">
        <v>38</v>
      </c>
      <c r="B44" s="29">
        <v>0</v>
      </c>
      <c r="C44">
        <v>0</v>
      </c>
      <c r="D44">
        <v>2.2000000000000002</v>
      </c>
      <c r="E44">
        <v>0.5</v>
      </c>
      <c r="F44">
        <v>3</v>
      </c>
      <c r="G44" s="186">
        <f>SUM(B44:F44)</f>
        <v>5.7</v>
      </c>
      <c r="H44" s="177">
        <v>1006.9677362394</v>
      </c>
      <c r="I44" s="189">
        <f>(H44/G44)*100</f>
        <v>17666.100635778945</v>
      </c>
      <c r="J44" s="78"/>
      <c r="K44" s="29" t="s">
        <v>38</v>
      </c>
      <c r="L44">
        <v>0.5</v>
      </c>
      <c r="M44" s="27">
        <v>8.8000000000000007</v>
      </c>
      <c r="N44" s="1">
        <f>SUM(L44:M44)</f>
        <v>9.3000000000000007</v>
      </c>
      <c r="O44" s="101">
        <v>21280</v>
      </c>
      <c r="P44" s="190">
        <f>(N44/O44)*100</f>
        <v>4.3703007518797E-2</v>
      </c>
      <c r="R44" s="29" t="s">
        <v>38</v>
      </c>
      <c r="S44">
        <v>3.6</v>
      </c>
      <c r="T44">
        <v>3</v>
      </c>
      <c r="U44">
        <f>SUM(S44:T44)</f>
        <v>6.6</v>
      </c>
      <c r="V44" s="177">
        <v>2677.5081117444902</v>
      </c>
      <c r="W44" s="191">
        <f>(U44/V44)*100</f>
        <v>0.24649785265075702</v>
      </c>
    </row>
    <row r="45" spans="1:23">
      <c r="A45" s="29" t="s">
        <v>40</v>
      </c>
      <c r="B45" s="29">
        <v>0</v>
      </c>
      <c r="C45">
        <v>0</v>
      </c>
      <c r="D45">
        <v>35.1</v>
      </c>
      <c r="E45">
        <v>2.1</v>
      </c>
      <c r="F45">
        <v>29.1</v>
      </c>
      <c r="G45" s="186">
        <f>SUM(B45:F45)</f>
        <v>66.300000000000011</v>
      </c>
      <c r="H45" s="177">
        <v>30370.061385637</v>
      </c>
      <c r="I45" s="189">
        <f>(H45/G45)*100</f>
        <v>45807.030747567107</v>
      </c>
      <c r="J45" s="78"/>
      <c r="K45" s="29" t="s">
        <v>40</v>
      </c>
      <c r="L45">
        <v>0</v>
      </c>
      <c r="M45" s="27">
        <v>13.5</v>
      </c>
      <c r="N45" s="1">
        <f>SUM(L45:M45)</f>
        <v>13.5</v>
      </c>
      <c r="O45" s="99">
        <v>32003.9379472685</v>
      </c>
      <c r="P45" s="190">
        <f>(N45/O45)*100</f>
        <v>4.2182309009108077E-2</v>
      </c>
      <c r="R45" s="29" t="s">
        <v>40</v>
      </c>
      <c r="S45">
        <v>3</v>
      </c>
      <c r="T45">
        <v>29.1</v>
      </c>
      <c r="U45">
        <f>SUM(S45:T45)</f>
        <v>32.1</v>
      </c>
      <c r="V45" s="177">
        <v>3692.5277081231002</v>
      </c>
      <c r="W45" s="191">
        <f>(U45/V45)*100</f>
        <v>0.86932319910244704</v>
      </c>
    </row>
    <row r="46" spans="1:23">
      <c r="A46" s="29" t="s">
        <v>43</v>
      </c>
      <c r="B46" s="29">
        <v>16.7</v>
      </c>
      <c r="C46">
        <v>0</v>
      </c>
      <c r="D46">
        <v>3.6</v>
      </c>
      <c r="E46">
        <v>0.3</v>
      </c>
      <c r="F46">
        <v>2</v>
      </c>
      <c r="G46" s="186">
        <f>SUM(B46:F46)</f>
        <v>22.6</v>
      </c>
      <c r="H46" s="178">
        <v>22555.9360405238</v>
      </c>
      <c r="I46" s="189">
        <f>(H46/G46)*100</f>
        <v>99805.026727981414</v>
      </c>
      <c r="J46" s="78"/>
      <c r="K46" s="29" t="s">
        <v>43</v>
      </c>
      <c r="L46">
        <v>0</v>
      </c>
      <c r="M46" s="27">
        <v>9.6</v>
      </c>
      <c r="N46" s="1">
        <f>SUM(L46:M46)</f>
        <v>9.6</v>
      </c>
      <c r="O46" s="100">
        <v>12689.610779816499</v>
      </c>
      <c r="P46" s="190">
        <f>(N46/O46)*100</f>
        <v>7.5652438570214545E-2</v>
      </c>
      <c r="R46" s="29" t="s">
        <v>43</v>
      </c>
      <c r="S46">
        <v>3</v>
      </c>
      <c r="T46">
        <v>2</v>
      </c>
      <c r="U46">
        <f>SUM(S46:T46)</f>
        <v>5</v>
      </c>
      <c r="V46" s="178">
        <v>1583.94855705587</v>
      </c>
      <c r="W46" s="191">
        <f>(U46/V46)*100</f>
        <v>0.31566681744346808</v>
      </c>
    </row>
    <row r="47" spans="1:23">
      <c r="A47" s="29" t="s">
        <v>46</v>
      </c>
      <c r="B47" s="29">
        <v>211.8</v>
      </c>
      <c r="C47">
        <v>0</v>
      </c>
      <c r="D47">
        <v>16.100000000000001</v>
      </c>
      <c r="E47">
        <v>0.8</v>
      </c>
      <c r="F47">
        <v>2.9</v>
      </c>
      <c r="G47" s="186">
        <f>SUM(B47:F47)</f>
        <v>231.60000000000002</v>
      </c>
      <c r="H47" s="178">
        <v>23063.856762405299</v>
      </c>
      <c r="I47" s="189">
        <f>(H47/G47)*100</f>
        <v>9958.4873758226677</v>
      </c>
      <c r="J47" s="78"/>
      <c r="K47" s="29" t="s">
        <v>46</v>
      </c>
      <c r="L47">
        <v>0</v>
      </c>
      <c r="M47" s="27">
        <v>7.8</v>
      </c>
      <c r="N47" s="1">
        <f>SUM(L47:M47)</f>
        <v>7.8</v>
      </c>
      <c r="O47" s="100">
        <v>13092.1680632648</v>
      </c>
      <c r="P47" s="190">
        <f>(N47/O47)*100</f>
        <v>5.9577603665858458E-2</v>
      </c>
      <c r="R47" s="29" t="s">
        <v>46</v>
      </c>
      <c r="S47">
        <v>5</v>
      </c>
      <c r="T47">
        <v>2.9</v>
      </c>
      <c r="U47">
        <f>SUM(S47:T47)</f>
        <v>7.9</v>
      </c>
      <c r="V47" s="178">
        <v>1558.6729676171501</v>
      </c>
      <c r="W47" s="191">
        <f>(U47/V47)*100</f>
        <v>0.50684140702570013</v>
      </c>
    </row>
    <row r="48" spans="1:23">
      <c r="A48" s="29" t="s">
        <v>49</v>
      </c>
      <c r="B48" s="29">
        <v>0</v>
      </c>
      <c r="C48">
        <v>0</v>
      </c>
      <c r="D48">
        <v>1.3</v>
      </c>
      <c r="E48">
        <v>0.6</v>
      </c>
      <c r="F48">
        <v>0.8</v>
      </c>
      <c r="G48" s="186">
        <f>SUM(B48:F48)</f>
        <v>2.7</v>
      </c>
      <c r="H48" s="175">
        <v>29.581486552336301</v>
      </c>
      <c r="I48" s="189">
        <f>(H48/G48)*100</f>
        <v>1095.6106130494925</v>
      </c>
      <c r="J48" s="78"/>
      <c r="K48" s="29" t="s">
        <v>49</v>
      </c>
      <c r="L48">
        <v>0</v>
      </c>
      <c r="M48" s="27">
        <v>10.3</v>
      </c>
      <c r="N48" s="1">
        <f>SUM(L48:M48)</f>
        <v>10.3</v>
      </c>
      <c r="O48" s="98">
        <v>206.545167367755</v>
      </c>
      <c r="P48" s="190">
        <f>(N48/O48)*100</f>
        <v>4.9868027082235162</v>
      </c>
      <c r="R48" s="29" t="s">
        <v>49</v>
      </c>
      <c r="S48">
        <v>3.4</v>
      </c>
      <c r="T48">
        <v>0.8</v>
      </c>
      <c r="U48">
        <f>SUM(S48:T48)</f>
        <v>4.2</v>
      </c>
      <c r="V48" s="175">
        <v>59.621741834172497</v>
      </c>
      <c r="W48" s="191">
        <f>(U48/V48)*100</f>
        <v>7.0444100940250447</v>
      </c>
    </row>
    <row r="49" spans="1:23">
      <c r="A49" s="29" t="s">
        <v>50</v>
      </c>
      <c r="B49" s="29">
        <v>0</v>
      </c>
      <c r="C49">
        <v>0</v>
      </c>
      <c r="D49">
        <v>0.2</v>
      </c>
      <c r="E49">
        <v>0</v>
      </c>
      <c r="F49">
        <v>0</v>
      </c>
      <c r="G49" s="186">
        <f>SUM(B49:F49)</f>
        <v>0.2</v>
      </c>
      <c r="H49" s="175">
        <v>330.52781418715</v>
      </c>
      <c r="I49" s="189">
        <f>(H49/G49)*100</f>
        <v>165263.90709357499</v>
      </c>
      <c r="J49" s="78"/>
      <c r="K49" s="29" t="s">
        <v>50</v>
      </c>
      <c r="L49">
        <v>0</v>
      </c>
      <c r="M49" s="27">
        <v>5</v>
      </c>
      <c r="N49" s="1">
        <f>SUM(L49:M49)</f>
        <v>5</v>
      </c>
      <c r="O49" s="98">
        <v>10.059655822442799</v>
      </c>
      <c r="P49" s="190">
        <f>(N49/O49)*100</f>
        <v>49.703489744103827</v>
      </c>
      <c r="R49" s="29" t="s">
        <v>50</v>
      </c>
      <c r="S49">
        <v>2.1</v>
      </c>
      <c r="T49">
        <v>0</v>
      </c>
      <c r="U49">
        <f>SUM(S49:T49)</f>
        <v>2.1</v>
      </c>
      <c r="V49" s="175">
        <v>8.8470705783687595</v>
      </c>
      <c r="W49" s="191">
        <f>(U49/V49)*100</f>
        <v>23.736670589409972</v>
      </c>
    </row>
    <row r="50" spans="1:23">
      <c r="A50" s="29" t="s">
        <v>52</v>
      </c>
      <c r="B50" s="29">
        <v>0</v>
      </c>
      <c r="C50">
        <v>0</v>
      </c>
      <c r="D50">
        <v>0</v>
      </c>
      <c r="E50">
        <v>0</v>
      </c>
      <c r="F50">
        <v>0</v>
      </c>
      <c r="G50" s="186">
        <f>SUM(B50:F50)</f>
        <v>0</v>
      </c>
      <c r="H50" s="175">
        <v>0</v>
      </c>
      <c r="I50" s="189" t="e">
        <f>(H50/G50)*100</f>
        <v>#DIV/0!</v>
      </c>
      <c r="J50" s="78"/>
      <c r="K50" s="29" t="s">
        <v>52</v>
      </c>
      <c r="L50">
        <v>0</v>
      </c>
      <c r="M50" s="27">
        <v>4.2</v>
      </c>
      <c r="N50" s="1">
        <f>SUM(L50:M50)</f>
        <v>4.2</v>
      </c>
      <c r="O50" s="98">
        <v>7.2430468660746303</v>
      </c>
      <c r="P50" s="190">
        <f>(N50/O50)*100</f>
        <v>57.986646747685491</v>
      </c>
      <c r="R50" s="29" t="s">
        <v>52</v>
      </c>
      <c r="S50">
        <v>3.2</v>
      </c>
      <c r="T50">
        <v>0</v>
      </c>
      <c r="U50">
        <f>SUM(S50:T50)</f>
        <v>3.2</v>
      </c>
      <c r="V50" s="175">
        <v>0</v>
      </c>
      <c r="W50" s="191" t="e">
        <f>(U50/V50)*100</f>
        <v>#DIV/0!</v>
      </c>
    </row>
    <row r="51" spans="1:23">
      <c r="A51" s="29" t="s">
        <v>53</v>
      </c>
      <c r="B51" s="29">
        <v>0</v>
      </c>
      <c r="C51">
        <v>0</v>
      </c>
      <c r="D51">
        <v>0.1</v>
      </c>
      <c r="E51">
        <v>0.3</v>
      </c>
      <c r="F51">
        <v>0.2</v>
      </c>
      <c r="G51" s="186">
        <f>SUM(B51:F51)</f>
        <v>0.60000000000000009</v>
      </c>
      <c r="H51" s="175">
        <v>1.5046848061833</v>
      </c>
      <c r="I51" s="189">
        <f>(H51/G51)*100</f>
        <v>250.78080103054998</v>
      </c>
      <c r="J51" s="78"/>
      <c r="K51" s="29" t="s">
        <v>53</v>
      </c>
      <c r="L51">
        <v>0</v>
      </c>
      <c r="M51" s="27">
        <v>5.4</v>
      </c>
      <c r="N51" s="1">
        <f>SUM(L51:M51)</f>
        <v>5.4</v>
      </c>
      <c r="O51" s="98">
        <v>7.2652848728310699</v>
      </c>
      <c r="P51" s="190">
        <f>(N51/O51)*100</f>
        <v>74.326060086007033</v>
      </c>
      <c r="R51" s="29" t="s">
        <v>53</v>
      </c>
      <c r="S51">
        <v>1.9</v>
      </c>
      <c r="T51">
        <v>0.2</v>
      </c>
      <c r="U51">
        <f>SUM(S51:T51)</f>
        <v>2.1</v>
      </c>
      <c r="V51" s="175">
        <v>1.0688028839328101</v>
      </c>
      <c r="W51" s="191">
        <f>(U51/V51)*100</f>
        <v>196.48150576397731</v>
      </c>
    </row>
    <row r="52" spans="1:23">
      <c r="A52" s="29" t="s">
        <v>55</v>
      </c>
      <c r="B52" s="29">
        <v>0</v>
      </c>
      <c r="C52">
        <v>0</v>
      </c>
      <c r="D52">
        <v>1.2</v>
      </c>
      <c r="E52">
        <v>0</v>
      </c>
      <c r="F52">
        <v>0.8</v>
      </c>
      <c r="G52" s="186">
        <f>SUM(B52:F52)</f>
        <v>2</v>
      </c>
      <c r="H52" s="178">
        <v>15115.8306654148</v>
      </c>
      <c r="I52" s="189">
        <f>(H52/G52)*100</f>
        <v>755791.53327073995</v>
      </c>
      <c r="J52" s="78"/>
      <c r="K52" s="29" t="s">
        <v>55</v>
      </c>
      <c r="L52">
        <v>0.4</v>
      </c>
      <c r="M52" s="27">
        <v>6.1</v>
      </c>
      <c r="N52" s="1">
        <f>SUM(L52:M52)</f>
        <v>6.5</v>
      </c>
      <c r="O52" s="100">
        <v>14653.305637653601</v>
      </c>
      <c r="P52" s="190">
        <f>(N52/O52)*100</f>
        <v>4.435859157470512E-2</v>
      </c>
      <c r="R52" s="29" t="s">
        <v>55</v>
      </c>
      <c r="S52">
        <v>2.9</v>
      </c>
      <c r="T52">
        <v>0.8</v>
      </c>
      <c r="U52">
        <f>SUM(S52:T52)</f>
        <v>3.7</v>
      </c>
      <c r="V52" s="178">
        <v>3006.9343598000501</v>
      </c>
      <c r="W52" s="191">
        <f>(U52/V52)*100</f>
        <v>0.12304891152482744</v>
      </c>
    </row>
    <row r="53" spans="1:23">
      <c r="A53" s="29" t="s">
        <v>57</v>
      </c>
      <c r="B53" s="29">
        <v>0</v>
      </c>
      <c r="C53">
        <v>0</v>
      </c>
      <c r="D53">
        <v>4.5999999999999996</v>
      </c>
      <c r="E53">
        <v>1.7</v>
      </c>
      <c r="F53">
        <v>2.9</v>
      </c>
      <c r="G53" s="186">
        <f>SUM(B53:F53)</f>
        <v>9.1999999999999993</v>
      </c>
      <c r="H53" s="178">
        <v>6944.7790130558196</v>
      </c>
      <c r="I53" s="189">
        <f>(H53/G53)*100</f>
        <v>75486.72840278066</v>
      </c>
      <c r="J53" s="78"/>
      <c r="K53" s="29" t="s">
        <v>57</v>
      </c>
      <c r="L53">
        <v>0</v>
      </c>
      <c r="M53" s="27">
        <v>8</v>
      </c>
      <c r="N53" s="1">
        <f>SUM(L53:M53)</f>
        <v>8</v>
      </c>
      <c r="O53" s="100">
        <v>10798.464922503401</v>
      </c>
      <c r="P53" s="190">
        <f>(N53/O53)*100</f>
        <v>7.4084604223035852E-2</v>
      </c>
      <c r="R53" s="29" t="s">
        <v>57</v>
      </c>
      <c r="S53">
        <v>5.6</v>
      </c>
      <c r="T53">
        <v>2.9</v>
      </c>
      <c r="U53">
        <f>SUM(S53:T53)</f>
        <v>8.5</v>
      </c>
      <c r="V53" s="178">
        <v>1971.76991693281</v>
      </c>
      <c r="W53" s="191">
        <f>(U53/V53)*100</f>
        <v>0.43108477956810443</v>
      </c>
    </row>
    <row r="54" spans="1:23">
      <c r="A54" s="29" t="s">
        <v>58</v>
      </c>
      <c r="B54" s="29">
        <v>0.7</v>
      </c>
      <c r="C54">
        <v>0</v>
      </c>
      <c r="D54">
        <v>2.6</v>
      </c>
      <c r="E54">
        <v>0.7</v>
      </c>
      <c r="F54">
        <v>1.1000000000000001</v>
      </c>
      <c r="G54" s="186">
        <f>SUM(B54:F54)</f>
        <v>5.0999999999999996</v>
      </c>
      <c r="H54" s="178">
        <v>8150.2495372124304</v>
      </c>
      <c r="I54" s="189">
        <f>(H54/G54)*100</f>
        <v>159808.81445514568</v>
      </c>
      <c r="J54" s="78"/>
      <c r="K54" s="29" t="s">
        <v>58</v>
      </c>
      <c r="L54">
        <v>0</v>
      </c>
      <c r="M54" s="27">
        <v>6.1</v>
      </c>
      <c r="N54" s="1">
        <f>SUM(L54:M54)</f>
        <v>6.1</v>
      </c>
      <c r="O54" s="100">
        <v>11667.1641457106</v>
      </c>
      <c r="P54" s="190">
        <f>(N54/O54)*100</f>
        <v>5.2283484862451747E-2</v>
      </c>
      <c r="R54" s="29" t="s">
        <v>58</v>
      </c>
      <c r="S54">
        <v>3.9</v>
      </c>
      <c r="T54">
        <v>1.1000000000000001</v>
      </c>
      <c r="U54">
        <f>SUM(S54:T54)</f>
        <v>5</v>
      </c>
      <c r="V54" s="178">
        <v>1771.93872386009</v>
      </c>
      <c r="W54" s="191">
        <f>(U54/V54)*100</f>
        <v>0.28217680062365369</v>
      </c>
    </row>
    <row r="55" spans="1:23">
      <c r="A55" s="29" t="s">
        <v>60</v>
      </c>
      <c r="B55" s="29">
        <v>0</v>
      </c>
      <c r="C55">
        <v>0</v>
      </c>
      <c r="D55">
        <v>0.4</v>
      </c>
      <c r="E55">
        <v>0</v>
      </c>
      <c r="F55">
        <v>0.7</v>
      </c>
      <c r="G55" s="186">
        <f>SUM(B55:F55)</f>
        <v>1.1000000000000001</v>
      </c>
      <c r="H55" s="178">
        <v>847.14489788189098</v>
      </c>
      <c r="I55" s="189">
        <f>(H55/G55)*100</f>
        <v>77013.172534717349</v>
      </c>
      <c r="J55" s="78"/>
      <c r="K55" s="29" t="s">
        <v>60</v>
      </c>
      <c r="L55">
        <v>0</v>
      </c>
      <c r="M55" s="27">
        <v>8.1</v>
      </c>
      <c r="N55" s="1">
        <f>SUM(L55:M55)</f>
        <v>8.1</v>
      </c>
      <c r="O55" s="100">
        <v>7654.4494906443097</v>
      </c>
      <c r="P55" s="190">
        <f>(N55/O55)*100</f>
        <v>0.10582080409440633</v>
      </c>
      <c r="R55" s="29" t="s">
        <v>60</v>
      </c>
      <c r="S55">
        <v>1.7</v>
      </c>
      <c r="T55">
        <v>0.7</v>
      </c>
      <c r="U55">
        <f>SUM(S55:T55)</f>
        <v>2.4</v>
      </c>
      <c r="V55" s="178">
        <v>1230.5645205999599</v>
      </c>
      <c r="W55" s="191">
        <f>(U55/V55)*100</f>
        <v>0.19503243916295293</v>
      </c>
    </row>
    <row r="56" spans="1:23">
      <c r="A56" s="29" t="s">
        <v>62</v>
      </c>
      <c r="B56" s="29">
        <v>2.2999999999999998</v>
      </c>
      <c r="C56">
        <v>0</v>
      </c>
      <c r="D56">
        <v>5.9</v>
      </c>
      <c r="E56">
        <v>0.1</v>
      </c>
      <c r="F56">
        <v>1</v>
      </c>
      <c r="G56" s="186">
        <f>SUM(B56:F56)</f>
        <v>9.2999999999999989</v>
      </c>
      <c r="H56" s="178">
        <v>2152.5640697781801</v>
      </c>
      <c r="I56" s="189">
        <f>(H56/G56)*100</f>
        <v>23145.850212668607</v>
      </c>
      <c r="J56" s="78"/>
      <c r="K56" s="29" t="s">
        <v>62</v>
      </c>
      <c r="L56">
        <v>0</v>
      </c>
      <c r="M56" s="27">
        <v>6.6</v>
      </c>
      <c r="N56" s="1">
        <f>SUM(L56:M56)</f>
        <v>6.6</v>
      </c>
      <c r="O56" s="100">
        <v>829.37944518896097</v>
      </c>
      <c r="P56" s="190">
        <f>(N56/O56)*100</f>
        <v>0.79577568967799694</v>
      </c>
      <c r="R56" s="29" t="s">
        <v>62</v>
      </c>
      <c r="S56">
        <v>1.9</v>
      </c>
      <c r="T56">
        <v>1</v>
      </c>
      <c r="U56">
        <f>SUM(S56:T56)</f>
        <v>2.9</v>
      </c>
      <c r="V56" s="178">
        <v>306.78623719823099</v>
      </c>
      <c r="W56" s="191">
        <f>(U56/V56)*100</f>
        <v>0.94528360414230539</v>
      </c>
    </row>
    <row r="57" spans="1:23">
      <c r="A57" s="29" t="s">
        <v>64</v>
      </c>
      <c r="B57" s="29">
        <v>1.3</v>
      </c>
      <c r="C57">
        <v>0</v>
      </c>
      <c r="D57">
        <v>7.3</v>
      </c>
      <c r="E57">
        <v>0</v>
      </c>
      <c r="F57">
        <v>0.3</v>
      </c>
      <c r="G57" s="186">
        <f>SUM(B57:F57)</f>
        <v>8.9</v>
      </c>
      <c r="H57" s="175">
        <v>6200</v>
      </c>
      <c r="I57" s="189">
        <f>(H57/G57)*100</f>
        <v>69662.921348314601</v>
      </c>
      <c r="J57" s="78"/>
      <c r="K57" s="29" t="s">
        <v>64</v>
      </c>
      <c r="L57">
        <v>0</v>
      </c>
      <c r="M57" s="27">
        <v>6.6</v>
      </c>
      <c r="N57" s="1">
        <f>SUM(L57:M57)</f>
        <v>6.6</v>
      </c>
      <c r="O57" s="98">
        <v>67.832707499458607</v>
      </c>
      <c r="P57" s="190">
        <f>(N57/O57)*100</f>
        <v>9.7298194975523806</v>
      </c>
      <c r="R57" s="29" t="s">
        <v>64</v>
      </c>
      <c r="S57">
        <v>3.3</v>
      </c>
      <c r="T57">
        <v>0.3</v>
      </c>
      <c r="U57">
        <f>SUM(S57:T57)</f>
        <v>3.5999999999999996</v>
      </c>
      <c r="V57" s="175">
        <v>93.497344889191496</v>
      </c>
      <c r="W57" s="191">
        <f>(U57/V57)*100</f>
        <v>3.850376718468898</v>
      </c>
    </row>
    <row r="58" spans="1:23">
      <c r="A58" s="29" t="s">
        <v>67</v>
      </c>
      <c r="B58" s="29">
        <v>0</v>
      </c>
      <c r="C58">
        <v>0</v>
      </c>
      <c r="D58">
        <v>9.9</v>
      </c>
      <c r="E58">
        <v>0</v>
      </c>
      <c r="F58">
        <v>2.4</v>
      </c>
      <c r="G58" s="186">
        <f>SUM(B58:F58)</f>
        <v>12.3</v>
      </c>
      <c r="H58" s="175">
        <v>1736.75605911048</v>
      </c>
      <c r="I58" s="189">
        <f>(H58/G58)*100</f>
        <v>14119.967960247803</v>
      </c>
      <c r="J58" s="78"/>
      <c r="K58" s="29" t="s">
        <v>67</v>
      </c>
      <c r="L58">
        <v>0</v>
      </c>
      <c r="M58" s="27">
        <v>6.6</v>
      </c>
      <c r="N58" s="1">
        <f>SUM(L58:M58)</f>
        <v>6.6</v>
      </c>
      <c r="O58" s="98">
        <v>5967.26360552394</v>
      </c>
      <c r="P58" s="190">
        <f>(N58/O58)*100</f>
        <v>0.11060345974812191</v>
      </c>
      <c r="R58" s="29" t="s">
        <v>67</v>
      </c>
      <c r="S58">
        <v>2.2000000000000002</v>
      </c>
      <c r="T58">
        <v>2.4</v>
      </c>
      <c r="U58">
        <f>SUM(S58:T58)</f>
        <v>4.5999999999999996</v>
      </c>
      <c r="V58" s="175">
        <v>714.34051777109801</v>
      </c>
      <c r="W58" s="191">
        <f>(U58/V58)*100</f>
        <v>0.64395059296832646</v>
      </c>
    </row>
    <row r="59" spans="1:23">
      <c r="A59" s="29" t="s">
        <v>69</v>
      </c>
      <c r="B59" s="29">
        <v>1.6</v>
      </c>
      <c r="C59">
        <v>0</v>
      </c>
      <c r="D59">
        <v>2.2999999999999998</v>
      </c>
      <c r="E59">
        <v>2.8</v>
      </c>
      <c r="F59">
        <v>1.6</v>
      </c>
      <c r="G59" s="186">
        <f>SUM(B59:F59)</f>
        <v>8.2999999999999989</v>
      </c>
      <c r="H59" s="175">
        <v>15103.0971295608</v>
      </c>
      <c r="I59" s="189">
        <f>(H59/G59)*100</f>
        <v>181965.02565735904</v>
      </c>
      <c r="J59" s="78"/>
      <c r="K59" s="29" t="s">
        <v>69</v>
      </c>
      <c r="L59">
        <v>0</v>
      </c>
      <c r="M59" s="27">
        <v>8.5</v>
      </c>
      <c r="N59" s="1">
        <f>SUM(L59:M59)</f>
        <v>8.5</v>
      </c>
      <c r="O59" s="98">
        <v>356.29647431349701</v>
      </c>
      <c r="P59" s="190">
        <f>(N59/O59)*100</f>
        <v>2.3856536937048238</v>
      </c>
      <c r="R59" s="29" t="s">
        <v>69</v>
      </c>
      <c r="S59">
        <v>3.3</v>
      </c>
      <c r="T59">
        <v>1.6</v>
      </c>
      <c r="U59">
        <f>SUM(S59:T59)</f>
        <v>4.9000000000000004</v>
      </c>
      <c r="V59" s="175">
        <v>791.36816862728801</v>
      </c>
      <c r="W59" s="191">
        <f>(U59/V59)*100</f>
        <v>0.6191808306492248</v>
      </c>
    </row>
    <row r="60" spans="1:23">
      <c r="A60" s="29" t="s">
        <v>72</v>
      </c>
      <c r="B60" s="29">
        <v>0.2</v>
      </c>
      <c r="C60">
        <v>0</v>
      </c>
      <c r="D60">
        <v>1.2</v>
      </c>
      <c r="E60">
        <v>0</v>
      </c>
      <c r="F60">
        <v>0.8</v>
      </c>
      <c r="G60" s="186">
        <f>SUM(B60:F60)</f>
        <v>2.2000000000000002</v>
      </c>
      <c r="H60" s="175">
        <v>13935.6308762359</v>
      </c>
      <c r="I60" s="189">
        <f>(H60/G60)*100</f>
        <v>633437.76710163173</v>
      </c>
      <c r="J60" s="78"/>
      <c r="K60" s="29" t="s">
        <v>72</v>
      </c>
      <c r="L60">
        <v>0</v>
      </c>
      <c r="M60" s="27">
        <v>8</v>
      </c>
      <c r="N60" s="1">
        <f>SUM(L60:M60)</f>
        <v>8</v>
      </c>
      <c r="O60" s="98">
        <v>988.59843153141401</v>
      </c>
      <c r="P60" s="190">
        <f>(N60/O60)*100</f>
        <v>0.8092264507852186</v>
      </c>
      <c r="R60" s="29" t="s">
        <v>72</v>
      </c>
      <c r="S60">
        <v>3.8</v>
      </c>
      <c r="T60">
        <v>0.8</v>
      </c>
      <c r="U60">
        <f>SUM(S60:T60)</f>
        <v>4.5999999999999996</v>
      </c>
      <c r="V60" s="175">
        <v>726.86136518679098</v>
      </c>
      <c r="W60" s="191">
        <f>(U60/V60)*100</f>
        <v>0.63285795893387153</v>
      </c>
    </row>
    <row r="61" spans="1:23">
      <c r="A61" s="29" t="s">
        <v>73</v>
      </c>
      <c r="B61" s="29">
        <v>0</v>
      </c>
      <c r="C61">
        <v>0</v>
      </c>
      <c r="D61">
        <v>5.6</v>
      </c>
      <c r="E61">
        <v>0.3</v>
      </c>
      <c r="F61">
        <v>0.5</v>
      </c>
      <c r="G61" s="186">
        <f>SUM(B61:F61)</f>
        <v>6.3999999999999995</v>
      </c>
      <c r="H61" s="175">
        <v>2154</v>
      </c>
      <c r="I61" s="189">
        <f>(H61/G61)*100</f>
        <v>33656.25</v>
      </c>
      <c r="J61" s="78"/>
      <c r="K61" s="29" t="s">
        <v>73</v>
      </c>
      <c r="L61">
        <v>0</v>
      </c>
      <c r="M61" s="27">
        <v>6.4</v>
      </c>
      <c r="N61" s="1">
        <f>SUM(L61:M61)</f>
        <v>6.4</v>
      </c>
      <c r="O61" s="98">
        <v>282.160076065373</v>
      </c>
      <c r="P61" s="190">
        <f>(N61/O61)*100</f>
        <v>2.2682160032155645</v>
      </c>
      <c r="R61" s="29" t="s">
        <v>73</v>
      </c>
      <c r="S61">
        <v>2.4</v>
      </c>
      <c r="T61">
        <v>0.5</v>
      </c>
      <c r="U61">
        <f>SUM(S61:T61)</f>
        <v>2.9</v>
      </c>
      <c r="V61" s="175">
        <v>341.02220616124498</v>
      </c>
      <c r="W61" s="191">
        <f>(U61/V61)*100</f>
        <v>0.85038450505736207</v>
      </c>
    </row>
    <row r="62" spans="1:23">
      <c r="A62" s="29" t="s">
        <v>75</v>
      </c>
      <c r="B62" s="29">
        <v>0</v>
      </c>
      <c r="C62">
        <v>0</v>
      </c>
      <c r="D62">
        <v>0.1</v>
      </c>
      <c r="E62">
        <v>0.4</v>
      </c>
      <c r="F62">
        <v>0</v>
      </c>
      <c r="G62" s="186">
        <f>SUM(B62:F62)</f>
        <v>0.5</v>
      </c>
      <c r="H62" s="175">
        <v>1050.77373605866</v>
      </c>
      <c r="I62" s="189">
        <f>(H62/G62)*100</f>
        <v>210154.747211732</v>
      </c>
      <c r="J62" s="78"/>
      <c r="K62" s="29" t="s">
        <v>75</v>
      </c>
      <c r="L62">
        <v>0</v>
      </c>
      <c r="M62" s="27">
        <v>6.2</v>
      </c>
      <c r="N62" s="1">
        <f>SUM(L62:M62)</f>
        <v>6.2</v>
      </c>
      <c r="O62" s="98">
        <v>22.899934604631898</v>
      </c>
      <c r="P62" s="190">
        <f>(N62/O62)*100</f>
        <v>27.074313123784837</v>
      </c>
      <c r="R62" s="29" t="s">
        <v>75</v>
      </c>
      <c r="S62">
        <v>2.5</v>
      </c>
      <c r="T62">
        <v>0</v>
      </c>
      <c r="U62">
        <f>SUM(S62:T62)</f>
        <v>2.5</v>
      </c>
      <c r="V62" s="175">
        <v>12.696860005127901</v>
      </c>
      <c r="W62" s="191">
        <f>(U62/V62)*100</f>
        <v>19.689907575497571</v>
      </c>
    </row>
    <row r="63" spans="1:23">
      <c r="A63" s="29" t="s">
        <v>76</v>
      </c>
      <c r="B63" s="29">
        <v>0</v>
      </c>
      <c r="C63">
        <v>0</v>
      </c>
      <c r="D63">
        <v>0.5</v>
      </c>
      <c r="E63">
        <v>0</v>
      </c>
      <c r="F63">
        <v>0</v>
      </c>
      <c r="G63" s="186">
        <f>SUM(B63:F63)</f>
        <v>0.5</v>
      </c>
      <c r="H63" s="175">
        <v>524.75366262837895</v>
      </c>
      <c r="I63" s="189">
        <f>(H63/G63)*100</f>
        <v>104950.73252567579</v>
      </c>
      <c r="J63" s="78"/>
      <c r="K63" s="29" t="s">
        <v>76</v>
      </c>
      <c r="L63">
        <v>0</v>
      </c>
      <c r="M63" s="27">
        <v>4.0999999999999996</v>
      </c>
      <c r="N63" s="1">
        <f>SUM(L63:M63)</f>
        <v>4.0999999999999996</v>
      </c>
      <c r="O63" s="98">
        <v>34.491164158792003</v>
      </c>
      <c r="P63" s="190">
        <f>(N63/O63)*100</f>
        <v>11.88710239272943</v>
      </c>
      <c r="R63" s="29" t="s">
        <v>76</v>
      </c>
      <c r="S63">
        <v>1.3</v>
      </c>
      <c r="T63">
        <v>0</v>
      </c>
      <c r="U63">
        <f>SUM(S63:T63)</f>
        <v>1.3</v>
      </c>
      <c r="V63" s="175">
        <v>32.391591357870297</v>
      </c>
      <c r="W63" s="191">
        <f>(U63/V63)*100</f>
        <v>4.0133872573202076</v>
      </c>
    </row>
    <row r="64" spans="1:23">
      <c r="A64" s="29" t="s">
        <v>78</v>
      </c>
      <c r="B64" s="29">
        <v>0</v>
      </c>
      <c r="C64">
        <v>0</v>
      </c>
      <c r="D64">
        <v>0</v>
      </c>
      <c r="E64">
        <v>0.6</v>
      </c>
      <c r="F64">
        <v>0</v>
      </c>
      <c r="G64" s="186">
        <f>SUM(B64:F64)</f>
        <v>0.6</v>
      </c>
      <c r="H64" s="175">
        <v>39.108898860625999</v>
      </c>
      <c r="I64" s="189">
        <f>(H64/G64)*100</f>
        <v>6518.1498101043335</v>
      </c>
      <c r="J64" s="78"/>
      <c r="K64" s="29" t="s">
        <v>78</v>
      </c>
      <c r="L64">
        <v>0</v>
      </c>
      <c r="M64" s="27">
        <v>5.7</v>
      </c>
      <c r="N64" s="1">
        <f>SUM(L64:M64)</f>
        <v>5.7</v>
      </c>
      <c r="O64" s="98">
        <v>15.984946841470499</v>
      </c>
      <c r="P64" s="190">
        <f>(N64/O64)*100</f>
        <v>35.658548361338447</v>
      </c>
      <c r="R64" s="29" t="s">
        <v>78</v>
      </c>
      <c r="S64">
        <v>2.8</v>
      </c>
      <c r="T64">
        <v>0</v>
      </c>
      <c r="U64">
        <f>SUM(S64:T64)</f>
        <v>2.8</v>
      </c>
      <c r="V64" s="175">
        <v>3.1664524924444502</v>
      </c>
      <c r="W64" s="191">
        <f>(U64/V64)*100</f>
        <v>88.427033302446461</v>
      </c>
    </row>
    <row r="65" spans="1:23">
      <c r="A65" s="29" t="s">
        <v>80</v>
      </c>
      <c r="B65" s="29">
        <v>0</v>
      </c>
      <c r="C65">
        <v>0</v>
      </c>
      <c r="D65">
        <v>0.1</v>
      </c>
      <c r="E65">
        <v>0</v>
      </c>
      <c r="F65">
        <v>0</v>
      </c>
      <c r="G65" s="186">
        <f>SUM(B65:F65)</f>
        <v>0.1</v>
      </c>
      <c r="H65" s="175">
        <v>55.880310875030702</v>
      </c>
      <c r="I65" s="189">
        <f>(H65/G65)*100</f>
        <v>55880.310875030693</v>
      </c>
      <c r="J65" s="78"/>
      <c r="K65" s="29" t="s">
        <v>80</v>
      </c>
      <c r="L65">
        <v>0</v>
      </c>
      <c r="M65" s="27">
        <v>3.6</v>
      </c>
      <c r="N65" s="1">
        <f>SUM(L65:M65)</f>
        <v>3.6</v>
      </c>
      <c r="O65" s="98">
        <v>13.3587993767777</v>
      </c>
      <c r="P65" s="190">
        <f>(N65/O65)*100</f>
        <v>26.948529568144185</v>
      </c>
      <c r="R65" s="29" t="s">
        <v>80</v>
      </c>
      <c r="S65">
        <v>1.7</v>
      </c>
      <c r="T65">
        <v>0</v>
      </c>
      <c r="U65">
        <f>SUM(S65:T65)</f>
        <v>1.7</v>
      </c>
      <c r="V65" s="175">
        <v>1.0156356719664199</v>
      </c>
      <c r="W65" s="191">
        <f>(U65/V65)*100</f>
        <v>167.38285656199434</v>
      </c>
    </row>
    <row r="66" spans="1:23">
      <c r="A66" s="29" t="s">
        <v>82</v>
      </c>
      <c r="B66" s="29">
        <v>0</v>
      </c>
      <c r="D66">
        <v>0</v>
      </c>
      <c r="E66">
        <v>0</v>
      </c>
      <c r="F66">
        <v>0</v>
      </c>
      <c r="G66" s="186">
        <f>SUM(B66:F66)</f>
        <v>0</v>
      </c>
      <c r="H66" s="175">
        <v>2.8294363473453599</v>
      </c>
      <c r="I66" s="189" t="e">
        <f>(H66/G66)*100</f>
        <v>#DIV/0!</v>
      </c>
      <c r="J66" s="78"/>
      <c r="K66" s="29" t="s">
        <v>82</v>
      </c>
      <c r="M66" s="27"/>
      <c r="N66" s="1">
        <f>SUM(L66:M66)</f>
        <v>0</v>
      </c>
      <c r="O66" s="98">
        <v>6.6689455891634903</v>
      </c>
      <c r="P66" s="190">
        <f>(N66/O66)*100</f>
        <v>0</v>
      </c>
      <c r="R66" s="29" t="s">
        <v>82</v>
      </c>
      <c r="S66">
        <v>0</v>
      </c>
      <c r="T66">
        <v>0</v>
      </c>
      <c r="U66">
        <f>SUM(S66:T66)</f>
        <v>0</v>
      </c>
      <c r="V66" s="175">
        <v>0.30870408121231702</v>
      </c>
      <c r="W66" s="191">
        <f>(U66/V66)*100</f>
        <v>0</v>
      </c>
    </row>
    <row r="67" spans="1:23">
      <c r="A67" s="29" t="s">
        <v>83</v>
      </c>
      <c r="B67" s="29">
        <v>5.8</v>
      </c>
      <c r="C67">
        <v>0</v>
      </c>
      <c r="D67">
        <v>0.8</v>
      </c>
      <c r="E67">
        <v>0</v>
      </c>
      <c r="F67">
        <v>0</v>
      </c>
      <c r="G67" s="186">
        <f>SUM(B67:F67)</f>
        <v>6.6</v>
      </c>
      <c r="H67" s="178">
        <v>7549.7878417743004</v>
      </c>
      <c r="I67" s="189">
        <f>(H67/G67)*100</f>
        <v>114390.72487536819</v>
      </c>
      <c r="J67" s="78"/>
      <c r="K67" s="29" t="s">
        <v>83</v>
      </c>
      <c r="L67">
        <v>0</v>
      </c>
      <c r="M67" s="27">
        <v>6.3</v>
      </c>
      <c r="N67" s="1">
        <f>SUM(L67:M67)</f>
        <v>6.3</v>
      </c>
      <c r="O67" s="100">
        <v>120.568770358314</v>
      </c>
      <c r="P67" s="190">
        <f>(N67/O67)*100</f>
        <v>5.2252336830484847</v>
      </c>
      <c r="R67" s="29" t="s">
        <v>83</v>
      </c>
      <c r="S67">
        <v>2.6</v>
      </c>
      <c r="T67">
        <v>0</v>
      </c>
      <c r="U67">
        <f>SUM(S67:T67)</f>
        <v>2.6</v>
      </c>
      <c r="V67" s="178">
        <v>431.37364235509398</v>
      </c>
      <c r="W67" s="191">
        <f>(U67/V67)*100</f>
        <v>0.60272574508846732</v>
      </c>
    </row>
    <row r="68" spans="1:23">
      <c r="A68" s="29" t="s">
        <v>84</v>
      </c>
      <c r="B68" s="29">
        <v>0.5</v>
      </c>
      <c r="C68">
        <v>0</v>
      </c>
      <c r="D68">
        <v>5.8</v>
      </c>
      <c r="E68">
        <v>0.4</v>
      </c>
      <c r="F68">
        <v>0.2</v>
      </c>
      <c r="G68" s="186">
        <f>SUM(B68:F68)</f>
        <v>6.9</v>
      </c>
      <c r="H68" s="175">
        <v>5800</v>
      </c>
      <c r="I68" s="189">
        <f>(H68/G68)*100</f>
        <v>84057.971014492752</v>
      </c>
      <c r="J68" s="78"/>
      <c r="K68" s="29" t="s">
        <v>84</v>
      </c>
      <c r="L68">
        <v>0</v>
      </c>
      <c r="M68" s="27">
        <v>6.5</v>
      </c>
      <c r="N68" s="1">
        <f>SUM(L68:M68)</f>
        <v>6.5</v>
      </c>
      <c r="O68" s="98">
        <v>95.349666872479204</v>
      </c>
      <c r="P68" s="190">
        <f>(N68/O68)*100</f>
        <v>6.8170138535387963</v>
      </c>
      <c r="R68" s="29" t="s">
        <v>84</v>
      </c>
      <c r="S68">
        <v>2.9</v>
      </c>
      <c r="T68">
        <v>0.2</v>
      </c>
      <c r="U68">
        <f>SUM(S68:T68)</f>
        <v>3.1</v>
      </c>
      <c r="V68" s="175">
        <v>117.79129653043699</v>
      </c>
      <c r="W68" s="191">
        <f>(U68/V68)*100</f>
        <v>2.6317733918473065</v>
      </c>
    </row>
    <row r="69" spans="1:23">
      <c r="A69" s="29" t="s">
        <v>85</v>
      </c>
      <c r="B69" s="29">
        <v>0</v>
      </c>
      <c r="C69">
        <v>0</v>
      </c>
      <c r="D69">
        <v>0</v>
      </c>
      <c r="E69">
        <v>0</v>
      </c>
      <c r="F69">
        <v>0</v>
      </c>
      <c r="G69" s="186">
        <f>SUM(B69:F69)</f>
        <v>0</v>
      </c>
      <c r="H69" s="175">
        <v>0</v>
      </c>
      <c r="I69" s="189" t="e">
        <f>(H69/G69)*100</f>
        <v>#DIV/0!</v>
      </c>
      <c r="J69" s="78"/>
      <c r="K69" s="29" t="s">
        <v>85</v>
      </c>
      <c r="L69">
        <v>0</v>
      </c>
      <c r="M69" s="27">
        <v>5.0999999999999996</v>
      </c>
      <c r="N69" s="1">
        <f>SUM(L69:M69)</f>
        <v>5.0999999999999996</v>
      </c>
      <c r="O69" s="98">
        <v>6.86312615882707</v>
      </c>
      <c r="P69" s="190">
        <f>(N69/O69)*100</f>
        <v>74.31015956832718</v>
      </c>
      <c r="R69" s="29" t="s">
        <v>85</v>
      </c>
      <c r="S69">
        <v>2.5</v>
      </c>
      <c r="T69">
        <v>0</v>
      </c>
      <c r="U69">
        <f>SUM(S69:T69)</f>
        <v>2.5</v>
      </c>
      <c r="V69" s="175">
        <v>0</v>
      </c>
      <c r="W69" s="191" t="e">
        <f>(U69/V69)*100</f>
        <v>#DIV/0!</v>
      </c>
    </row>
    <row r="70" spans="1:23">
      <c r="A70" s="29" t="s">
        <v>87</v>
      </c>
      <c r="B70" s="29">
        <v>0</v>
      </c>
      <c r="C70">
        <v>0</v>
      </c>
      <c r="D70">
        <v>0</v>
      </c>
      <c r="E70">
        <v>0</v>
      </c>
      <c r="F70">
        <v>0</v>
      </c>
      <c r="G70" s="186">
        <f>SUM(B70:F70)</f>
        <v>0</v>
      </c>
      <c r="H70" s="175">
        <v>0</v>
      </c>
      <c r="I70" s="189" t="e">
        <f>(H70/G70)*100</f>
        <v>#DIV/0!</v>
      </c>
      <c r="J70" s="78"/>
      <c r="K70" s="29" t="s">
        <v>87</v>
      </c>
      <c r="L70">
        <v>0</v>
      </c>
      <c r="M70" s="27">
        <v>4.5</v>
      </c>
      <c r="N70" s="1">
        <f>SUM(L70:M70)</f>
        <v>4.5</v>
      </c>
      <c r="O70" s="98">
        <v>6.9789043706626996</v>
      </c>
      <c r="P70" s="190">
        <f>(N70/O70)*100</f>
        <v>64.480035274830556</v>
      </c>
      <c r="R70" s="29" t="s">
        <v>87</v>
      </c>
      <c r="S70">
        <v>3.6</v>
      </c>
      <c r="T70">
        <v>0</v>
      </c>
      <c r="U70">
        <f>SUM(S70:T70)</f>
        <v>3.6</v>
      </c>
      <c r="V70" s="175">
        <v>0</v>
      </c>
      <c r="W70" s="191" t="e">
        <f>(U70/V70)*100</f>
        <v>#DIV/0!</v>
      </c>
    </row>
    <row r="71" spans="1:23">
      <c r="A71" s="29" t="s">
        <v>88</v>
      </c>
      <c r="B71" s="29">
        <v>0</v>
      </c>
      <c r="C71">
        <v>0</v>
      </c>
      <c r="D71">
        <v>0</v>
      </c>
      <c r="E71">
        <v>0</v>
      </c>
      <c r="F71">
        <v>0</v>
      </c>
      <c r="G71" s="186">
        <f>SUM(B71:F71)</f>
        <v>0</v>
      </c>
      <c r="H71" s="175">
        <v>0</v>
      </c>
      <c r="I71" s="189" t="e">
        <f>(H71/G71)*100</f>
        <v>#DIV/0!</v>
      </c>
      <c r="J71" s="78"/>
      <c r="K71" s="29" t="s">
        <v>88</v>
      </c>
      <c r="L71">
        <v>0</v>
      </c>
      <c r="M71" s="27">
        <v>4.3</v>
      </c>
      <c r="N71" s="1">
        <f>SUM(L71:M71)</f>
        <v>4.3</v>
      </c>
      <c r="O71" s="98">
        <v>7.2113660906756198</v>
      </c>
      <c r="P71" s="190">
        <f>(N71/O71)*100</f>
        <v>59.628091902863588</v>
      </c>
      <c r="R71" s="29" t="s">
        <v>88</v>
      </c>
      <c r="S71">
        <v>2.1</v>
      </c>
      <c r="T71">
        <v>0</v>
      </c>
      <c r="U71">
        <f>SUM(S71:T71)</f>
        <v>2.1</v>
      </c>
      <c r="V71" s="175">
        <v>0</v>
      </c>
      <c r="W71" s="191" t="e">
        <f>(U71/V71)*100</f>
        <v>#DIV/0!</v>
      </c>
    </row>
    <row r="72" spans="1:23" ht="15">
      <c r="A72" s="34" t="s">
        <v>89</v>
      </c>
      <c r="B72" s="34">
        <v>0</v>
      </c>
      <c r="C72" s="35">
        <v>0</v>
      </c>
      <c r="D72" s="35">
        <v>0</v>
      </c>
      <c r="E72" s="35">
        <v>0</v>
      </c>
      <c r="F72" s="35">
        <v>0</v>
      </c>
      <c r="G72" s="192">
        <f>SUM(B72:F72)</f>
        <v>0</v>
      </c>
      <c r="H72" s="193">
        <v>1.7331160690084799</v>
      </c>
      <c r="I72" s="194" t="e">
        <f>(H72/G72)*100</f>
        <v>#DIV/0!</v>
      </c>
      <c r="J72" s="78"/>
      <c r="K72" s="34" t="s">
        <v>89</v>
      </c>
      <c r="L72" s="35">
        <v>0</v>
      </c>
      <c r="M72" s="36">
        <v>4.0999999999999996</v>
      </c>
      <c r="N72" s="147">
        <f>SUM(L72:M72)</f>
        <v>4.0999999999999996</v>
      </c>
      <c r="O72" s="195">
        <v>10.978100516627601</v>
      </c>
      <c r="P72" s="196">
        <f>(N72/O72)*100</f>
        <v>37.347080160088495</v>
      </c>
      <c r="R72" s="34" t="s">
        <v>89</v>
      </c>
      <c r="S72" s="35">
        <v>2.2000000000000002</v>
      </c>
      <c r="T72" s="35">
        <v>0</v>
      </c>
      <c r="U72" s="35">
        <f>SUM(S72:T72)</f>
        <v>2.2000000000000002</v>
      </c>
      <c r="V72" s="193">
        <v>0</v>
      </c>
      <c r="W72" s="197" t="e">
        <f>(U72/V72)*100</f>
        <v>#DIV/0!</v>
      </c>
    </row>
    <row r="73" spans="1:23">
      <c r="A73" s="78" t="s">
        <v>607</v>
      </c>
      <c r="B73" s="94"/>
      <c r="C73" s="78"/>
      <c r="D73" s="78"/>
      <c r="E73" s="78"/>
      <c r="F73" s="78"/>
      <c r="G73" s="78"/>
      <c r="H73" s="78"/>
      <c r="I73" s="78"/>
      <c r="J73" s="78"/>
    </row>
    <row r="74" spans="1:23">
      <c r="A74" s="78"/>
      <c r="B74" s="94"/>
      <c r="C74" s="78"/>
      <c r="D74" s="78"/>
      <c r="E74" s="78"/>
      <c r="F74" s="78"/>
      <c r="G74" s="78"/>
      <c r="H74" s="78"/>
      <c r="I74" s="78"/>
      <c r="J74" s="78"/>
    </row>
    <row r="75" spans="1:23" ht="15">
      <c r="A75" s="78"/>
      <c r="B75" s="94"/>
      <c r="C75" s="78"/>
      <c r="D75" s="78"/>
      <c r="E75" s="78"/>
      <c r="F75" s="78"/>
      <c r="G75" s="78"/>
      <c r="H75" s="78"/>
      <c r="I75" s="78"/>
      <c r="J75" s="78"/>
    </row>
    <row r="76" spans="1:23">
      <c r="A76" s="125"/>
      <c r="B76" s="23" t="s">
        <v>156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123" t="s">
        <v>608</v>
      </c>
      <c r="R76" s="170" t="s">
        <v>146</v>
      </c>
      <c r="S76" t="s">
        <v>605</v>
      </c>
    </row>
    <row r="77" spans="1:23">
      <c r="A77" s="29" t="s">
        <v>0</v>
      </c>
      <c r="B77" t="s">
        <v>250</v>
      </c>
      <c r="C77" t="s">
        <v>531</v>
      </c>
      <c r="D77" t="s">
        <v>532</v>
      </c>
      <c r="E77" t="s">
        <v>533</v>
      </c>
      <c r="F77" t="s">
        <v>291</v>
      </c>
      <c r="G77" t="s">
        <v>292</v>
      </c>
      <c r="H77" t="s">
        <v>293</v>
      </c>
      <c r="I77" t="s">
        <v>303</v>
      </c>
      <c r="J77" t="s">
        <v>168</v>
      </c>
      <c r="K77" t="s">
        <v>305</v>
      </c>
      <c r="L77" t="s">
        <v>315</v>
      </c>
      <c r="M77" t="s">
        <v>316</v>
      </c>
      <c r="N77" t="s">
        <v>317</v>
      </c>
      <c r="O77" t="s">
        <v>318</v>
      </c>
      <c r="P77" t="s">
        <v>324</v>
      </c>
      <c r="Q77" s="132"/>
      <c r="R77" s="84" t="s">
        <v>152</v>
      </c>
    </row>
    <row r="78" spans="1:23">
      <c r="A78" s="29" t="s">
        <v>27</v>
      </c>
      <c r="B78">
        <v>0.8</v>
      </c>
      <c r="C78">
        <v>0</v>
      </c>
      <c r="D78">
        <v>0</v>
      </c>
      <c r="E78">
        <v>0.1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0.8</v>
      </c>
      <c r="N78">
        <v>0</v>
      </c>
      <c r="O78">
        <v>0</v>
      </c>
      <c r="P78">
        <v>0</v>
      </c>
      <c r="Q78" s="132">
        <f>SUM(B78:P78)</f>
        <v>1.7000000000000002</v>
      </c>
      <c r="R78" s="175">
        <v>0</v>
      </c>
      <c r="S78" s="198" t="e">
        <f>(Q78/R78)*100</f>
        <v>#DIV/0!</v>
      </c>
    </row>
    <row r="79" spans="1:23">
      <c r="A79" s="29" t="s">
        <v>29</v>
      </c>
      <c r="B79">
        <v>0.9</v>
      </c>
      <c r="C79">
        <v>0</v>
      </c>
      <c r="D79">
        <v>0</v>
      </c>
      <c r="E79">
        <v>0</v>
      </c>
      <c r="F79">
        <v>0</v>
      </c>
      <c r="G79">
        <v>0</v>
      </c>
      <c r="H79">
        <v>1.2</v>
      </c>
      <c r="I79">
        <v>0.4</v>
      </c>
      <c r="J79">
        <v>2</v>
      </c>
      <c r="K79">
        <v>0</v>
      </c>
      <c r="L79">
        <v>0</v>
      </c>
      <c r="M79">
        <v>0.9</v>
      </c>
      <c r="N79">
        <v>0</v>
      </c>
      <c r="O79">
        <v>0</v>
      </c>
      <c r="P79">
        <v>0</v>
      </c>
      <c r="Q79" s="132">
        <f>SUM(B79:P79)</f>
        <v>5.4</v>
      </c>
      <c r="R79" s="177">
        <v>6608.6051239202798</v>
      </c>
      <c r="S79" s="198">
        <f>(Q79/R79)*100</f>
        <v>8.1711645630850996E-2</v>
      </c>
    </row>
    <row r="80" spans="1:23">
      <c r="A80" s="29" t="s">
        <v>32</v>
      </c>
      <c r="B80">
        <v>0.7</v>
      </c>
      <c r="C80">
        <v>0</v>
      </c>
      <c r="D80">
        <v>0</v>
      </c>
      <c r="E80">
        <v>0</v>
      </c>
      <c r="F80">
        <v>0</v>
      </c>
      <c r="G80">
        <v>0</v>
      </c>
      <c r="H80">
        <v>0.7</v>
      </c>
      <c r="I80">
        <v>0.1</v>
      </c>
      <c r="J80">
        <v>0.9</v>
      </c>
      <c r="K80">
        <v>0.7</v>
      </c>
      <c r="L80">
        <v>0</v>
      </c>
      <c r="M80">
        <v>0.7</v>
      </c>
      <c r="N80">
        <v>0</v>
      </c>
      <c r="O80">
        <v>0</v>
      </c>
      <c r="P80">
        <v>0</v>
      </c>
      <c r="Q80" s="132">
        <f>SUM(B80:P80)</f>
        <v>3.8</v>
      </c>
      <c r="R80" s="177">
        <v>2754.6400129117301</v>
      </c>
      <c r="S80" s="198">
        <f>(Q80/R80)*100</f>
        <v>0.13794905984768935</v>
      </c>
    </row>
    <row r="81" spans="1:19">
      <c r="A81" s="29" t="s">
        <v>35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1.3</v>
      </c>
      <c r="I81">
        <v>0.2</v>
      </c>
      <c r="J81">
        <v>1.3</v>
      </c>
      <c r="K81">
        <v>0.1</v>
      </c>
      <c r="L81">
        <v>0</v>
      </c>
      <c r="M81">
        <v>2</v>
      </c>
      <c r="N81">
        <v>0</v>
      </c>
      <c r="O81">
        <v>0</v>
      </c>
      <c r="P81">
        <v>0</v>
      </c>
      <c r="Q81" s="132">
        <f>SUM(B81:P81)</f>
        <v>6.8999999999999995</v>
      </c>
      <c r="R81" s="178">
        <v>2726.4646061991898</v>
      </c>
      <c r="S81" s="198">
        <f>(Q81/R81)*100</f>
        <v>0.25307498891830105</v>
      </c>
    </row>
    <row r="82" spans="1:19">
      <c r="A82" s="29" t="s">
        <v>38</v>
      </c>
      <c r="B82">
        <v>1.2</v>
      </c>
      <c r="C82">
        <v>0.7</v>
      </c>
      <c r="D82">
        <v>0</v>
      </c>
      <c r="E82">
        <v>0.2</v>
      </c>
      <c r="F82">
        <v>0</v>
      </c>
      <c r="G82">
        <v>0</v>
      </c>
      <c r="H82">
        <v>3.4</v>
      </c>
      <c r="I82">
        <v>2</v>
      </c>
      <c r="J82">
        <v>7.9</v>
      </c>
      <c r="K82">
        <v>0.7</v>
      </c>
      <c r="L82">
        <v>0</v>
      </c>
      <c r="M82">
        <v>1.2</v>
      </c>
      <c r="N82">
        <v>0</v>
      </c>
      <c r="O82">
        <v>0</v>
      </c>
      <c r="P82">
        <v>0</v>
      </c>
      <c r="Q82" s="132">
        <f>SUM(B82:P82)</f>
        <v>17.3</v>
      </c>
      <c r="R82" s="179">
        <v>23870</v>
      </c>
      <c r="S82" s="198">
        <f>(Q82/R82)*100</f>
        <v>7.2475911185588604E-2</v>
      </c>
    </row>
    <row r="83" spans="1:19">
      <c r="A83" s="29" t="s">
        <v>40</v>
      </c>
      <c r="B83">
        <v>2.4</v>
      </c>
      <c r="C83">
        <v>2.1</v>
      </c>
      <c r="D83">
        <v>5.9</v>
      </c>
      <c r="E83">
        <v>3.7</v>
      </c>
      <c r="F83">
        <v>0.1</v>
      </c>
      <c r="G83">
        <v>0.2</v>
      </c>
      <c r="H83">
        <v>20.399999999999999</v>
      </c>
      <c r="I83">
        <v>2.9</v>
      </c>
      <c r="J83">
        <v>61</v>
      </c>
      <c r="K83">
        <v>7.4</v>
      </c>
      <c r="L83">
        <v>0</v>
      </c>
      <c r="M83">
        <v>2.4</v>
      </c>
      <c r="N83">
        <v>0.1</v>
      </c>
      <c r="O83">
        <v>0</v>
      </c>
      <c r="P83">
        <v>0.9</v>
      </c>
      <c r="Q83" s="132">
        <f>SUM(B83:P83)</f>
        <v>109.5</v>
      </c>
      <c r="R83" s="177">
        <v>31492.3140697007</v>
      </c>
      <c r="S83" s="198">
        <f>(Q83/R83)*100</f>
        <v>0.347703886598006</v>
      </c>
    </row>
    <row r="84" spans="1:19">
      <c r="A84" s="29" t="s">
        <v>43</v>
      </c>
      <c r="B84">
        <v>1.2</v>
      </c>
      <c r="C84">
        <v>0.8</v>
      </c>
      <c r="D84">
        <v>2.8</v>
      </c>
      <c r="E84">
        <v>0.9</v>
      </c>
      <c r="F84">
        <v>0</v>
      </c>
      <c r="G84">
        <v>0</v>
      </c>
      <c r="H84">
        <v>13.3</v>
      </c>
      <c r="I84">
        <v>4.0999999999999996</v>
      </c>
      <c r="J84">
        <v>11.9</v>
      </c>
      <c r="K84">
        <v>3.8</v>
      </c>
      <c r="L84">
        <v>0</v>
      </c>
      <c r="M84">
        <v>1.2</v>
      </c>
      <c r="N84">
        <v>0</v>
      </c>
      <c r="O84">
        <v>0</v>
      </c>
      <c r="P84">
        <v>0</v>
      </c>
      <c r="Q84" s="132">
        <f>SUM(B84:P84)</f>
        <v>40</v>
      </c>
      <c r="R84" s="178">
        <v>6651.8587058926796</v>
      </c>
      <c r="S84" s="198">
        <f>(Q84/R84)*100</f>
        <v>0.60133568328150466</v>
      </c>
    </row>
    <row r="85" spans="1:19">
      <c r="A85" s="29" t="s">
        <v>46</v>
      </c>
      <c r="B85">
        <v>2.9</v>
      </c>
      <c r="C85">
        <v>3.8</v>
      </c>
      <c r="D85">
        <v>11.6</v>
      </c>
      <c r="E85">
        <v>8.9</v>
      </c>
      <c r="F85">
        <v>0</v>
      </c>
      <c r="G85">
        <v>0.1</v>
      </c>
      <c r="H85">
        <v>67.3</v>
      </c>
      <c r="I85">
        <v>6.1</v>
      </c>
      <c r="J85">
        <v>38.1</v>
      </c>
      <c r="K85">
        <v>36.799999999999997</v>
      </c>
      <c r="L85">
        <v>0</v>
      </c>
      <c r="M85">
        <v>2.9</v>
      </c>
      <c r="N85">
        <v>0</v>
      </c>
      <c r="O85">
        <v>0.5</v>
      </c>
      <c r="P85">
        <v>0.3</v>
      </c>
      <c r="Q85" s="132">
        <f>SUM(B85:P85)</f>
        <v>179.29999999999998</v>
      </c>
      <c r="R85" s="178">
        <v>7587.2559483611603</v>
      </c>
      <c r="S85" s="198">
        <f>(Q85/R85)*100</f>
        <v>2.363173210714324</v>
      </c>
    </row>
    <row r="86" spans="1:19">
      <c r="A86" s="29" t="s">
        <v>49</v>
      </c>
      <c r="B86">
        <v>1.3</v>
      </c>
      <c r="C86">
        <v>2.2000000000000002</v>
      </c>
      <c r="D86">
        <v>0</v>
      </c>
      <c r="E86">
        <v>0.4</v>
      </c>
      <c r="F86">
        <v>0</v>
      </c>
      <c r="G86">
        <v>0</v>
      </c>
      <c r="H86">
        <v>1.5</v>
      </c>
      <c r="I86">
        <v>0.8</v>
      </c>
      <c r="J86">
        <v>4.5</v>
      </c>
      <c r="K86">
        <v>0.3</v>
      </c>
      <c r="L86">
        <v>0</v>
      </c>
      <c r="M86">
        <v>1.3</v>
      </c>
      <c r="N86">
        <v>0</v>
      </c>
      <c r="O86">
        <v>0</v>
      </c>
      <c r="P86">
        <v>0</v>
      </c>
      <c r="Q86" s="132">
        <f>SUM(B86:P86)</f>
        <v>12.3</v>
      </c>
      <c r="R86" s="175">
        <v>1510</v>
      </c>
      <c r="S86" s="198">
        <f>(Q86/R86)*100</f>
        <v>0.81456953642384122</v>
      </c>
    </row>
    <row r="87" spans="1:19">
      <c r="A87" s="29" t="s">
        <v>50</v>
      </c>
      <c r="B87">
        <v>0.9</v>
      </c>
      <c r="C87">
        <v>0.4</v>
      </c>
      <c r="D87">
        <v>4.8</v>
      </c>
      <c r="E87">
        <v>0</v>
      </c>
      <c r="F87">
        <v>0</v>
      </c>
      <c r="G87">
        <v>0</v>
      </c>
      <c r="H87">
        <v>4.3</v>
      </c>
      <c r="I87">
        <v>2.8</v>
      </c>
      <c r="J87">
        <v>0.5</v>
      </c>
      <c r="K87">
        <v>2.5</v>
      </c>
      <c r="L87">
        <v>0</v>
      </c>
      <c r="M87">
        <v>0.9</v>
      </c>
      <c r="N87">
        <v>0</v>
      </c>
      <c r="O87">
        <v>0</v>
      </c>
      <c r="P87">
        <v>0</v>
      </c>
      <c r="Q87" s="132">
        <f>SUM(B87:P87)</f>
        <v>17.099999999999998</v>
      </c>
      <c r="R87" s="175">
        <v>186.223286370485</v>
      </c>
      <c r="S87" s="198">
        <f>(Q87/R87)*100</f>
        <v>9.1825250930112574</v>
      </c>
    </row>
    <row r="88" spans="1:19">
      <c r="A88" s="29" t="s">
        <v>52</v>
      </c>
      <c r="B88">
        <v>1.8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1.8</v>
      </c>
      <c r="N88">
        <v>0</v>
      </c>
      <c r="O88">
        <v>0</v>
      </c>
      <c r="P88">
        <v>0</v>
      </c>
      <c r="Q88" s="132">
        <f>SUM(B88:P88)</f>
        <v>3.6</v>
      </c>
      <c r="R88" s="175">
        <v>0</v>
      </c>
      <c r="S88" s="198" t="e">
        <f>(Q88/R88)*100</f>
        <v>#DIV/0!</v>
      </c>
    </row>
    <row r="89" spans="1:19">
      <c r="A89" s="29" t="s">
        <v>53</v>
      </c>
      <c r="B89">
        <v>0</v>
      </c>
      <c r="C89">
        <v>0</v>
      </c>
      <c r="D89">
        <v>0</v>
      </c>
      <c r="E89">
        <v>0.1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32">
        <f>SUM(B89:P89)</f>
        <v>0.1</v>
      </c>
      <c r="R89" s="175">
        <v>0</v>
      </c>
      <c r="S89" s="198" t="e">
        <f>(Q89/R89)*100</f>
        <v>#DIV/0!</v>
      </c>
    </row>
    <row r="90" spans="1:19">
      <c r="A90" s="29" t="s">
        <v>55</v>
      </c>
      <c r="B90">
        <v>1</v>
      </c>
      <c r="C90">
        <v>0</v>
      </c>
      <c r="D90">
        <v>0.3</v>
      </c>
      <c r="E90">
        <v>0</v>
      </c>
      <c r="F90">
        <v>0.1</v>
      </c>
      <c r="G90">
        <v>0</v>
      </c>
      <c r="H90">
        <v>0.4</v>
      </c>
      <c r="I90">
        <v>0</v>
      </c>
      <c r="J90">
        <v>1.6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 s="132">
        <f>SUM(B90:P90)</f>
        <v>4.4000000000000004</v>
      </c>
      <c r="R90" s="178">
        <v>27738.893396358199</v>
      </c>
      <c r="S90" s="198">
        <f>(Q90/R90)*100</f>
        <v>1.5862204512374925E-2</v>
      </c>
    </row>
    <row r="91" spans="1:19">
      <c r="A91" s="29" t="s">
        <v>57</v>
      </c>
      <c r="B91">
        <v>1.9</v>
      </c>
      <c r="C91">
        <v>0</v>
      </c>
      <c r="D91">
        <v>1.9</v>
      </c>
      <c r="E91">
        <v>0</v>
      </c>
      <c r="F91">
        <v>0</v>
      </c>
      <c r="G91">
        <v>0</v>
      </c>
      <c r="H91">
        <v>0.9</v>
      </c>
      <c r="I91">
        <v>0.2</v>
      </c>
      <c r="J91">
        <v>4.4000000000000004</v>
      </c>
      <c r="K91">
        <v>1</v>
      </c>
      <c r="L91">
        <v>0</v>
      </c>
      <c r="M91">
        <v>1.9</v>
      </c>
      <c r="N91">
        <v>0</v>
      </c>
      <c r="O91">
        <v>0</v>
      </c>
      <c r="P91">
        <v>0</v>
      </c>
      <c r="Q91" s="132">
        <f>SUM(B91:P91)</f>
        <v>12.200000000000001</v>
      </c>
      <c r="R91" s="178">
        <v>18969.481901166899</v>
      </c>
      <c r="S91" s="198">
        <f>(Q91/R91)*100</f>
        <v>6.4313828198172995E-2</v>
      </c>
    </row>
    <row r="92" spans="1:19">
      <c r="A92" s="29" t="s">
        <v>58</v>
      </c>
      <c r="B92">
        <v>2.4</v>
      </c>
      <c r="C92">
        <v>0.8</v>
      </c>
      <c r="D92">
        <v>2.4</v>
      </c>
      <c r="E92">
        <v>1</v>
      </c>
      <c r="F92">
        <v>0</v>
      </c>
      <c r="G92">
        <v>0</v>
      </c>
      <c r="H92">
        <v>9.1999999999999993</v>
      </c>
      <c r="I92">
        <v>0.2</v>
      </c>
      <c r="J92">
        <v>1.2</v>
      </c>
      <c r="K92">
        <v>3.7</v>
      </c>
      <c r="L92">
        <v>0</v>
      </c>
      <c r="M92">
        <v>2.4</v>
      </c>
      <c r="N92">
        <v>0</v>
      </c>
      <c r="O92">
        <v>0</v>
      </c>
      <c r="P92">
        <v>0</v>
      </c>
      <c r="Q92" s="132">
        <f>SUM(B92:P92)</f>
        <v>23.299999999999997</v>
      </c>
      <c r="R92" s="178">
        <v>7886.99624767975</v>
      </c>
      <c r="S92" s="198">
        <f>(Q92/R92)*100</f>
        <v>0.29542298827458613</v>
      </c>
    </row>
    <row r="93" spans="1:19">
      <c r="A93" s="29" t="s">
        <v>60</v>
      </c>
      <c r="B93">
        <v>0.7</v>
      </c>
      <c r="C93">
        <v>0</v>
      </c>
      <c r="D93">
        <v>0</v>
      </c>
      <c r="E93">
        <v>0</v>
      </c>
      <c r="F93">
        <v>0</v>
      </c>
      <c r="G93">
        <v>0</v>
      </c>
      <c r="H93">
        <v>0.8</v>
      </c>
      <c r="I93">
        <v>0.3</v>
      </c>
      <c r="J93">
        <v>1.7</v>
      </c>
      <c r="K93">
        <v>0</v>
      </c>
      <c r="L93">
        <v>0</v>
      </c>
      <c r="M93">
        <v>0.7</v>
      </c>
      <c r="N93">
        <v>0</v>
      </c>
      <c r="O93">
        <v>0</v>
      </c>
      <c r="P93">
        <v>0</v>
      </c>
      <c r="Q93" s="132">
        <f>SUM(B93:P93)</f>
        <v>4.2</v>
      </c>
      <c r="R93" s="178">
        <v>5742.42666182416</v>
      </c>
      <c r="S93" s="198">
        <f>(Q93/R93)*100</f>
        <v>7.3139810873367128E-2</v>
      </c>
    </row>
    <row r="94" spans="1:19">
      <c r="A94" s="29" t="s">
        <v>62</v>
      </c>
      <c r="B94">
        <v>1.3</v>
      </c>
      <c r="C94">
        <v>1.3</v>
      </c>
      <c r="D94">
        <v>8</v>
      </c>
      <c r="E94">
        <v>1.1000000000000001</v>
      </c>
      <c r="F94">
        <v>0</v>
      </c>
      <c r="G94">
        <v>0</v>
      </c>
      <c r="H94">
        <v>17</v>
      </c>
      <c r="I94">
        <v>0.3</v>
      </c>
      <c r="J94">
        <v>0.3</v>
      </c>
      <c r="K94">
        <v>3.2</v>
      </c>
      <c r="L94">
        <v>0</v>
      </c>
      <c r="M94">
        <v>1.3</v>
      </c>
      <c r="N94">
        <v>0</v>
      </c>
      <c r="O94">
        <v>0.2</v>
      </c>
      <c r="P94">
        <v>0</v>
      </c>
      <c r="Q94" s="132">
        <f>SUM(B94:P94)</f>
        <v>34</v>
      </c>
      <c r="R94" s="178">
        <v>1804.1336632058999</v>
      </c>
      <c r="S94" s="198">
        <f>(Q94/R94)*100</f>
        <v>1.8845610329992324</v>
      </c>
    </row>
    <row r="95" spans="1:19">
      <c r="A95" s="29" t="s">
        <v>64</v>
      </c>
      <c r="B95">
        <v>1.8</v>
      </c>
      <c r="C95">
        <v>1.2</v>
      </c>
      <c r="D95">
        <v>3.2</v>
      </c>
      <c r="E95">
        <v>1.5</v>
      </c>
      <c r="F95">
        <v>0</v>
      </c>
      <c r="G95">
        <v>0</v>
      </c>
      <c r="H95">
        <v>21.6</v>
      </c>
      <c r="I95">
        <v>0.6</v>
      </c>
      <c r="J95">
        <v>0.3</v>
      </c>
      <c r="K95">
        <v>2.5</v>
      </c>
      <c r="L95">
        <v>0</v>
      </c>
      <c r="M95">
        <v>1.8</v>
      </c>
      <c r="N95">
        <v>0</v>
      </c>
      <c r="O95">
        <v>0</v>
      </c>
      <c r="P95">
        <v>0</v>
      </c>
      <c r="Q95" s="132">
        <f>SUM(B95:P95)</f>
        <v>34.5</v>
      </c>
      <c r="R95" s="175">
        <v>1310</v>
      </c>
      <c r="S95" s="198">
        <f>(Q95/R95)*100</f>
        <v>2.6335877862595418</v>
      </c>
    </row>
    <row r="96" spans="1:19">
      <c r="A96" s="29" t="s">
        <v>67</v>
      </c>
      <c r="B96">
        <v>0.9</v>
      </c>
      <c r="C96">
        <v>0</v>
      </c>
      <c r="D96">
        <v>0.5</v>
      </c>
      <c r="E96">
        <v>0.1</v>
      </c>
      <c r="F96">
        <v>0</v>
      </c>
      <c r="G96">
        <v>0</v>
      </c>
      <c r="H96">
        <v>1</v>
      </c>
      <c r="I96">
        <v>0.1</v>
      </c>
      <c r="J96">
        <v>2.5</v>
      </c>
      <c r="K96">
        <v>0.5</v>
      </c>
      <c r="L96">
        <v>0</v>
      </c>
      <c r="M96">
        <v>0.9</v>
      </c>
      <c r="N96">
        <v>0</v>
      </c>
      <c r="O96">
        <v>0</v>
      </c>
      <c r="P96">
        <v>0</v>
      </c>
      <c r="Q96" s="132">
        <f>SUM(B96:P96)</f>
        <v>6.5</v>
      </c>
      <c r="R96" s="175">
        <v>5078.6404432438303</v>
      </c>
      <c r="S96" s="198">
        <f>(Q96/R96)*100</f>
        <v>0.12798700897692059</v>
      </c>
    </row>
    <row r="97" spans="1:19">
      <c r="A97" s="29" t="s">
        <v>69</v>
      </c>
      <c r="B97">
        <v>2.2999999999999998</v>
      </c>
      <c r="C97">
        <v>1.5</v>
      </c>
      <c r="D97">
        <v>2.1</v>
      </c>
      <c r="E97">
        <v>2.4</v>
      </c>
      <c r="F97">
        <v>0</v>
      </c>
      <c r="G97">
        <v>0</v>
      </c>
      <c r="H97">
        <v>10.8</v>
      </c>
      <c r="I97">
        <v>1.7</v>
      </c>
      <c r="J97">
        <v>0.4</v>
      </c>
      <c r="K97">
        <v>3.1</v>
      </c>
      <c r="L97">
        <v>0</v>
      </c>
      <c r="M97">
        <v>2.2999999999999998</v>
      </c>
      <c r="N97">
        <v>0</v>
      </c>
      <c r="O97">
        <v>0</v>
      </c>
      <c r="P97">
        <v>0</v>
      </c>
      <c r="Q97" s="132">
        <f>SUM(B97:P97)</f>
        <v>26.6</v>
      </c>
      <c r="R97" s="175">
        <v>4266.1682579003</v>
      </c>
      <c r="S97" s="198">
        <f>(Q97/R97)*100</f>
        <v>0.62351033508209186</v>
      </c>
    </row>
    <row r="98" spans="1:19">
      <c r="A98" s="29" t="s">
        <v>72</v>
      </c>
      <c r="B98">
        <v>2.2000000000000002</v>
      </c>
      <c r="C98">
        <v>2</v>
      </c>
      <c r="D98">
        <v>1.8</v>
      </c>
      <c r="E98">
        <v>2.2000000000000002</v>
      </c>
      <c r="F98">
        <v>0</v>
      </c>
      <c r="G98">
        <v>0</v>
      </c>
      <c r="H98">
        <v>13.9</v>
      </c>
      <c r="I98">
        <v>2.2000000000000002</v>
      </c>
      <c r="J98">
        <v>0.5</v>
      </c>
      <c r="K98">
        <v>5.0999999999999996</v>
      </c>
      <c r="L98">
        <v>0</v>
      </c>
      <c r="M98">
        <v>2.2000000000000002</v>
      </c>
      <c r="N98">
        <v>0</v>
      </c>
      <c r="O98">
        <v>0</v>
      </c>
      <c r="P98">
        <v>0</v>
      </c>
      <c r="Q98" s="132">
        <f>SUM(B98:P98)</f>
        <v>32.1</v>
      </c>
      <c r="R98" s="175">
        <v>4643.8854186777498</v>
      </c>
      <c r="S98" s="198">
        <f>(Q98/R98)*100</f>
        <v>0.69123152502629603</v>
      </c>
    </row>
    <row r="99" spans="1:19">
      <c r="A99" s="29" t="s">
        <v>73</v>
      </c>
      <c r="B99">
        <v>1.2</v>
      </c>
      <c r="C99">
        <v>0.9</v>
      </c>
      <c r="D99">
        <v>1.2</v>
      </c>
      <c r="E99">
        <v>0</v>
      </c>
      <c r="F99">
        <v>0</v>
      </c>
      <c r="G99">
        <v>0</v>
      </c>
      <c r="H99">
        <v>2.9</v>
      </c>
      <c r="I99">
        <v>0.3</v>
      </c>
      <c r="J99">
        <v>0</v>
      </c>
      <c r="K99">
        <v>0.6</v>
      </c>
      <c r="L99">
        <v>0</v>
      </c>
      <c r="M99">
        <v>1.2</v>
      </c>
      <c r="N99">
        <v>0</v>
      </c>
      <c r="O99">
        <v>0</v>
      </c>
      <c r="P99">
        <v>0</v>
      </c>
      <c r="Q99" s="132">
        <f>SUM(B99:P99)</f>
        <v>8.2999999999999989</v>
      </c>
      <c r="R99" s="175">
        <v>3902</v>
      </c>
      <c r="S99" s="198">
        <f>(Q99/R99)*100</f>
        <v>0.21271143003587903</v>
      </c>
    </row>
    <row r="100" spans="1:19">
      <c r="A100" s="29" t="s">
        <v>75</v>
      </c>
      <c r="B100">
        <v>1</v>
      </c>
      <c r="C100">
        <v>0</v>
      </c>
      <c r="D100">
        <v>0.3</v>
      </c>
      <c r="E100">
        <v>1.3</v>
      </c>
      <c r="F100">
        <v>0</v>
      </c>
      <c r="G100">
        <v>0</v>
      </c>
      <c r="H100">
        <v>1.3</v>
      </c>
      <c r="I100">
        <v>0</v>
      </c>
      <c r="J100">
        <v>0</v>
      </c>
      <c r="K100">
        <v>1.9</v>
      </c>
      <c r="L100">
        <v>0</v>
      </c>
      <c r="M100">
        <v>1</v>
      </c>
      <c r="N100">
        <v>0</v>
      </c>
      <c r="O100">
        <v>0</v>
      </c>
      <c r="P100">
        <v>0</v>
      </c>
      <c r="Q100" s="132">
        <f>SUM(B100:P100)</f>
        <v>6.8000000000000007</v>
      </c>
      <c r="R100" s="175">
        <v>366.58850489757799</v>
      </c>
      <c r="S100" s="198">
        <f>(Q100/R100)*100</f>
        <v>1.8549408694361182</v>
      </c>
    </row>
    <row r="101" spans="1:19">
      <c r="A101" s="29" t="s">
        <v>76</v>
      </c>
      <c r="B101">
        <v>0.7</v>
      </c>
      <c r="C101">
        <v>0</v>
      </c>
      <c r="D101">
        <v>0.4</v>
      </c>
      <c r="E101">
        <v>3.3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0.7</v>
      </c>
      <c r="L101">
        <v>0</v>
      </c>
      <c r="M101">
        <v>0.7</v>
      </c>
      <c r="N101">
        <v>0</v>
      </c>
      <c r="O101">
        <v>0</v>
      </c>
      <c r="P101">
        <v>0</v>
      </c>
      <c r="Q101" s="132">
        <f>SUM(B101:P101)</f>
        <v>6.8000000000000007</v>
      </c>
      <c r="R101" s="175">
        <v>80.949800893546893</v>
      </c>
      <c r="S101" s="198">
        <f>(Q101/R101)*100</f>
        <v>8.4002677275789051</v>
      </c>
    </row>
    <row r="102" spans="1:19">
      <c r="A102" s="29" t="s">
        <v>78</v>
      </c>
      <c r="B102">
        <v>0.9</v>
      </c>
      <c r="C102">
        <v>0</v>
      </c>
      <c r="D102">
        <v>0.3</v>
      </c>
      <c r="E102">
        <v>2.6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0.9</v>
      </c>
      <c r="N102">
        <v>0</v>
      </c>
      <c r="O102">
        <v>0</v>
      </c>
      <c r="P102">
        <v>0</v>
      </c>
      <c r="Q102" s="132">
        <f>SUM(B102:P102)</f>
        <v>4.7</v>
      </c>
      <c r="R102" s="175">
        <v>19.355239442452799</v>
      </c>
      <c r="S102" s="198">
        <f>(Q102/R102)*100</f>
        <v>24.282830568818792</v>
      </c>
    </row>
    <row r="103" spans="1:19">
      <c r="A103" s="29" t="s">
        <v>80</v>
      </c>
      <c r="B103">
        <v>0.7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0.7</v>
      </c>
      <c r="N103">
        <v>0</v>
      </c>
      <c r="O103">
        <v>0</v>
      </c>
      <c r="P103">
        <v>0</v>
      </c>
      <c r="Q103" s="132">
        <f>SUM(B103:P103)</f>
        <v>1.4</v>
      </c>
      <c r="R103" s="175">
        <v>0</v>
      </c>
      <c r="S103" s="198" t="e">
        <f>(Q103/R103)*100</f>
        <v>#DIV/0!</v>
      </c>
    </row>
    <row r="104" spans="1:19">
      <c r="A104" s="29" t="s">
        <v>82</v>
      </c>
      <c r="C104">
        <v>0</v>
      </c>
      <c r="D104">
        <v>0</v>
      </c>
      <c r="E104">
        <v>0</v>
      </c>
      <c r="H104">
        <v>0</v>
      </c>
      <c r="K104">
        <v>0</v>
      </c>
      <c r="N104"/>
      <c r="O104">
        <v>0</v>
      </c>
      <c r="P104">
        <v>0</v>
      </c>
      <c r="Q104" s="132">
        <f>SUM(B104:P104)</f>
        <v>0</v>
      </c>
      <c r="R104" s="175">
        <v>12.636894007449699</v>
      </c>
      <c r="S104" s="198">
        <f>(Q104/R104)*100</f>
        <v>0</v>
      </c>
    </row>
    <row r="105" spans="1:19">
      <c r="A105" s="29" t="s">
        <v>83</v>
      </c>
      <c r="B105">
        <v>2.2000000000000002</v>
      </c>
      <c r="C105">
        <v>0</v>
      </c>
      <c r="D105">
        <v>0.3</v>
      </c>
      <c r="E105">
        <v>0.1</v>
      </c>
      <c r="F105">
        <v>0</v>
      </c>
      <c r="G105">
        <v>0</v>
      </c>
      <c r="H105">
        <v>3.6</v>
      </c>
      <c r="I105">
        <v>0.6</v>
      </c>
      <c r="J105">
        <v>0.5</v>
      </c>
      <c r="K105">
        <v>0.8</v>
      </c>
      <c r="L105">
        <v>0</v>
      </c>
      <c r="M105">
        <v>2.2000000000000002</v>
      </c>
      <c r="N105">
        <v>0</v>
      </c>
      <c r="O105">
        <v>0</v>
      </c>
      <c r="P105">
        <v>0</v>
      </c>
      <c r="Q105" s="132">
        <f>SUM(B105:P105)</f>
        <v>10.3</v>
      </c>
      <c r="R105" s="178">
        <v>2425.8331922206598</v>
      </c>
      <c r="S105" s="198">
        <f>(Q105/R105)*100</f>
        <v>0.42459638333875543</v>
      </c>
    </row>
    <row r="106" spans="1:19">
      <c r="A106" s="29" t="s">
        <v>84</v>
      </c>
      <c r="B106">
        <v>2.4</v>
      </c>
      <c r="C106">
        <v>0.7</v>
      </c>
      <c r="D106">
        <v>3.2</v>
      </c>
      <c r="E106">
        <v>1.1000000000000001</v>
      </c>
      <c r="F106">
        <v>0</v>
      </c>
      <c r="G106">
        <v>0</v>
      </c>
      <c r="H106">
        <v>6.7</v>
      </c>
      <c r="I106">
        <v>0.6</v>
      </c>
      <c r="J106">
        <v>0.3</v>
      </c>
      <c r="K106">
        <v>1.4</v>
      </c>
      <c r="L106">
        <v>0</v>
      </c>
      <c r="M106">
        <v>2.4</v>
      </c>
      <c r="N106">
        <v>0</v>
      </c>
      <c r="O106">
        <v>0</v>
      </c>
      <c r="P106">
        <v>0</v>
      </c>
      <c r="Q106" s="132">
        <f>SUM(B106:P106)</f>
        <v>18.8</v>
      </c>
      <c r="R106" s="175">
        <v>1450</v>
      </c>
      <c r="S106" s="198">
        <f>(Q106/R106)*100</f>
        <v>1.2965517241379312</v>
      </c>
    </row>
    <row r="107" spans="1:19">
      <c r="A107" s="29" t="s">
        <v>85</v>
      </c>
      <c r="B107">
        <v>0.9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0.9</v>
      </c>
      <c r="N107">
        <v>0</v>
      </c>
      <c r="O107">
        <v>0</v>
      </c>
      <c r="P107">
        <v>0</v>
      </c>
      <c r="Q107" s="132">
        <f>SUM(B107:P107)</f>
        <v>1.8</v>
      </c>
      <c r="R107" s="175">
        <v>0</v>
      </c>
      <c r="S107" s="198" t="e">
        <f>(Q107/R107)*100</f>
        <v>#DIV/0!</v>
      </c>
    </row>
    <row r="108" spans="1:19">
      <c r="A108" s="29" t="s">
        <v>87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 s="132">
        <f>SUM(B108:P108)</f>
        <v>2</v>
      </c>
      <c r="R108" s="175">
        <v>0</v>
      </c>
      <c r="S108" s="198" t="e">
        <f>(Q108/R108)*100</f>
        <v>#DIV/0!</v>
      </c>
    </row>
    <row r="109" spans="1:19">
      <c r="A109" s="29" t="s">
        <v>88</v>
      </c>
      <c r="B109">
        <v>1.5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1.5</v>
      </c>
      <c r="N109">
        <v>0</v>
      </c>
      <c r="O109">
        <v>0</v>
      </c>
      <c r="P109">
        <v>0</v>
      </c>
      <c r="Q109" s="132">
        <f>SUM(B109:P109)</f>
        <v>3</v>
      </c>
      <c r="R109" s="175">
        <v>0</v>
      </c>
      <c r="S109" s="198" t="e">
        <f>(Q109/R109)*100</f>
        <v>#DIV/0!</v>
      </c>
    </row>
    <row r="110" spans="1:19" ht="15">
      <c r="A110" s="34" t="s">
        <v>89</v>
      </c>
      <c r="B110" s="35">
        <v>0.7</v>
      </c>
      <c r="C110" s="35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0.7</v>
      </c>
      <c r="N110" s="35">
        <v>0</v>
      </c>
      <c r="O110" s="35">
        <v>0</v>
      </c>
      <c r="P110" s="35">
        <v>0</v>
      </c>
      <c r="Q110" s="149">
        <f>SUM(B110:P110)</f>
        <v>1.4</v>
      </c>
      <c r="R110" s="177">
        <v>0</v>
      </c>
      <c r="S110" s="198" t="e">
        <f>(Q110/R110)*100</f>
        <v>#DIV/0!</v>
      </c>
    </row>
    <row r="111" spans="1:19">
      <c r="A111" s="78"/>
      <c r="B111" s="94"/>
      <c r="C111" s="78"/>
      <c r="D111" s="78"/>
      <c r="E111" s="78"/>
      <c r="F111" s="78"/>
      <c r="G111" s="78"/>
      <c r="H111" s="78"/>
      <c r="I111" s="78"/>
      <c r="J111" s="78"/>
    </row>
    <row r="112" spans="1:19">
      <c r="A112" s="78"/>
      <c r="B112" s="94"/>
      <c r="C112" s="78"/>
      <c r="D112" s="78"/>
      <c r="E112" s="78"/>
      <c r="F112" s="78"/>
      <c r="G112" s="78"/>
      <c r="H112" s="78"/>
      <c r="I112" s="78"/>
      <c r="J112" s="78"/>
    </row>
    <row r="113" spans="1:10">
      <c r="A113" s="78"/>
      <c r="B113" s="94"/>
      <c r="C113" s="78"/>
      <c r="D113" s="78"/>
      <c r="E113" s="78"/>
      <c r="F113" s="78"/>
      <c r="G113" s="78"/>
      <c r="H113" s="78"/>
      <c r="I113" s="78"/>
      <c r="J113" s="78"/>
    </row>
    <row r="114" spans="1:10">
      <c r="A114" s="78"/>
      <c r="B114" s="94"/>
      <c r="C114" s="78"/>
      <c r="D114" s="78"/>
      <c r="E114" s="78"/>
      <c r="F114" s="78"/>
      <c r="G114" s="78"/>
      <c r="H114" s="78"/>
      <c r="I114" s="78"/>
      <c r="J114" s="78"/>
    </row>
    <row r="115" spans="1:10">
      <c r="A115" s="78"/>
      <c r="B115" s="94"/>
      <c r="C115" s="78"/>
      <c r="D115" s="78"/>
      <c r="E115" s="78"/>
      <c r="F115" s="78"/>
      <c r="G115" s="78"/>
      <c r="H115" s="78"/>
      <c r="I115" s="78"/>
      <c r="J115" s="78"/>
    </row>
    <row r="116" spans="1:10">
      <c r="A116" s="78"/>
      <c r="B116" s="94"/>
      <c r="C116" s="78"/>
      <c r="D116" s="78"/>
      <c r="E116" s="78"/>
      <c r="F116" s="78"/>
      <c r="G116" s="78"/>
      <c r="H116" s="78"/>
      <c r="I116" s="78"/>
      <c r="J116" s="78"/>
    </row>
    <row r="117" spans="1:10">
      <c r="A117" s="78"/>
      <c r="B117" s="94"/>
      <c r="C117" s="78"/>
      <c r="D117" s="78"/>
      <c r="E117" s="78"/>
      <c r="F117" s="78"/>
      <c r="G117" s="78"/>
      <c r="H117" s="78"/>
      <c r="I117" s="78"/>
      <c r="J117" s="78"/>
    </row>
    <row r="118" spans="1:10">
      <c r="A118" s="78"/>
      <c r="B118" s="94"/>
      <c r="C118" s="78"/>
      <c r="D118" s="78"/>
      <c r="E118" s="78"/>
      <c r="F118" s="78"/>
      <c r="G118" s="78"/>
      <c r="H118" s="78"/>
      <c r="I118" s="78"/>
      <c r="J118" s="78"/>
    </row>
    <row r="119" spans="1:10">
      <c r="A119" s="78"/>
      <c r="B119" s="94"/>
      <c r="C119" s="78"/>
      <c r="D119" s="78"/>
      <c r="E119" s="78"/>
      <c r="F119" s="78"/>
      <c r="G119" s="78"/>
      <c r="H119" s="78"/>
      <c r="I119" s="78"/>
      <c r="J119" s="78"/>
    </row>
    <row r="120" spans="1:10">
      <c r="A120" s="78"/>
      <c r="B120" s="94"/>
      <c r="C120" s="78"/>
      <c r="D120" s="78"/>
      <c r="E120" s="78"/>
      <c r="F120" s="78"/>
      <c r="G120" s="78"/>
      <c r="H120" s="78"/>
      <c r="I120" s="78"/>
      <c r="J120" s="78"/>
    </row>
    <row r="121" spans="1:10">
      <c r="A121" s="78"/>
      <c r="B121" s="94"/>
      <c r="C121" s="78"/>
      <c r="D121" s="78"/>
      <c r="E121" s="78"/>
      <c r="F121" s="78"/>
      <c r="G121" s="78"/>
      <c r="H121" s="78"/>
      <c r="I121" s="78"/>
      <c r="J121" s="78"/>
    </row>
    <row r="122" spans="1:10">
      <c r="A122" s="78"/>
      <c r="B122" s="94"/>
      <c r="C122" s="78"/>
      <c r="D122" s="78"/>
      <c r="E122" s="78"/>
      <c r="F122" s="78"/>
      <c r="G122" s="78"/>
      <c r="H122" s="78"/>
      <c r="I122" s="78"/>
      <c r="J122" s="78"/>
    </row>
    <row r="123" spans="1:10">
      <c r="A123" s="78"/>
      <c r="B123" s="94"/>
      <c r="C123" s="78"/>
      <c r="D123" s="78"/>
      <c r="E123" s="78"/>
      <c r="F123" s="78"/>
      <c r="G123" s="78"/>
      <c r="H123" s="78"/>
      <c r="I123" s="78"/>
      <c r="J123" s="78"/>
    </row>
    <row r="124" spans="1:10">
      <c r="A124" s="78"/>
      <c r="B124" s="94"/>
      <c r="C124" s="78"/>
      <c r="D124" s="78"/>
      <c r="E124" s="78"/>
      <c r="F124" s="78"/>
      <c r="G124" s="78"/>
      <c r="H124" s="78"/>
      <c r="I124" s="78"/>
      <c r="J124" s="78"/>
    </row>
    <row r="125" spans="1:10">
      <c r="A125" s="78"/>
      <c r="B125" s="94"/>
      <c r="C125" s="78"/>
      <c r="D125" s="78"/>
      <c r="E125" s="78"/>
      <c r="F125" s="78"/>
      <c r="G125" s="78"/>
      <c r="H125" s="78"/>
      <c r="I125" s="78"/>
      <c r="J125" s="78"/>
    </row>
    <row r="126" spans="1:10">
      <c r="A126" s="78"/>
      <c r="B126" s="94"/>
      <c r="C126" s="78"/>
      <c r="D126" s="78"/>
      <c r="E126" s="78"/>
      <c r="F126" s="78"/>
      <c r="G126" s="78"/>
      <c r="H126" s="78"/>
      <c r="I126" s="78"/>
      <c r="J126" s="78"/>
    </row>
    <row r="127" spans="1:10">
      <c r="A127" s="78"/>
      <c r="B127" s="94"/>
      <c r="C127" s="78"/>
      <c r="D127" s="78"/>
      <c r="E127" s="78"/>
      <c r="F127" s="78"/>
      <c r="G127" s="78"/>
      <c r="H127" s="78"/>
      <c r="I127" s="78"/>
      <c r="J127" s="78"/>
    </row>
    <row r="128" spans="1:10">
      <c r="A128" s="78"/>
      <c r="B128" s="94"/>
      <c r="C128" s="78"/>
      <c r="D128" s="78"/>
      <c r="E128" s="78"/>
      <c r="F128" s="78"/>
      <c r="G128" s="78"/>
      <c r="H128" s="78"/>
      <c r="I128" s="78"/>
      <c r="J128" s="78"/>
    </row>
    <row r="129" spans="1:10">
      <c r="A129" s="78"/>
      <c r="B129" s="94"/>
      <c r="C129" s="78"/>
      <c r="D129" s="78"/>
      <c r="E129" s="78"/>
      <c r="F129" s="78"/>
      <c r="G129" s="78"/>
      <c r="H129" s="78"/>
      <c r="I129" s="78"/>
      <c r="J129" s="78"/>
    </row>
    <row r="130" spans="1:10">
      <c r="A130" s="78"/>
      <c r="B130" s="94"/>
      <c r="C130" s="78"/>
      <c r="D130" s="78"/>
      <c r="E130" s="78"/>
      <c r="F130" s="78"/>
      <c r="G130" s="78"/>
      <c r="H130" s="78"/>
      <c r="I130" s="78"/>
      <c r="J130" s="78"/>
    </row>
    <row r="131" spans="1:10">
      <c r="A131" s="78"/>
      <c r="B131" s="94"/>
      <c r="C131" s="78"/>
      <c r="D131" s="78"/>
      <c r="E131" s="78"/>
      <c r="F131" s="78"/>
      <c r="G131" s="78"/>
      <c r="H131" s="78"/>
      <c r="I131" s="78"/>
      <c r="J131" s="78"/>
    </row>
    <row r="132" spans="1:10">
      <c r="A132" s="78"/>
      <c r="B132" s="94"/>
      <c r="C132" s="78"/>
      <c r="D132" s="78"/>
      <c r="E132" s="78"/>
      <c r="F132" s="78"/>
      <c r="G132" s="78"/>
      <c r="H132" s="78"/>
      <c r="I132" s="78"/>
      <c r="J132" s="78"/>
    </row>
    <row r="133" spans="1:10">
      <c r="A133" s="78"/>
      <c r="B133" s="94"/>
      <c r="C133" s="78"/>
      <c r="D133" s="78"/>
      <c r="E133" s="78"/>
      <c r="F133" s="78"/>
      <c r="G133" s="78"/>
      <c r="H133" s="78"/>
      <c r="I133" s="78"/>
      <c r="J133" s="78"/>
    </row>
    <row r="134" spans="1:10">
      <c r="A134" s="78"/>
      <c r="B134" s="94"/>
      <c r="C134" s="78"/>
      <c r="D134" s="78"/>
      <c r="E134" s="78"/>
      <c r="F134" s="78"/>
      <c r="G134" s="78"/>
      <c r="H134" s="78"/>
      <c r="I134" s="78"/>
      <c r="J134" s="78"/>
    </row>
    <row r="135" spans="1:10">
      <c r="A135" s="78"/>
      <c r="B135" s="94"/>
      <c r="C135" s="78"/>
      <c r="D135" s="78"/>
      <c r="E135" s="78"/>
      <c r="F135" s="78"/>
      <c r="G135" s="78"/>
      <c r="H135" s="78"/>
      <c r="I135" s="78"/>
      <c r="J135" s="78"/>
    </row>
    <row r="136" spans="1:10">
      <c r="A136" s="78"/>
      <c r="B136" s="94"/>
      <c r="C136" s="78"/>
      <c r="D136" s="78"/>
      <c r="E136" s="78"/>
      <c r="F136" s="78"/>
      <c r="G136" s="78"/>
      <c r="H136" s="78"/>
      <c r="I136" s="78"/>
      <c r="J136" s="78"/>
    </row>
    <row r="137" spans="1:10">
      <c r="A137" s="78"/>
      <c r="B137" s="94"/>
      <c r="C137" s="78"/>
      <c r="D137" s="78"/>
      <c r="E137" s="78"/>
      <c r="F137" s="78"/>
      <c r="G137" s="78"/>
      <c r="H137" s="78"/>
      <c r="I137" s="78"/>
      <c r="J137" s="78"/>
    </row>
    <row r="138" spans="1:10">
      <c r="A138" s="78"/>
      <c r="B138" s="94"/>
      <c r="C138" s="78"/>
      <c r="D138" s="78"/>
      <c r="E138" s="78"/>
      <c r="F138" s="78"/>
      <c r="G138" s="78"/>
      <c r="H138" s="78"/>
      <c r="I138" s="78"/>
      <c r="J138" s="78"/>
    </row>
    <row r="139" spans="1:10">
      <c r="A139" s="78"/>
      <c r="B139" s="94"/>
      <c r="C139" s="78"/>
      <c r="D139" s="78"/>
      <c r="E139" s="78"/>
      <c r="F139" s="78"/>
      <c r="G139" s="78"/>
      <c r="H139" s="78"/>
      <c r="I139" s="78"/>
      <c r="J139" s="78"/>
    </row>
    <row r="140" spans="1:10">
      <c r="A140" s="78"/>
      <c r="B140" s="94"/>
      <c r="C140" s="78"/>
      <c r="D140" s="78"/>
      <c r="E140" s="78"/>
      <c r="F140" s="78"/>
      <c r="G140" s="78"/>
      <c r="H140" s="78"/>
      <c r="I140" s="78"/>
      <c r="J140" s="78"/>
    </row>
    <row r="141" spans="1:10">
      <c r="A141" s="78"/>
      <c r="B141" s="94"/>
      <c r="C141" s="78"/>
      <c r="D141" s="78"/>
      <c r="E141" s="78"/>
      <c r="F141" s="78"/>
      <c r="G141" s="78"/>
      <c r="H141" s="78"/>
      <c r="I141" s="78"/>
      <c r="J141" s="78"/>
    </row>
    <row r="142" spans="1:10">
      <c r="A142" s="78"/>
      <c r="B142" s="94"/>
      <c r="C142" s="78"/>
      <c r="D142" s="78"/>
      <c r="E142" s="78"/>
      <c r="F142" s="78"/>
      <c r="G142" s="78"/>
      <c r="H142" s="78"/>
      <c r="I142" s="78"/>
      <c r="J142" s="78"/>
    </row>
    <row r="143" spans="1:10">
      <c r="A143" s="78"/>
      <c r="B143" s="94"/>
      <c r="C143" s="78"/>
      <c r="D143" s="78"/>
      <c r="E143" s="78"/>
      <c r="F143" s="78"/>
      <c r="G143" s="78"/>
      <c r="H143" s="78"/>
      <c r="I143" s="78"/>
      <c r="J143" s="78"/>
    </row>
    <row r="144" spans="1:10">
      <c r="A144" s="78"/>
      <c r="B144" s="94"/>
      <c r="C144" s="78"/>
      <c r="D144" s="78"/>
      <c r="E144" s="78"/>
      <c r="F144" s="78"/>
      <c r="G144" s="78"/>
      <c r="H144" s="78"/>
      <c r="I144" s="78"/>
      <c r="J144" s="78"/>
    </row>
    <row r="145" spans="1:10">
      <c r="A145" s="78"/>
      <c r="B145" s="94"/>
      <c r="C145" s="78"/>
      <c r="D145" s="78"/>
      <c r="E145" s="78"/>
      <c r="F145" s="78"/>
      <c r="G145" s="78"/>
      <c r="H145" s="78"/>
      <c r="I145" s="78"/>
      <c r="J145" s="78"/>
    </row>
    <row r="146" spans="1:10">
      <c r="A146" s="78"/>
      <c r="B146" s="94"/>
      <c r="C146" s="78"/>
      <c r="D146" s="78"/>
      <c r="E146" s="78"/>
      <c r="F146" s="78"/>
      <c r="G146" s="78"/>
      <c r="H146" s="78"/>
      <c r="I146" s="78"/>
      <c r="J146" s="78"/>
    </row>
    <row r="147" spans="1:10">
      <c r="A147" s="78"/>
      <c r="B147" s="94"/>
      <c r="C147" s="78"/>
      <c r="D147" s="78"/>
      <c r="E147" s="78"/>
      <c r="F147" s="78"/>
      <c r="G147" s="78"/>
      <c r="H147" s="78"/>
      <c r="I147" s="78"/>
      <c r="J147" s="78"/>
    </row>
    <row r="148" spans="1:10">
      <c r="A148" s="78"/>
      <c r="B148" s="94"/>
      <c r="C148" s="78"/>
      <c r="D148" s="78"/>
      <c r="E148" s="78"/>
      <c r="F148" s="78"/>
      <c r="G148" s="78"/>
      <c r="H148" s="78"/>
      <c r="I148" s="78"/>
      <c r="J148" s="78"/>
    </row>
    <row r="149" spans="1:10">
      <c r="A149" s="78"/>
      <c r="B149" s="94"/>
      <c r="C149" s="78"/>
      <c r="D149" s="78"/>
      <c r="E149" s="78"/>
      <c r="F149" s="78"/>
      <c r="G149" s="78"/>
      <c r="H149" s="78"/>
      <c r="I149" s="78"/>
      <c r="J149" s="78"/>
    </row>
    <row r="150" spans="1:10">
      <c r="A150" s="78"/>
      <c r="B150" s="94"/>
      <c r="C150" s="78"/>
      <c r="D150" s="78"/>
      <c r="E150" s="78"/>
      <c r="F150" s="78"/>
      <c r="G150" s="78"/>
      <c r="H150" s="78"/>
      <c r="I150" s="78"/>
      <c r="J150" s="78"/>
    </row>
    <row r="151" spans="1:10">
      <c r="A151" s="78"/>
      <c r="B151" s="94"/>
      <c r="C151" s="78"/>
      <c r="D151" s="78"/>
      <c r="E151" s="78"/>
      <c r="F151" s="78"/>
      <c r="G151" s="78"/>
      <c r="H151" s="78"/>
      <c r="I151" s="78"/>
      <c r="J151" s="78"/>
    </row>
    <row r="152" spans="1:10">
      <c r="A152" s="78"/>
      <c r="B152" s="94"/>
      <c r="C152" s="78"/>
      <c r="D152" s="78"/>
      <c r="E152" s="78"/>
      <c r="F152" s="78"/>
      <c r="G152" s="78"/>
      <c r="H152" s="78"/>
      <c r="I152" s="78"/>
      <c r="J152" s="78"/>
    </row>
    <row r="153" spans="1:10">
      <c r="A153" s="78"/>
      <c r="B153" s="94"/>
      <c r="C153" s="78"/>
      <c r="D153" s="78"/>
      <c r="E153" s="78"/>
      <c r="F153" s="78"/>
      <c r="G153" s="78"/>
      <c r="H153" s="78"/>
      <c r="I153" s="78"/>
      <c r="J153" s="78"/>
    </row>
    <row r="154" spans="1:10">
      <c r="A154" s="78"/>
      <c r="B154" s="94"/>
      <c r="C154" s="78"/>
      <c r="D154" s="78"/>
      <c r="E154" s="78"/>
      <c r="F154" s="78"/>
      <c r="G154" s="78"/>
      <c r="H154" s="78"/>
      <c r="I154" s="78"/>
      <c r="J154" s="78"/>
    </row>
    <row r="155" spans="1:10">
      <c r="A155" s="78"/>
      <c r="B155" s="94"/>
      <c r="C155" s="78"/>
      <c r="D155" s="78"/>
      <c r="E155" s="78"/>
      <c r="F155" s="78"/>
      <c r="G155" s="78"/>
      <c r="H155" s="78"/>
      <c r="I155" s="78"/>
      <c r="J155" s="78"/>
    </row>
    <row r="156" spans="1:10">
      <c r="A156" s="78"/>
      <c r="B156" s="94"/>
      <c r="C156" s="78"/>
      <c r="D156" s="78"/>
      <c r="E156" s="78"/>
      <c r="F156" s="78"/>
      <c r="G156" s="78"/>
      <c r="H156" s="78"/>
      <c r="I156" s="78"/>
      <c r="J156" s="78"/>
    </row>
    <row r="157" spans="1:10">
      <c r="A157" s="78"/>
      <c r="B157" s="94"/>
      <c r="C157" s="78"/>
      <c r="D157" s="78"/>
      <c r="E157" s="78"/>
      <c r="F157" s="78"/>
      <c r="G157" s="78"/>
      <c r="H157" s="78"/>
      <c r="I157" s="78"/>
      <c r="J157" s="78"/>
    </row>
    <row r="158" spans="1:10">
      <c r="A158" s="78"/>
      <c r="B158" s="94"/>
      <c r="C158" s="78"/>
      <c r="D158" s="78"/>
      <c r="E158" s="78"/>
      <c r="F158" s="78"/>
      <c r="G158" s="78"/>
      <c r="H158" s="78"/>
      <c r="I158" s="78"/>
      <c r="J158" s="78"/>
    </row>
    <row r="159" spans="1:10">
      <c r="A159" s="78"/>
      <c r="B159" s="94"/>
      <c r="C159" s="78"/>
      <c r="D159" s="78"/>
      <c r="E159" s="78"/>
      <c r="F159" s="78"/>
      <c r="G159" s="78"/>
      <c r="H159" s="78"/>
      <c r="I159" s="78"/>
      <c r="J159" s="78"/>
    </row>
    <row r="160" spans="1:10">
      <c r="A160" s="78"/>
      <c r="B160" s="94"/>
      <c r="C160" s="78"/>
      <c r="D160" s="78"/>
      <c r="E160" s="78"/>
      <c r="F160" s="78"/>
      <c r="G160" s="78"/>
      <c r="H160" s="78"/>
      <c r="I160" s="78"/>
      <c r="J160" s="78"/>
    </row>
    <row r="161" spans="1:10">
      <c r="A161" s="78"/>
      <c r="B161" s="94"/>
      <c r="C161" s="78"/>
      <c r="D161" s="78"/>
      <c r="E161" s="78"/>
      <c r="F161" s="78"/>
      <c r="G161" s="78"/>
      <c r="H161" s="78"/>
      <c r="I161" s="78"/>
      <c r="J161" s="78"/>
    </row>
    <row r="162" spans="1:10">
      <c r="A162" s="78"/>
      <c r="B162" s="94"/>
      <c r="C162" s="78"/>
      <c r="D162" s="78"/>
      <c r="E162" s="78"/>
      <c r="F162" s="78"/>
      <c r="G162" s="78"/>
      <c r="H162" s="78"/>
      <c r="I162" s="78"/>
      <c r="J162" s="78"/>
    </row>
    <row r="163" spans="1:10">
      <c r="A163" s="78"/>
      <c r="B163" s="94"/>
      <c r="C163" s="78"/>
      <c r="D163" s="78"/>
      <c r="E163" s="78"/>
      <c r="F163" s="78"/>
      <c r="G163" s="78"/>
      <c r="H163" s="78"/>
      <c r="I163" s="78"/>
      <c r="J163" s="78"/>
    </row>
    <row r="164" spans="1:10">
      <c r="A164" s="78"/>
      <c r="B164" s="94"/>
      <c r="C164" s="78"/>
      <c r="D164" s="78"/>
      <c r="E164" s="78"/>
      <c r="F164" s="78"/>
      <c r="G164" s="78"/>
      <c r="H164" s="78"/>
      <c r="I164" s="78"/>
      <c r="J164" s="78"/>
    </row>
    <row r="165" spans="1:10">
      <c r="A165" s="78"/>
      <c r="B165" s="94"/>
      <c r="C165" s="78"/>
      <c r="D165" s="78"/>
      <c r="E165" s="78"/>
      <c r="F165" s="78"/>
      <c r="G165" s="78"/>
      <c r="H165" s="78"/>
      <c r="I165" s="78"/>
      <c r="J165" s="78"/>
    </row>
    <row r="166" spans="1:10">
      <c r="A166" s="78"/>
      <c r="B166" s="94"/>
      <c r="C166" s="78"/>
      <c r="D166" s="78"/>
      <c r="E166" s="78"/>
      <c r="F166" s="78"/>
      <c r="G166" s="78"/>
      <c r="H166" s="78"/>
      <c r="I166" s="78"/>
      <c r="J166" s="78"/>
    </row>
    <row r="167" spans="1:10">
      <c r="A167" s="78"/>
      <c r="B167" s="94"/>
      <c r="C167" s="78"/>
      <c r="D167" s="78"/>
      <c r="E167" s="78"/>
      <c r="F167" s="78"/>
      <c r="G167" s="78"/>
      <c r="H167" s="78"/>
      <c r="I167" s="78"/>
      <c r="J167" s="78"/>
    </row>
    <row r="168" spans="1:10">
      <c r="A168" s="78"/>
      <c r="B168" s="94"/>
      <c r="C168" s="78"/>
      <c r="D168" s="78"/>
      <c r="E168" s="78"/>
      <c r="F168" s="78"/>
      <c r="G168" s="78"/>
      <c r="H168" s="78"/>
      <c r="I168" s="78"/>
      <c r="J168" s="78"/>
    </row>
    <row r="169" spans="1:10">
      <c r="A169" s="78"/>
      <c r="B169" s="94"/>
      <c r="C169" s="78"/>
      <c r="D169" s="78"/>
      <c r="E169" s="78"/>
      <c r="F169" s="78"/>
      <c r="G169" s="78"/>
      <c r="H169" s="78"/>
      <c r="I169" s="78"/>
      <c r="J169" s="78"/>
    </row>
    <row r="170" spans="1:10">
      <c r="A170" s="78"/>
      <c r="B170" s="94"/>
      <c r="C170" s="78"/>
      <c r="D170" s="78"/>
      <c r="E170" s="78"/>
      <c r="F170" s="78"/>
      <c r="G170" s="78"/>
      <c r="H170" s="78"/>
      <c r="I170" s="78"/>
      <c r="J170" s="78"/>
    </row>
    <row r="171" spans="1:10">
      <c r="A171" s="78"/>
      <c r="B171" s="94"/>
      <c r="C171" s="78"/>
      <c r="D171" s="78"/>
      <c r="E171" s="78"/>
      <c r="F171" s="78"/>
      <c r="G171" s="78"/>
      <c r="H171" s="78"/>
      <c r="I171" s="78"/>
      <c r="J171" s="78"/>
    </row>
    <row r="172" spans="1:10">
      <c r="A172" s="78"/>
      <c r="B172" s="94"/>
      <c r="C172" s="78"/>
      <c r="D172" s="78"/>
      <c r="E172" s="78"/>
      <c r="F172" s="78"/>
      <c r="G172" s="78"/>
      <c r="H172" s="78"/>
      <c r="I172" s="78"/>
      <c r="J172" s="78"/>
    </row>
    <row r="173" spans="1:10">
      <c r="A173" s="78"/>
      <c r="B173" s="94"/>
      <c r="C173" s="78"/>
      <c r="D173" s="78"/>
      <c r="E173" s="78"/>
      <c r="F173" s="78"/>
      <c r="G173" s="78"/>
      <c r="H173" s="78"/>
      <c r="I173" s="78"/>
      <c r="J173" s="78"/>
    </row>
    <row r="174" spans="1:10">
      <c r="A174" s="78"/>
      <c r="B174" s="94"/>
      <c r="C174" s="78"/>
      <c r="D174" s="78"/>
      <c r="E174" s="78"/>
      <c r="F174" s="78"/>
      <c r="G174" s="78"/>
      <c r="H174" s="78"/>
      <c r="I174" s="78"/>
      <c r="J174" s="78"/>
    </row>
    <row r="175" spans="1:10">
      <c r="A175" s="78"/>
      <c r="B175" s="94"/>
      <c r="C175" s="78"/>
      <c r="D175" s="78"/>
      <c r="E175" s="78"/>
      <c r="F175" s="78"/>
      <c r="G175" s="78"/>
      <c r="H175" s="78"/>
      <c r="I175" s="78"/>
      <c r="J175" s="78"/>
    </row>
    <row r="176" spans="1:10">
      <c r="A176" s="78"/>
      <c r="B176" s="94"/>
      <c r="C176" s="78"/>
      <c r="D176" s="78"/>
      <c r="E176" s="78"/>
      <c r="F176" s="78"/>
      <c r="G176" s="78"/>
      <c r="H176" s="78"/>
      <c r="I176" s="78"/>
      <c r="J176" s="78"/>
    </row>
    <row r="177" spans="1:10">
      <c r="A177" s="78"/>
      <c r="B177" s="94"/>
      <c r="C177" s="78"/>
      <c r="D177" s="78"/>
      <c r="E177" s="78"/>
      <c r="F177" s="78"/>
      <c r="G177" s="78"/>
      <c r="H177" s="78"/>
      <c r="I177" s="78"/>
      <c r="J177" s="78"/>
    </row>
    <row r="178" spans="1:10">
      <c r="A178" s="78"/>
      <c r="B178" s="94"/>
      <c r="C178" s="78"/>
      <c r="D178" s="78"/>
      <c r="E178" s="78"/>
      <c r="F178" s="78"/>
      <c r="G178" s="78"/>
      <c r="H178" s="78"/>
      <c r="I178" s="78"/>
      <c r="J178" s="78"/>
    </row>
    <row r="179" spans="1:10">
      <c r="A179" s="78"/>
      <c r="B179" s="94"/>
      <c r="C179" s="78"/>
      <c r="D179" s="78"/>
      <c r="E179" s="78"/>
      <c r="F179" s="78"/>
      <c r="G179" s="78"/>
      <c r="H179" s="78"/>
      <c r="I179" s="78"/>
      <c r="J179" s="78"/>
    </row>
    <row r="180" spans="1:10">
      <c r="A180" s="78"/>
      <c r="B180" s="94"/>
      <c r="C180" s="78"/>
      <c r="D180" s="78"/>
      <c r="E180" s="78"/>
      <c r="F180" s="78"/>
      <c r="G180" s="78"/>
      <c r="H180" s="78"/>
      <c r="I180" s="78"/>
      <c r="J180" s="78"/>
    </row>
    <row r="181" spans="1:10">
      <c r="A181" s="78"/>
      <c r="B181" s="94"/>
      <c r="C181" s="78"/>
      <c r="D181" s="78"/>
      <c r="E181" s="78"/>
      <c r="F181" s="78"/>
      <c r="G181" s="78"/>
      <c r="H181" s="78"/>
      <c r="I181" s="78"/>
      <c r="J181" s="78"/>
    </row>
    <row r="182" spans="1:10">
      <c r="A182" s="78"/>
      <c r="B182" s="94"/>
      <c r="C182" s="78"/>
      <c r="D182" s="78"/>
      <c r="E182" s="78"/>
      <c r="F182" s="78"/>
      <c r="G182" s="78"/>
      <c r="H182" s="78"/>
      <c r="I182" s="78"/>
      <c r="J182" s="78"/>
    </row>
    <row r="183" spans="1:10">
      <c r="A183" s="78"/>
      <c r="B183" s="94"/>
      <c r="C183" s="78"/>
      <c r="D183" s="78"/>
      <c r="E183" s="78"/>
      <c r="F183" s="78"/>
      <c r="G183" s="78"/>
      <c r="H183" s="78"/>
      <c r="I183" s="78"/>
      <c r="J183" s="78"/>
    </row>
    <row r="184" spans="1:10">
      <c r="A184" s="78"/>
      <c r="B184" s="94"/>
      <c r="C184" s="78"/>
      <c r="D184" s="78"/>
      <c r="E184" s="78"/>
      <c r="F184" s="78"/>
      <c r="G184" s="78"/>
      <c r="H184" s="78"/>
      <c r="I184" s="78"/>
      <c r="J184" s="78"/>
    </row>
    <row r="185" spans="1:10">
      <c r="A185" s="78"/>
      <c r="B185" s="94"/>
      <c r="C185" s="78"/>
      <c r="D185" s="78"/>
      <c r="E185" s="78"/>
      <c r="F185" s="78"/>
      <c r="G185" s="78"/>
      <c r="H185" s="78"/>
      <c r="I185" s="78"/>
      <c r="J185" s="78"/>
    </row>
    <row r="186" spans="1:10">
      <c r="A186" s="78"/>
      <c r="B186" s="94"/>
      <c r="C186" s="78"/>
      <c r="D186" s="78"/>
      <c r="E186" s="78"/>
      <c r="F186" s="78"/>
      <c r="G186" s="78"/>
      <c r="H186" s="78"/>
      <c r="I186" s="78"/>
      <c r="J186" s="78"/>
    </row>
    <row r="187" spans="1:10">
      <c r="A187" s="78"/>
      <c r="B187" s="94"/>
      <c r="C187" s="78"/>
      <c r="D187" s="78"/>
      <c r="E187" s="78"/>
      <c r="F187" s="78"/>
      <c r="G187" s="78"/>
      <c r="H187" s="78"/>
      <c r="I187" s="78"/>
      <c r="J187" s="78"/>
    </row>
    <row r="188" spans="1:10">
      <c r="A188" s="78"/>
      <c r="B188" s="94"/>
      <c r="C188" s="78"/>
      <c r="D188" s="78"/>
      <c r="E188" s="78"/>
      <c r="F188" s="78"/>
      <c r="G188" s="78"/>
      <c r="H188" s="78"/>
      <c r="I188" s="78"/>
      <c r="J188" s="78"/>
    </row>
    <row r="189" spans="1:10">
      <c r="A189" s="78"/>
      <c r="B189" s="94"/>
      <c r="C189" s="78"/>
      <c r="D189" s="78"/>
      <c r="E189" s="78"/>
      <c r="F189" s="78"/>
      <c r="G189" s="78"/>
      <c r="H189" s="78"/>
      <c r="I189" s="78"/>
      <c r="J189" s="78"/>
    </row>
    <row r="190" spans="1:10">
      <c r="A190" s="78"/>
      <c r="B190" s="94"/>
      <c r="C190" s="78"/>
      <c r="D190" s="78"/>
      <c r="E190" s="78"/>
      <c r="F190" s="78"/>
      <c r="G190" s="78"/>
      <c r="H190" s="78"/>
      <c r="I190" s="78"/>
      <c r="J190" s="78"/>
    </row>
    <row r="191" spans="1:10">
      <c r="A191" s="78"/>
      <c r="B191" s="94"/>
      <c r="C191" s="78"/>
      <c r="D191" s="78"/>
      <c r="E191" s="78"/>
      <c r="F191" s="78"/>
      <c r="G191" s="78"/>
      <c r="H191" s="78"/>
      <c r="I191" s="78"/>
      <c r="J191" s="78"/>
    </row>
    <row r="192" spans="1:10">
      <c r="A192" s="78"/>
      <c r="B192" s="94"/>
      <c r="C192" s="78"/>
      <c r="D192" s="78"/>
      <c r="E192" s="78"/>
      <c r="F192" s="78"/>
      <c r="G192" s="78"/>
      <c r="H192" s="78"/>
      <c r="I192" s="78"/>
      <c r="J192" s="78"/>
    </row>
    <row r="193" spans="1:10">
      <c r="A193" s="78"/>
      <c r="B193" s="94"/>
      <c r="C193" s="78"/>
      <c r="D193" s="78"/>
      <c r="E193" s="78"/>
      <c r="F193" s="78"/>
      <c r="G193" s="78"/>
      <c r="H193" s="78"/>
      <c r="I193" s="78"/>
      <c r="J193" s="78"/>
    </row>
    <row r="194" spans="1:10">
      <c r="A194" s="78"/>
      <c r="B194" s="94"/>
      <c r="C194" s="78"/>
      <c r="D194" s="78"/>
      <c r="E194" s="78"/>
      <c r="F194" s="78"/>
      <c r="G194" s="78"/>
      <c r="H194" s="78"/>
      <c r="I194" s="78"/>
      <c r="J194" s="78"/>
    </row>
    <row r="195" spans="1:10">
      <c r="A195" s="78"/>
      <c r="B195" s="94"/>
      <c r="C195" s="78"/>
      <c r="D195" s="78"/>
      <c r="E195" s="78"/>
      <c r="F195" s="78"/>
      <c r="G195" s="78"/>
      <c r="H195" s="78"/>
      <c r="I195" s="78"/>
      <c r="J195" s="78"/>
    </row>
    <row r="196" spans="1:10">
      <c r="A196" s="78"/>
      <c r="B196" s="94"/>
      <c r="C196" s="78"/>
      <c r="D196" s="78"/>
      <c r="E196" s="78"/>
      <c r="F196" s="78"/>
      <c r="G196" s="78"/>
      <c r="H196" s="78"/>
      <c r="I196" s="78"/>
      <c r="J196" s="78"/>
    </row>
    <row r="197" spans="1:10">
      <c r="A197" s="78"/>
      <c r="B197" s="94"/>
      <c r="C197" s="78"/>
      <c r="D197" s="78"/>
      <c r="E197" s="78"/>
      <c r="F197" s="78"/>
      <c r="G197" s="78"/>
      <c r="H197" s="78"/>
      <c r="I197" s="78"/>
      <c r="J197" s="78"/>
    </row>
    <row r="198" spans="1:10">
      <c r="A198" s="78"/>
      <c r="B198" s="94"/>
      <c r="C198" s="78"/>
      <c r="D198" s="78"/>
      <c r="E198" s="78"/>
      <c r="F198" s="78"/>
      <c r="G198" s="78"/>
      <c r="H198" s="78"/>
      <c r="I198" s="78"/>
      <c r="J198" s="78"/>
    </row>
    <row r="199" spans="1:10">
      <c r="A199" s="78"/>
      <c r="B199" s="94"/>
      <c r="C199" s="78"/>
      <c r="D199" s="78"/>
      <c r="E199" s="78"/>
      <c r="F199" s="78"/>
      <c r="G199" s="78"/>
      <c r="H199" s="78"/>
      <c r="I199" s="78"/>
      <c r="J199" s="78"/>
    </row>
    <row r="200" spans="1:10">
      <c r="A200" s="78"/>
      <c r="B200" s="94"/>
      <c r="C200" s="78"/>
      <c r="D200" s="78"/>
      <c r="E200" s="78"/>
      <c r="F200" s="78"/>
      <c r="G200" s="78"/>
      <c r="H200" s="78"/>
      <c r="I200" s="78"/>
      <c r="J200" s="78"/>
    </row>
    <row r="201" spans="1:10">
      <c r="A201" s="78"/>
      <c r="B201" s="94"/>
      <c r="C201" s="78"/>
      <c r="D201" s="78"/>
      <c r="E201" s="78"/>
      <c r="F201" s="78"/>
      <c r="G201" s="78"/>
      <c r="H201" s="78"/>
      <c r="I201" s="78"/>
      <c r="J201" s="78"/>
    </row>
    <row r="202" spans="1:10">
      <c r="A202" s="78"/>
      <c r="B202" s="94"/>
      <c r="C202" s="78"/>
      <c r="D202" s="78"/>
      <c r="E202" s="78"/>
      <c r="F202" s="78"/>
      <c r="G202" s="78"/>
      <c r="H202" s="78"/>
      <c r="I202" s="78"/>
      <c r="J202" s="78"/>
    </row>
    <row r="203" spans="1:10">
      <c r="A203" s="78"/>
      <c r="B203" s="94"/>
      <c r="C203" s="78"/>
      <c r="D203" s="78"/>
      <c r="E203" s="78"/>
      <c r="F203" s="78"/>
      <c r="G203" s="78"/>
      <c r="H203" s="78"/>
      <c r="I203" s="78"/>
      <c r="J203" s="78"/>
    </row>
    <row r="204" spans="1:10">
      <c r="A204" s="78"/>
      <c r="B204" s="94"/>
      <c r="C204" s="78"/>
      <c r="D204" s="78"/>
      <c r="E204" s="78"/>
      <c r="F204" s="78"/>
      <c r="G204" s="78"/>
      <c r="H204" s="78"/>
      <c r="I204" s="78"/>
      <c r="J204" s="78"/>
    </row>
    <row r="205" spans="1:10">
      <c r="A205" s="78"/>
      <c r="B205" s="94"/>
      <c r="C205" s="78"/>
      <c r="D205" s="78"/>
      <c r="E205" s="78"/>
      <c r="F205" s="78"/>
      <c r="G205" s="78"/>
      <c r="H205" s="78"/>
      <c r="I205" s="78"/>
      <c r="J205" s="78"/>
    </row>
    <row r="206" spans="1:10">
      <c r="A206" s="78"/>
      <c r="B206" s="94"/>
      <c r="C206" s="78"/>
      <c r="D206" s="78"/>
      <c r="E206" s="78"/>
      <c r="F206" s="78"/>
      <c r="G206" s="78"/>
      <c r="H206" s="78"/>
      <c r="I206" s="78"/>
      <c r="J206" s="78"/>
    </row>
    <row r="207" spans="1:10">
      <c r="A207" s="78"/>
      <c r="B207" s="94"/>
      <c r="C207" s="78"/>
      <c r="D207" s="78"/>
      <c r="E207" s="78"/>
      <c r="F207" s="78"/>
      <c r="G207" s="78"/>
      <c r="H207" s="78"/>
      <c r="I207" s="78"/>
      <c r="J207" s="78"/>
    </row>
    <row r="208" spans="1:10">
      <c r="A208" s="78"/>
      <c r="B208" s="94"/>
      <c r="C208" s="78"/>
      <c r="D208" s="78"/>
      <c r="E208" s="78"/>
      <c r="F208" s="78"/>
      <c r="G208" s="78"/>
      <c r="H208" s="78"/>
      <c r="I208" s="78"/>
      <c r="J208" s="78"/>
    </row>
    <row r="209" spans="1:10">
      <c r="A209" s="78"/>
      <c r="B209" s="94"/>
      <c r="C209" s="78"/>
      <c r="D209" s="78"/>
      <c r="E209" s="78"/>
      <c r="F209" s="78"/>
      <c r="G209" s="78"/>
      <c r="H209" s="78"/>
      <c r="I209" s="78"/>
      <c r="J209" s="78"/>
    </row>
    <row r="210" spans="1:10">
      <c r="A210" s="78"/>
      <c r="B210" s="94"/>
      <c r="C210" s="78"/>
      <c r="D210" s="78"/>
      <c r="E210" s="78"/>
      <c r="F210" s="78"/>
      <c r="G210" s="78"/>
      <c r="H210" s="78"/>
      <c r="I210" s="78"/>
      <c r="J210" s="78"/>
    </row>
    <row r="211" spans="1:10">
      <c r="A211" s="78"/>
      <c r="B211" s="94"/>
      <c r="C211" s="78"/>
      <c r="D211" s="78"/>
      <c r="E211" s="78"/>
      <c r="F211" s="78"/>
      <c r="G211" s="78"/>
      <c r="H211" s="78"/>
      <c r="I211" s="78"/>
      <c r="J211" s="78"/>
    </row>
    <row r="212" spans="1:10">
      <c r="A212" s="78"/>
      <c r="B212" s="94"/>
      <c r="C212" s="78"/>
      <c r="D212" s="78"/>
      <c r="E212" s="78"/>
      <c r="F212" s="78"/>
      <c r="G212" s="78"/>
      <c r="H212" s="78"/>
      <c r="I212" s="78"/>
      <c r="J212" s="78"/>
    </row>
    <row r="213" spans="1:10">
      <c r="A213" s="78"/>
      <c r="B213" s="94"/>
      <c r="C213" s="78"/>
      <c r="D213" s="78"/>
      <c r="E213" s="78"/>
      <c r="F213" s="78"/>
      <c r="G213" s="78"/>
      <c r="H213" s="78"/>
      <c r="I213" s="78"/>
      <c r="J213" s="78"/>
    </row>
    <row r="214" spans="1:10">
      <c r="A214" s="78"/>
      <c r="B214" s="94"/>
      <c r="C214" s="78"/>
      <c r="D214" s="78"/>
      <c r="E214" s="78"/>
      <c r="F214" s="78"/>
      <c r="G214" s="78"/>
      <c r="H214" s="78"/>
      <c r="I214" s="78"/>
      <c r="J214" s="78"/>
    </row>
    <row r="215" spans="1:10">
      <c r="A215" s="78"/>
      <c r="B215" s="94"/>
      <c r="C215" s="78"/>
      <c r="D215" s="78"/>
      <c r="E215" s="78"/>
      <c r="F215" s="78"/>
      <c r="G215" s="78"/>
      <c r="H215" s="78"/>
      <c r="I215" s="78"/>
      <c r="J215" s="78"/>
    </row>
    <row r="216" spans="1:10">
      <c r="A216" s="78"/>
      <c r="B216" s="94"/>
      <c r="C216" s="78"/>
      <c r="D216" s="78"/>
      <c r="E216" s="78"/>
      <c r="F216" s="78"/>
      <c r="G216" s="78"/>
      <c r="H216" s="78"/>
      <c r="I216" s="78"/>
      <c r="J216" s="78"/>
    </row>
    <row r="217" spans="1:10">
      <c r="A217" s="78"/>
      <c r="B217" s="94"/>
      <c r="C217" s="78"/>
      <c r="D217" s="78"/>
      <c r="E217" s="78"/>
      <c r="F217" s="78"/>
      <c r="G217" s="78"/>
      <c r="H217" s="78"/>
      <c r="I217" s="78"/>
      <c r="J217" s="78"/>
    </row>
    <row r="218" spans="1:10">
      <c r="A218" s="78"/>
      <c r="B218" s="94"/>
      <c r="C218" s="78"/>
      <c r="D218" s="78"/>
      <c r="E218" s="78"/>
      <c r="F218" s="78"/>
      <c r="G218" s="78"/>
      <c r="H218" s="78"/>
      <c r="I218" s="78"/>
      <c r="J218" s="78"/>
    </row>
    <row r="219" spans="1:10">
      <c r="A219" s="78"/>
      <c r="B219" s="94"/>
      <c r="C219" s="78"/>
      <c r="D219" s="78"/>
      <c r="E219" s="78"/>
      <c r="F219" s="78"/>
      <c r="G219" s="78"/>
      <c r="H219" s="78"/>
      <c r="I219" s="78"/>
      <c r="J219" s="78"/>
    </row>
    <row r="220" spans="1:10">
      <c r="A220" s="78"/>
      <c r="B220" s="94"/>
      <c r="C220" s="78"/>
      <c r="D220" s="78"/>
      <c r="E220" s="78"/>
      <c r="F220" s="78"/>
      <c r="G220" s="78"/>
      <c r="H220" s="78"/>
      <c r="I220" s="78"/>
      <c r="J220" s="78"/>
    </row>
    <row r="221" spans="1:10">
      <c r="A221" s="78"/>
      <c r="B221" s="94"/>
      <c r="C221" s="78"/>
      <c r="D221" s="78"/>
      <c r="E221" s="78"/>
      <c r="F221" s="78"/>
      <c r="G221" s="78"/>
      <c r="H221" s="78"/>
      <c r="I221" s="78"/>
      <c r="J221" s="78"/>
    </row>
    <row r="222" spans="1:10">
      <c r="A222" s="78"/>
      <c r="B222" s="94"/>
      <c r="C222" s="78"/>
      <c r="D222" s="78"/>
      <c r="E222" s="78"/>
      <c r="F222" s="78"/>
      <c r="G222" s="78"/>
      <c r="H222" s="78"/>
      <c r="I222" s="78"/>
      <c r="J222" s="78"/>
    </row>
    <row r="223" spans="1:10">
      <c r="A223" s="78"/>
      <c r="B223" s="94"/>
      <c r="C223" s="78"/>
      <c r="D223" s="78"/>
      <c r="E223" s="78"/>
      <c r="F223" s="78"/>
      <c r="G223" s="78"/>
      <c r="H223" s="78"/>
      <c r="I223" s="78"/>
      <c r="J223" s="78"/>
    </row>
    <row r="224" spans="1:10">
      <c r="A224" s="78"/>
      <c r="B224" s="94"/>
      <c r="C224" s="78"/>
      <c r="D224" s="78"/>
      <c r="E224" s="78"/>
      <c r="F224" s="78"/>
      <c r="G224" s="78"/>
      <c r="H224" s="78"/>
      <c r="I224" s="78"/>
      <c r="J224" s="78"/>
    </row>
    <row r="225" spans="1:10">
      <c r="A225" s="78"/>
      <c r="B225" s="94"/>
      <c r="C225" s="78"/>
      <c r="D225" s="78"/>
      <c r="E225" s="78"/>
      <c r="F225" s="78"/>
      <c r="G225" s="78"/>
      <c r="H225" s="78"/>
      <c r="I225" s="78"/>
      <c r="J225" s="78"/>
    </row>
    <row r="226" spans="1:10">
      <c r="A226" s="78"/>
      <c r="B226" s="94"/>
      <c r="C226" s="78"/>
      <c r="D226" s="78"/>
      <c r="E226" s="78"/>
      <c r="F226" s="78"/>
      <c r="G226" s="78"/>
      <c r="H226" s="78"/>
      <c r="I226" s="78"/>
      <c r="J226" s="78"/>
    </row>
    <row r="227" spans="1:10">
      <c r="A227" s="78"/>
      <c r="B227" s="94"/>
      <c r="C227" s="78"/>
      <c r="D227" s="78"/>
      <c r="E227" s="78"/>
      <c r="F227" s="78"/>
      <c r="G227" s="78"/>
      <c r="H227" s="78"/>
      <c r="I227" s="78"/>
      <c r="J227" s="78"/>
    </row>
    <row r="228" spans="1:10">
      <c r="A228" s="78"/>
      <c r="B228" s="94"/>
      <c r="C228" s="78"/>
      <c r="D228" s="78"/>
      <c r="E228" s="78"/>
      <c r="F228" s="78"/>
      <c r="G228" s="78"/>
      <c r="H228" s="78"/>
      <c r="I228" s="78"/>
      <c r="J228" s="78"/>
    </row>
    <row r="229" spans="1:10">
      <c r="A229" s="78"/>
      <c r="B229" s="94"/>
      <c r="C229" s="78"/>
      <c r="D229" s="78"/>
      <c r="E229" s="78"/>
      <c r="F229" s="78"/>
      <c r="G229" s="78"/>
      <c r="H229" s="78"/>
      <c r="I229" s="78"/>
      <c r="J229" s="78"/>
    </row>
    <row r="230" spans="1:10">
      <c r="A230" s="78"/>
      <c r="B230" s="94"/>
      <c r="C230" s="78"/>
      <c r="D230" s="78"/>
      <c r="E230" s="78"/>
      <c r="F230" s="78"/>
      <c r="G230" s="78"/>
      <c r="H230" s="78"/>
      <c r="I230" s="78"/>
      <c r="J230" s="78"/>
    </row>
    <row r="231" spans="1:10">
      <c r="A231" s="78"/>
      <c r="B231" s="94"/>
      <c r="C231" s="78"/>
      <c r="D231" s="78"/>
      <c r="E231" s="78"/>
      <c r="F231" s="78"/>
      <c r="G231" s="78"/>
      <c r="H231" s="78"/>
      <c r="I231" s="78"/>
      <c r="J231" s="78"/>
    </row>
    <row r="232" spans="1:10">
      <c r="A232" s="78"/>
      <c r="B232" s="94"/>
      <c r="C232" s="78"/>
      <c r="D232" s="78"/>
      <c r="E232" s="78"/>
      <c r="F232" s="78"/>
      <c r="G232" s="78"/>
      <c r="H232" s="78"/>
      <c r="I232" s="78"/>
      <c r="J232" s="78"/>
    </row>
    <row r="233" spans="1:10">
      <c r="A233" s="78"/>
      <c r="B233" s="94"/>
      <c r="C233" s="78"/>
      <c r="D233" s="78"/>
      <c r="E233" s="78"/>
      <c r="F233" s="78"/>
      <c r="G233" s="78"/>
      <c r="H233" s="78"/>
      <c r="I233" s="78"/>
      <c r="J233" s="78"/>
    </row>
    <row r="234" spans="1:10">
      <c r="A234" s="78"/>
      <c r="B234" s="94"/>
      <c r="C234" s="78"/>
      <c r="D234" s="78"/>
      <c r="E234" s="78"/>
      <c r="F234" s="78"/>
      <c r="G234" s="78"/>
      <c r="H234" s="78"/>
      <c r="I234" s="78"/>
      <c r="J234" s="78"/>
    </row>
    <row r="235" spans="1:10">
      <c r="A235" s="78"/>
      <c r="B235" s="94"/>
      <c r="C235" s="78"/>
      <c r="D235" s="78"/>
      <c r="E235" s="78"/>
      <c r="F235" s="78"/>
      <c r="G235" s="78"/>
      <c r="H235" s="78"/>
      <c r="I235" s="78"/>
      <c r="J235" s="78"/>
    </row>
    <row r="236" spans="1:10">
      <c r="A236" s="78"/>
      <c r="B236" s="94"/>
      <c r="C236" s="78"/>
      <c r="D236" s="78"/>
      <c r="E236" s="78"/>
      <c r="F236" s="78"/>
      <c r="G236" s="78"/>
      <c r="H236" s="78"/>
      <c r="I236" s="78"/>
      <c r="J236" s="78"/>
    </row>
    <row r="237" spans="1:10">
      <c r="A237" s="78"/>
      <c r="B237" s="94"/>
      <c r="C237" s="78"/>
      <c r="D237" s="78"/>
      <c r="E237" s="78"/>
      <c r="F237" s="78"/>
      <c r="G237" s="78"/>
      <c r="H237" s="78"/>
      <c r="I237" s="78"/>
      <c r="J237" s="78"/>
    </row>
    <row r="238" spans="1:10">
      <c r="A238" s="78"/>
      <c r="B238" s="94"/>
      <c r="C238" s="78"/>
      <c r="D238" s="78"/>
      <c r="E238" s="78"/>
      <c r="F238" s="78"/>
      <c r="G238" s="78"/>
      <c r="H238" s="78"/>
      <c r="I238" s="78"/>
      <c r="J238" s="78"/>
    </row>
    <row r="239" spans="1:10">
      <c r="A239" s="78"/>
      <c r="B239" s="94"/>
      <c r="C239" s="78"/>
      <c r="D239" s="78"/>
      <c r="E239" s="78"/>
      <c r="F239" s="78"/>
      <c r="G239" s="78"/>
      <c r="H239" s="78"/>
      <c r="I239" s="78"/>
      <c r="J239" s="78"/>
    </row>
    <row r="240" spans="1:10">
      <c r="A240" s="78"/>
      <c r="B240" s="94"/>
      <c r="C240" s="78"/>
      <c r="D240" s="78"/>
      <c r="E240" s="78"/>
      <c r="F240" s="78"/>
      <c r="G240" s="78"/>
      <c r="H240" s="78"/>
      <c r="I240" s="78"/>
      <c r="J240" s="78"/>
    </row>
    <row r="241" spans="1:10">
      <c r="A241" s="78"/>
      <c r="B241" s="94"/>
      <c r="C241" s="78"/>
      <c r="D241" s="78"/>
      <c r="E241" s="78"/>
      <c r="F241" s="78"/>
      <c r="G241" s="78"/>
      <c r="H241" s="78"/>
      <c r="I241" s="78"/>
      <c r="J241" s="78"/>
    </row>
    <row r="242" spans="1:10">
      <c r="A242" s="78"/>
      <c r="B242" s="94"/>
      <c r="C242" s="78"/>
      <c r="D242" s="78"/>
      <c r="E242" s="78"/>
      <c r="F242" s="78"/>
      <c r="G242" s="78"/>
      <c r="H242" s="78"/>
      <c r="I242" s="78"/>
      <c r="J242" s="78"/>
    </row>
    <row r="243" spans="1:10">
      <c r="A243" s="78"/>
      <c r="B243" s="94"/>
      <c r="C243" s="78"/>
      <c r="D243" s="78"/>
      <c r="E243" s="78"/>
      <c r="F243" s="78"/>
      <c r="G243" s="78"/>
      <c r="H243" s="78"/>
      <c r="I243" s="78"/>
      <c r="J243" s="78"/>
    </row>
    <row r="244" spans="1:10">
      <c r="A244" s="78"/>
      <c r="B244" s="94"/>
      <c r="C244" s="78"/>
      <c r="D244" s="78"/>
      <c r="E244" s="78"/>
      <c r="F244" s="78"/>
      <c r="G244" s="78"/>
      <c r="H244" s="78"/>
      <c r="I244" s="78"/>
      <c r="J244" s="78"/>
    </row>
    <row r="245" spans="1:10">
      <c r="A245" s="78"/>
      <c r="B245" s="94"/>
      <c r="C245" s="78"/>
      <c r="D245" s="78"/>
      <c r="E245" s="78"/>
      <c r="F245" s="78"/>
      <c r="G245" s="78"/>
      <c r="H245" s="78"/>
      <c r="I245" s="78"/>
      <c r="J245" s="78"/>
    </row>
    <row r="246" spans="1:10">
      <c r="A246" s="78"/>
      <c r="B246" s="94"/>
      <c r="C246" s="78"/>
      <c r="D246" s="78"/>
      <c r="E246" s="78"/>
      <c r="F246" s="78"/>
      <c r="G246" s="78"/>
      <c r="H246" s="78"/>
      <c r="I246" s="78"/>
      <c r="J246" s="78"/>
    </row>
    <row r="247" spans="1:10">
      <c r="A247" s="78"/>
      <c r="B247" s="94"/>
      <c r="C247" s="78"/>
      <c r="D247" s="78"/>
      <c r="E247" s="78"/>
      <c r="F247" s="78"/>
      <c r="G247" s="78"/>
      <c r="H247" s="78"/>
      <c r="I247" s="78"/>
      <c r="J247" s="78"/>
    </row>
    <row r="248" spans="1:10">
      <c r="A248" s="78"/>
      <c r="B248" s="94"/>
      <c r="C248" s="78"/>
      <c r="D248" s="78"/>
      <c r="E248" s="78"/>
      <c r="F248" s="78"/>
      <c r="G248" s="78"/>
      <c r="H248" s="78"/>
      <c r="I248" s="78"/>
      <c r="J248" s="78"/>
    </row>
    <row r="249" spans="1:10">
      <c r="A249" s="78"/>
      <c r="B249" s="94"/>
      <c r="C249" s="78"/>
      <c r="D249" s="78"/>
      <c r="E249" s="78"/>
      <c r="F249" s="78"/>
      <c r="G249" s="78"/>
      <c r="H249" s="78"/>
      <c r="I249" s="78"/>
      <c r="J249" s="78"/>
    </row>
    <row r="250" spans="1:10">
      <c r="A250" s="78"/>
      <c r="B250" s="94"/>
      <c r="C250" s="78"/>
      <c r="D250" s="78"/>
      <c r="E250" s="78"/>
      <c r="F250" s="78"/>
      <c r="G250" s="78"/>
      <c r="H250" s="78"/>
      <c r="I250" s="78"/>
      <c r="J250" s="78"/>
    </row>
    <row r="251" spans="1:10">
      <c r="A251" s="78"/>
      <c r="B251" s="94"/>
      <c r="C251" s="78"/>
      <c r="D251" s="78"/>
      <c r="E251" s="78"/>
      <c r="F251" s="78"/>
      <c r="G251" s="78"/>
      <c r="H251" s="78"/>
      <c r="I251" s="78"/>
      <c r="J251" s="78"/>
    </row>
    <row r="252" spans="1:10">
      <c r="A252" s="78"/>
      <c r="B252" s="94"/>
      <c r="C252" s="78"/>
      <c r="D252" s="78"/>
      <c r="E252" s="78"/>
      <c r="F252" s="78"/>
      <c r="G252" s="78"/>
      <c r="H252" s="78"/>
      <c r="I252" s="78"/>
      <c r="J252" s="78"/>
    </row>
    <row r="253" spans="1:10">
      <c r="A253" s="78"/>
      <c r="B253" s="94"/>
      <c r="C253" s="78"/>
      <c r="D253" s="78"/>
      <c r="E253" s="78"/>
      <c r="F253" s="78"/>
      <c r="G253" s="78"/>
      <c r="H253" s="78"/>
      <c r="I253" s="78"/>
      <c r="J253" s="78"/>
    </row>
    <row r="254" spans="1:10">
      <c r="A254" s="78"/>
      <c r="B254" s="94"/>
      <c r="C254" s="78"/>
      <c r="D254" s="78"/>
      <c r="E254" s="78"/>
      <c r="F254" s="78"/>
      <c r="G254" s="78"/>
      <c r="H254" s="78"/>
      <c r="I254" s="78"/>
      <c r="J254" s="78"/>
    </row>
    <row r="255" spans="1:10">
      <c r="A255" s="78"/>
      <c r="B255" s="94"/>
      <c r="C255" s="78"/>
      <c r="D255" s="78"/>
      <c r="E255" s="78"/>
      <c r="F255" s="78"/>
      <c r="G255" s="78"/>
      <c r="H255" s="78"/>
      <c r="I255" s="78"/>
      <c r="J255" s="78"/>
    </row>
    <row r="256" spans="1:10">
      <c r="A256" s="78"/>
      <c r="B256" s="94"/>
      <c r="C256" s="78"/>
      <c r="D256" s="78"/>
      <c r="E256" s="78"/>
      <c r="F256" s="78"/>
      <c r="G256" s="78"/>
      <c r="H256" s="78"/>
      <c r="I256" s="78"/>
      <c r="J256" s="78"/>
    </row>
    <row r="257" spans="1:10">
      <c r="A257" s="78"/>
      <c r="B257" s="94"/>
      <c r="C257" s="78"/>
      <c r="D257" s="78"/>
      <c r="E257" s="78"/>
      <c r="F257" s="78"/>
      <c r="G257" s="78"/>
      <c r="H257" s="78"/>
      <c r="I257" s="78"/>
      <c r="J257" s="78"/>
    </row>
    <row r="258" spans="1:10">
      <c r="A258" s="78"/>
      <c r="B258" s="94"/>
      <c r="C258" s="78"/>
      <c r="D258" s="78"/>
      <c r="E258" s="78"/>
      <c r="F258" s="78"/>
      <c r="G258" s="78"/>
      <c r="H258" s="78"/>
      <c r="I258" s="78"/>
      <c r="J258" s="78"/>
    </row>
    <row r="259" spans="1:10">
      <c r="A259" s="78"/>
      <c r="B259" s="94"/>
      <c r="C259" s="78"/>
      <c r="D259" s="78"/>
      <c r="E259" s="78"/>
      <c r="F259" s="78"/>
      <c r="G259" s="78"/>
      <c r="H259" s="78"/>
      <c r="I259" s="78"/>
      <c r="J259" s="78"/>
    </row>
    <row r="260" spans="1:10">
      <c r="A260" s="78"/>
      <c r="B260" s="94"/>
      <c r="C260" s="78"/>
      <c r="D260" s="78"/>
      <c r="E260" s="78"/>
      <c r="F260" s="78"/>
      <c r="G260" s="78"/>
      <c r="H260" s="78"/>
      <c r="I260" s="78"/>
      <c r="J260" s="78"/>
    </row>
    <row r="261" spans="1:10">
      <c r="A261" s="78"/>
      <c r="B261" s="94"/>
      <c r="C261" s="78"/>
      <c r="D261" s="78"/>
      <c r="E261" s="78"/>
      <c r="F261" s="78"/>
      <c r="G261" s="78"/>
      <c r="H261" s="78"/>
      <c r="I261" s="78"/>
      <c r="J261" s="78"/>
    </row>
    <row r="262" spans="1:10">
      <c r="A262" s="78"/>
      <c r="B262" s="94"/>
      <c r="C262" s="78"/>
      <c r="D262" s="78"/>
      <c r="E262" s="78"/>
      <c r="F262" s="78"/>
      <c r="G262" s="78"/>
      <c r="H262" s="78"/>
      <c r="I262" s="78"/>
      <c r="J262" s="78"/>
    </row>
    <row r="263" spans="1:10">
      <c r="A263" s="78"/>
      <c r="B263" s="94"/>
      <c r="C263" s="78"/>
      <c r="D263" s="78"/>
      <c r="E263" s="78"/>
      <c r="F263" s="78"/>
      <c r="G263" s="78"/>
      <c r="H263" s="78"/>
      <c r="I263" s="78"/>
      <c r="J263" s="78"/>
    </row>
    <row r="264" spans="1:10">
      <c r="A264" s="78"/>
      <c r="B264" s="94"/>
      <c r="C264" s="78"/>
      <c r="D264" s="78"/>
      <c r="E264" s="78"/>
      <c r="F264" s="78"/>
      <c r="G264" s="78"/>
      <c r="H264" s="78"/>
      <c r="I264" s="78"/>
      <c r="J264" s="78"/>
    </row>
    <row r="265" spans="1:10">
      <c r="A265" s="78"/>
      <c r="B265" s="94"/>
      <c r="C265" s="78"/>
      <c r="D265" s="78"/>
      <c r="E265" s="78"/>
      <c r="F265" s="78"/>
      <c r="G265" s="78"/>
      <c r="H265" s="78"/>
      <c r="I265" s="78"/>
      <c r="J265" s="78"/>
    </row>
    <row r="266" spans="1:10">
      <c r="A266" s="78"/>
      <c r="B266" s="94"/>
      <c r="C266" s="78"/>
      <c r="D266" s="78"/>
      <c r="E266" s="78"/>
      <c r="F266" s="78"/>
      <c r="G266" s="78"/>
      <c r="H266" s="78"/>
      <c r="I266" s="78"/>
      <c r="J266" s="78"/>
    </row>
    <row r="267" spans="1:10">
      <c r="A267" s="78"/>
      <c r="B267" s="94"/>
      <c r="C267" s="78"/>
      <c r="D267" s="78"/>
      <c r="E267" s="78"/>
      <c r="F267" s="78"/>
      <c r="G267" s="78"/>
      <c r="H267" s="78"/>
      <c r="I267" s="78"/>
      <c r="J267" s="78"/>
    </row>
    <row r="268" spans="1:10">
      <c r="A268" s="78"/>
      <c r="B268" s="94"/>
      <c r="C268" s="78"/>
      <c r="D268" s="78"/>
      <c r="E268" s="78"/>
      <c r="F268" s="78"/>
      <c r="G268" s="78"/>
      <c r="H268" s="78"/>
      <c r="I268" s="78"/>
      <c r="J268" s="78"/>
    </row>
    <row r="269" spans="1:10">
      <c r="A269" s="78"/>
      <c r="B269" s="94"/>
      <c r="C269" s="78"/>
      <c r="D269" s="78"/>
      <c r="E269" s="78"/>
      <c r="F269" s="78"/>
      <c r="G269" s="78"/>
      <c r="H269" s="78"/>
      <c r="I269" s="78"/>
      <c r="J269" s="78"/>
    </row>
    <row r="270" spans="1:10">
      <c r="A270" s="78"/>
      <c r="B270" s="94"/>
      <c r="C270" s="78"/>
      <c r="D270" s="78"/>
      <c r="E270" s="78"/>
      <c r="F270" s="78"/>
      <c r="G270" s="78"/>
      <c r="H270" s="78"/>
      <c r="I270" s="78"/>
      <c r="J270" s="78"/>
    </row>
    <row r="271" spans="1:10">
      <c r="A271" s="78"/>
      <c r="B271" s="94"/>
      <c r="C271" s="78"/>
      <c r="D271" s="78"/>
      <c r="E271" s="78"/>
      <c r="F271" s="78"/>
      <c r="G271" s="78"/>
      <c r="H271" s="78"/>
      <c r="I271" s="78"/>
      <c r="J271" s="78"/>
    </row>
    <row r="272" spans="1:10">
      <c r="A272" s="78"/>
      <c r="B272" s="94"/>
      <c r="C272" s="78"/>
      <c r="D272" s="78"/>
      <c r="E272" s="78"/>
      <c r="F272" s="78"/>
      <c r="G272" s="78"/>
      <c r="H272" s="78"/>
      <c r="I272" s="78"/>
      <c r="J272" s="78"/>
    </row>
    <row r="273" spans="1:10">
      <c r="A273" s="78"/>
      <c r="B273" s="94"/>
      <c r="C273" s="78"/>
      <c r="D273" s="78"/>
      <c r="E273" s="78"/>
      <c r="F273" s="78"/>
      <c r="G273" s="78"/>
      <c r="H273" s="78"/>
      <c r="I273" s="78"/>
      <c r="J273" s="78"/>
    </row>
    <row r="274" spans="1:10">
      <c r="A274" s="78"/>
      <c r="B274" s="94"/>
      <c r="C274" s="78"/>
      <c r="D274" s="78"/>
      <c r="E274" s="78"/>
      <c r="F274" s="78"/>
      <c r="G274" s="78"/>
      <c r="H274" s="78"/>
      <c r="I274" s="78"/>
      <c r="J274" s="78"/>
    </row>
    <row r="275" spans="1:10">
      <c r="A275" s="78"/>
      <c r="B275" s="94"/>
      <c r="C275" s="78"/>
      <c r="D275" s="78"/>
      <c r="E275" s="78"/>
      <c r="F275" s="78"/>
      <c r="G275" s="78"/>
      <c r="H275" s="78"/>
      <c r="I275" s="78"/>
      <c r="J275" s="78"/>
    </row>
    <row r="276" spans="1:10">
      <c r="A276" s="78"/>
      <c r="B276" s="94"/>
      <c r="C276" s="78"/>
      <c r="D276" s="78"/>
      <c r="E276" s="78"/>
      <c r="F276" s="78"/>
      <c r="G276" s="78"/>
      <c r="H276" s="78"/>
      <c r="I276" s="78"/>
      <c r="J276" s="78"/>
    </row>
    <row r="277" spans="1:10">
      <c r="A277" s="78"/>
      <c r="B277" s="94"/>
      <c r="C277" s="78"/>
      <c r="D277" s="78"/>
      <c r="E277" s="78"/>
      <c r="F277" s="78"/>
      <c r="G277" s="78"/>
      <c r="H277" s="78"/>
      <c r="I277" s="78"/>
      <c r="J277" s="78"/>
    </row>
    <row r="278" spans="1:10">
      <c r="A278" s="78"/>
      <c r="B278" s="94"/>
      <c r="C278" s="78"/>
      <c r="D278" s="78"/>
      <c r="E278" s="78"/>
      <c r="F278" s="78"/>
      <c r="G278" s="78"/>
      <c r="H278" s="78"/>
      <c r="I278" s="78"/>
      <c r="J278" s="78"/>
    </row>
    <row r="279" spans="1:10">
      <c r="A279" s="78"/>
      <c r="B279" s="94"/>
      <c r="C279" s="78"/>
      <c r="D279" s="78"/>
      <c r="E279" s="78"/>
      <c r="F279" s="78"/>
      <c r="G279" s="78"/>
      <c r="H279" s="78"/>
      <c r="I279" s="78"/>
      <c r="J279" s="78"/>
    </row>
    <row r="280" spans="1:10">
      <c r="A280" s="78"/>
      <c r="B280" s="94"/>
      <c r="C280" s="78"/>
      <c r="D280" s="78"/>
      <c r="E280" s="78"/>
      <c r="F280" s="78"/>
      <c r="G280" s="78"/>
      <c r="H280" s="78"/>
      <c r="I280" s="78"/>
      <c r="J280" s="78"/>
    </row>
    <row r="281" spans="1:10">
      <c r="A281" s="78"/>
      <c r="B281" s="94"/>
      <c r="C281" s="78"/>
      <c r="D281" s="78"/>
      <c r="E281" s="78"/>
      <c r="F281" s="78"/>
      <c r="G281" s="78"/>
      <c r="H281" s="78"/>
      <c r="I281" s="78"/>
      <c r="J281" s="78"/>
    </row>
    <row r="282" spans="1:10">
      <c r="A282" s="78"/>
      <c r="B282" s="94"/>
      <c r="C282" s="78"/>
      <c r="D282" s="78"/>
      <c r="E282" s="78"/>
      <c r="F282" s="78"/>
      <c r="G282" s="78"/>
      <c r="H282" s="78"/>
      <c r="I282" s="78"/>
      <c r="J282" s="78"/>
    </row>
    <row r="283" spans="1:10">
      <c r="A283" s="78"/>
      <c r="B283" s="94"/>
      <c r="C283" s="78"/>
      <c r="D283" s="78"/>
      <c r="E283" s="78"/>
      <c r="F283" s="78"/>
      <c r="G283" s="78"/>
      <c r="H283" s="78"/>
      <c r="I283" s="78"/>
      <c r="J283" s="78"/>
    </row>
    <row r="284" spans="1:10">
      <c r="A284" s="78"/>
      <c r="B284" s="94"/>
      <c r="C284" s="78"/>
      <c r="D284" s="78"/>
      <c r="E284" s="78"/>
      <c r="F284" s="78"/>
      <c r="G284" s="78"/>
      <c r="H284" s="78"/>
      <c r="I284" s="78"/>
      <c r="J284" s="78"/>
    </row>
    <row r="285" spans="1:10">
      <c r="A285" s="78"/>
      <c r="B285" s="94"/>
      <c r="C285" s="78"/>
      <c r="D285" s="78"/>
      <c r="E285" s="78"/>
      <c r="F285" s="78"/>
      <c r="G285" s="78"/>
      <c r="H285" s="78"/>
      <c r="I285" s="78"/>
      <c r="J285" s="78"/>
    </row>
    <row r="286" spans="1:10">
      <c r="A286" s="78"/>
      <c r="B286" s="94"/>
      <c r="C286" s="78"/>
      <c r="D286" s="78"/>
      <c r="E286" s="78"/>
      <c r="F286" s="78"/>
      <c r="G286" s="78"/>
      <c r="H286" s="78"/>
      <c r="I286" s="78"/>
      <c r="J286" s="78"/>
    </row>
    <row r="287" spans="1:10">
      <c r="A287" s="78"/>
      <c r="B287" s="94"/>
      <c r="C287" s="78"/>
      <c r="D287" s="78"/>
      <c r="E287" s="78"/>
      <c r="F287" s="78"/>
      <c r="G287" s="78"/>
      <c r="H287" s="78"/>
      <c r="I287" s="78"/>
      <c r="J287" s="78"/>
    </row>
    <row r="288" spans="1:10">
      <c r="A288" s="78"/>
      <c r="B288" s="94"/>
      <c r="C288" s="78"/>
      <c r="D288" s="78"/>
      <c r="E288" s="78"/>
      <c r="F288" s="78"/>
      <c r="G288" s="78"/>
      <c r="H288" s="78"/>
      <c r="I288" s="78"/>
      <c r="J288" s="78"/>
    </row>
    <row r="289" spans="1:10">
      <c r="A289" s="78"/>
      <c r="B289" s="94"/>
      <c r="C289" s="78"/>
      <c r="D289" s="78"/>
      <c r="E289" s="78"/>
      <c r="F289" s="78"/>
      <c r="G289" s="78"/>
      <c r="H289" s="78"/>
      <c r="I289" s="78"/>
      <c r="J289" s="78"/>
    </row>
    <row r="290" spans="1:10">
      <c r="A290" s="78"/>
      <c r="B290" s="94"/>
      <c r="C290" s="78"/>
      <c r="D290" s="78"/>
      <c r="E290" s="78"/>
      <c r="F290" s="78"/>
      <c r="G290" s="78"/>
      <c r="H290" s="78"/>
      <c r="I290" s="78"/>
      <c r="J290" s="78"/>
    </row>
    <row r="291" spans="1:10">
      <c r="A291" s="78"/>
      <c r="B291" s="94"/>
      <c r="C291" s="78"/>
      <c r="D291" s="78"/>
      <c r="E291" s="78"/>
      <c r="F291" s="78"/>
      <c r="G291" s="78"/>
      <c r="H291" s="78"/>
      <c r="I291" s="78"/>
      <c r="J291" s="78"/>
    </row>
    <row r="292" spans="1:10">
      <c r="A292" s="78"/>
      <c r="B292" s="94"/>
      <c r="C292" s="78"/>
      <c r="D292" s="78"/>
      <c r="E292" s="78"/>
      <c r="F292" s="78"/>
      <c r="G292" s="78"/>
      <c r="H292" s="78"/>
      <c r="I292" s="78"/>
      <c r="J292" s="78"/>
    </row>
    <row r="293" spans="1:10">
      <c r="A293" s="78"/>
      <c r="B293" s="94"/>
      <c r="C293" s="78"/>
      <c r="D293" s="78"/>
      <c r="E293" s="78"/>
      <c r="F293" s="78"/>
      <c r="G293" s="78"/>
      <c r="H293" s="78"/>
      <c r="I293" s="78"/>
      <c r="J293" s="78"/>
    </row>
    <row r="294" spans="1:10">
      <c r="A294" s="78"/>
      <c r="B294" s="94"/>
      <c r="C294" s="78"/>
      <c r="D294" s="78"/>
      <c r="E294" s="78"/>
      <c r="F294" s="78"/>
      <c r="G294" s="78"/>
      <c r="H294" s="78"/>
      <c r="I294" s="78"/>
      <c r="J294" s="78"/>
    </row>
    <row r="295" spans="1:10">
      <c r="A295" s="78"/>
      <c r="B295" s="94"/>
      <c r="C295" s="78"/>
      <c r="D295" s="78"/>
      <c r="E295" s="78"/>
      <c r="F295" s="78"/>
      <c r="G295" s="78"/>
      <c r="H295" s="78"/>
      <c r="I295" s="78"/>
      <c r="J295" s="78"/>
    </row>
    <row r="296" spans="1:10">
      <c r="A296" s="78"/>
      <c r="B296" s="94"/>
      <c r="C296" s="78"/>
      <c r="D296" s="78"/>
      <c r="E296" s="78"/>
      <c r="F296" s="78"/>
      <c r="G296" s="78"/>
      <c r="H296" s="78"/>
      <c r="I296" s="78"/>
      <c r="J296" s="78"/>
    </row>
    <row r="297" spans="1:10">
      <c r="A297" s="78"/>
      <c r="B297" s="94"/>
      <c r="C297" s="78"/>
      <c r="D297" s="78"/>
      <c r="E297" s="78"/>
      <c r="F297" s="78"/>
      <c r="G297" s="78"/>
      <c r="H297" s="78"/>
      <c r="I297" s="78"/>
      <c r="J297" s="78"/>
    </row>
    <row r="298" spans="1:10">
      <c r="A298" s="78"/>
      <c r="B298" s="94"/>
      <c r="C298" s="78"/>
      <c r="D298" s="78"/>
      <c r="E298" s="78"/>
      <c r="F298" s="78"/>
      <c r="G298" s="78"/>
      <c r="H298" s="78"/>
      <c r="I298" s="78"/>
      <c r="J298" s="78"/>
    </row>
    <row r="299" spans="1:10">
      <c r="A299" s="78"/>
      <c r="B299" s="94"/>
      <c r="C299" s="78"/>
      <c r="D299" s="78"/>
      <c r="E299" s="78"/>
      <c r="F299" s="78"/>
      <c r="G299" s="78"/>
      <c r="H299" s="78"/>
      <c r="I299" s="78"/>
      <c r="J299" s="78"/>
    </row>
    <row r="300" spans="1:10">
      <c r="A300" s="78"/>
      <c r="B300" s="94"/>
      <c r="C300" s="78"/>
      <c r="D300" s="78"/>
      <c r="E300" s="78"/>
      <c r="F300" s="78"/>
      <c r="G300" s="78"/>
      <c r="H300" s="78"/>
      <c r="I300" s="78"/>
      <c r="J300" s="78"/>
    </row>
    <row r="301" spans="1:10">
      <c r="A301" s="78"/>
      <c r="B301" s="94"/>
      <c r="C301" s="78"/>
      <c r="D301" s="78"/>
      <c r="E301" s="78"/>
      <c r="F301" s="78"/>
      <c r="G301" s="78"/>
      <c r="H301" s="78"/>
      <c r="I301" s="78"/>
      <c r="J301" s="78"/>
    </row>
    <row r="302" spans="1:10">
      <c r="A302" s="78"/>
      <c r="B302" s="94"/>
      <c r="C302" s="78"/>
      <c r="D302" s="78"/>
      <c r="E302" s="78"/>
      <c r="F302" s="78"/>
      <c r="G302" s="78"/>
      <c r="H302" s="78"/>
      <c r="I302" s="78"/>
      <c r="J302" s="78"/>
    </row>
    <row r="303" spans="1:10">
      <c r="A303" s="78"/>
      <c r="B303" s="94"/>
      <c r="C303" s="78"/>
      <c r="D303" s="78"/>
      <c r="E303" s="78"/>
      <c r="F303" s="78"/>
      <c r="G303" s="78"/>
      <c r="H303" s="78"/>
      <c r="I303" s="78"/>
      <c r="J303" s="78"/>
    </row>
    <row r="304" spans="1:10">
      <c r="A304" s="78"/>
      <c r="B304" s="94"/>
      <c r="C304" s="78"/>
      <c r="D304" s="78"/>
      <c r="E304" s="78"/>
      <c r="F304" s="78"/>
      <c r="G304" s="78"/>
      <c r="H304" s="78"/>
      <c r="I304" s="78"/>
      <c r="J304" s="78"/>
    </row>
    <row r="305" spans="1:10">
      <c r="A305" s="78"/>
      <c r="B305" s="94"/>
      <c r="C305" s="78"/>
      <c r="D305" s="78"/>
      <c r="E305" s="78"/>
      <c r="F305" s="78"/>
      <c r="G305" s="78"/>
      <c r="H305" s="78"/>
      <c r="I305" s="78"/>
      <c r="J305" s="78"/>
    </row>
    <row r="306" spans="1:10">
      <c r="A306" s="78"/>
      <c r="B306" s="94"/>
      <c r="C306" s="78"/>
      <c r="D306" s="78"/>
      <c r="E306" s="78"/>
      <c r="F306" s="78"/>
      <c r="G306" s="78"/>
      <c r="H306" s="78"/>
      <c r="I306" s="78"/>
      <c r="J306" s="78"/>
    </row>
    <row r="307" spans="1:10">
      <c r="A307" s="78"/>
      <c r="B307" s="94"/>
      <c r="C307" s="78"/>
      <c r="D307" s="78"/>
      <c r="E307" s="78"/>
      <c r="F307" s="78"/>
      <c r="G307" s="78"/>
      <c r="H307" s="78"/>
      <c r="I307" s="78"/>
      <c r="J307" s="78"/>
    </row>
    <row r="308" spans="1:10">
      <c r="A308" s="78"/>
      <c r="B308" s="94"/>
      <c r="C308" s="78"/>
      <c r="D308" s="78"/>
      <c r="E308" s="78"/>
      <c r="F308" s="78"/>
      <c r="G308" s="78"/>
      <c r="H308" s="78"/>
      <c r="I308" s="78"/>
      <c r="J308" s="78"/>
    </row>
    <row r="309" spans="1:10">
      <c r="A309" s="78"/>
      <c r="B309" s="94"/>
      <c r="C309" s="78"/>
      <c r="D309" s="78"/>
      <c r="E309" s="78"/>
      <c r="F309" s="78"/>
      <c r="G309" s="78"/>
      <c r="H309" s="78"/>
      <c r="I309" s="78"/>
      <c r="J309" s="78"/>
    </row>
    <row r="310" spans="1:10">
      <c r="A310" s="78"/>
      <c r="B310" s="94"/>
      <c r="C310" s="78"/>
      <c r="D310" s="78"/>
      <c r="E310" s="78"/>
      <c r="F310" s="78"/>
      <c r="G310" s="78"/>
      <c r="H310" s="78"/>
      <c r="I310" s="78"/>
      <c r="J310" s="78"/>
    </row>
    <row r="311" spans="1:10">
      <c r="A311" s="78"/>
      <c r="B311" s="94"/>
      <c r="C311" s="78"/>
      <c r="D311" s="78"/>
      <c r="E311" s="78"/>
      <c r="F311" s="78"/>
      <c r="G311" s="78"/>
      <c r="H311" s="78"/>
      <c r="I311" s="78"/>
      <c r="J311" s="78"/>
    </row>
    <row r="312" spans="1:10">
      <c r="A312" s="78"/>
      <c r="B312" s="94"/>
      <c r="C312" s="78"/>
      <c r="D312" s="78"/>
      <c r="E312" s="78"/>
      <c r="F312" s="78"/>
      <c r="G312" s="78"/>
      <c r="H312" s="78"/>
      <c r="I312" s="78"/>
      <c r="J312" s="78"/>
    </row>
    <row r="313" spans="1:10">
      <c r="A313" s="78"/>
      <c r="B313" s="94"/>
      <c r="C313" s="78"/>
      <c r="D313" s="78"/>
      <c r="E313" s="78"/>
      <c r="F313" s="78"/>
      <c r="G313" s="78"/>
      <c r="H313" s="78"/>
      <c r="I313" s="78"/>
      <c r="J313" s="78"/>
    </row>
    <row r="314" spans="1:10">
      <c r="A314" s="78"/>
      <c r="B314" s="94"/>
      <c r="C314" s="78"/>
      <c r="D314" s="78"/>
      <c r="E314" s="78"/>
      <c r="F314" s="78"/>
      <c r="G314" s="78"/>
      <c r="H314" s="78"/>
      <c r="I314" s="78"/>
      <c r="J314" s="78"/>
    </row>
    <row r="315" spans="1:10">
      <c r="A315" s="78"/>
      <c r="B315" s="94"/>
      <c r="C315" s="78"/>
      <c r="D315" s="78"/>
      <c r="E315" s="78"/>
      <c r="F315" s="78"/>
      <c r="G315" s="78"/>
      <c r="H315" s="78"/>
      <c r="I315" s="78"/>
      <c r="J315" s="78"/>
    </row>
    <row r="316" spans="1:10">
      <c r="A316" s="78"/>
      <c r="B316" s="94"/>
      <c r="C316" s="78"/>
      <c r="D316" s="78"/>
      <c r="E316" s="78"/>
      <c r="F316" s="78"/>
      <c r="G316" s="78"/>
      <c r="H316" s="78"/>
      <c r="I316" s="78"/>
      <c r="J316" s="78"/>
    </row>
    <row r="317" spans="1:10">
      <c r="A317" s="78"/>
      <c r="B317" s="94"/>
      <c r="C317" s="78"/>
      <c r="D317" s="78"/>
      <c r="E317" s="78"/>
      <c r="F317" s="78"/>
      <c r="G317" s="78"/>
      <c r="H317" s="78"/>
      <c r="I317" s="78"/>
      <c r="J317" s="78"/>
    </row>
    <row r="318" spans="1:10">
      <c r="A318" s="78"/>
      <c r="B318" s="94"/>
      <c r="C318" s="78"/>
      <c r="D318" s="78"/>
      <c r="E318" s="78"/>
      <c r="F318" s="78"/>
      <c r="G318" s="78"/>
      <c r="H318" s="78"/>
      <c r="I318" s="78"/>
      <c r="J318" s="78"/>
    </row>
    <row r="319" spans="1:10">
      <c r="A319" s="78"/>
      <c r="B319" s="94"/>
      <c r="C319" s="78"/>
      <c r="D319" s="78"/>
      <c r="E319" s="78"/>
      <c r="F319" s="78"/>
      <c r="G319" s="78"/>
      <c r="H319" s="78"/>
      <c r="I319" s="78"/>
      <c r="J319" s="78"/>
    </row>
    <row r="320" spans="1:10">
      <c r="A320" s="78"/>
      <c r="B320" s="94"/>
      <c r="C320" s="78"/>
      <c r="D320" s="78"/>
      <c r="E320" s="78"/>
      <c r="F320" s="78"/>
      <c r="G320" s="78"/>
      <c r="H320" s="78"/>
      <c r="I320" s="78"/>
      <c r="J320" s="78"/>
    </row>
    <row r="321" spans="1:10">
      <c r="A321" s="78"/>
      <c r="B321" s="94"/>
      <c r="C321" s="78"/>
      <c r="D321" s="78"/>
      <c r="E321" s="78"/>
      <c r="F321" s="78"/>
      <c r="G321" s="78"/>
      <c r="H321" s="78"/>
      <c r="I321" s="78"/>
      <c r="J321" s="78"/>
    </row>
    <row r="322" spans="1:10">
      <c r="A322" s="78"/>
      <c r="B322" s="94"/>
      <c r="C322" s="78"/>
      <c r="D322" s="78"/>
      <c r="E322" s="78"/>
      <c r="F322" s="78"/>
      <c r="G322" s="78"/>
      <c r="H322" s="78"/>
      <c r="I322" s="78"/>
      <c r="J322" s="78"/>
    </row>
    <row r="323" spans="1:10">
      <c r="A323" s="78"/>
      <c r="B323" s="94"/>
      <c r="C323" s="78"/>
      <c r="D323" s="78"/>
      <c r="E323" s="78"/>
      <c r="F323" s="78"/>
      <c r="G323" s="78"/>
      <c r="H323" s="78"/>
      <c r="I323" s="78"/>
      <c r="J323" s="78"/>
    </row>
    <row r="324" spans="1:10">
      <c r="A324" s="78"/>
      <c r="B324" s="94"/>
      <c r="C324" s="78"/>
      <c r="D324" s="78"/>
      <c r="E324" s="78"/>
      <c r="F324" s="78"/>
      <c r="G324" s="78"/>
      <c r="H324" s="78"/>
      <c r="I324" s="78"/>
      <c r="J324" s="78"/>
    </row>
    <row r="325" spans="1:10">
      <c r="A325" s="78"/>
      <c r="B325" s="94"/>
      <c r="C325" s="78"/>
      <c r="D325" s="78"/>
      <c r="E325" s="78"/>
      <c r="F325" s="78"/>
      <c r="G325" s="78"/>
      <c r="H325" s="78"/>
      <c r="I325" s="78"/>
      <c r="J325" s="78"/>
    </row>
    <row r="326" spans="1:10">
      <c r="A326" s="78"/>
      <c r="B326" s="94"/>
      <c r="C326" s="78"/>
      <c r="D326" s="78"/>
      <c r="E326" s="78"/>
      <c r="F326" s="78"/>
      <c r="G326" s="78"/>
      <c r="H326" s="78"/>
      <c r="I326" s="78"/>
      <c r="J326" s="78"/>
    </row>
    <row r="327" spans="1:10">
      <c r="A327" s="78"/>
      <c r="B327" s="94"/>
      <c r="C327" s="78"/>
      <c r="D327" s="78"/>
      <c r="E327" s="78"/>
      <c r="F327" s="78"/>
      <c r="G327" s="78"/>
      <c r="H327" s="78"/>
      <c r="I327" s="78"/>
      <c r="J327" s="78"/>
    </row>
    <row r="328" spans="1:10">
      <c r="A328" s="78"/>
      <c r="B328" s="94"/>
      <c r="C328" s="78"/>
      <c r="D328" s="78"/>
      <c r="E328" s="78"/>
      <c r="F328" s="78"/>
      <c r="G328" s="78"/>
      <c r="H328" s="78"/>
      <c r="I328" s="78"/>
      <c r="J328" s="78"/>
    </row>
    <row r="329" spans="1:10">
      <c r="A329" s="78"/>
      <c r="B329" s="94"/>
      <c r="C329" s="78"/>
      <c r="D329" s="78"/>
      <c r="E329" s="78"/>
      <c r="F329" s="78"/>
      <c r="G329" s="78"/>
      <c r="H329" s="78"/>
      <c r="I329" s="78"/>
      <c r="J329" s="78"/>
    </row>
    <row r="330" spans="1:10">
      <c r="A330" s="78"/>
      <c r="B330" s="94"/>
      <c r="C330" s="78"/>
      <c r="D330" s="78"/>
      <c r="E330" s="78"/>
      <c r="F330" s="78"/>
      <c r="G330" s="78"/>
      <c r="H330" s="78"/>
      <c r="I330" s="78"/>
      <c r="J330" s="78"/>
    </row>
    <row r="331" spans="1:10">
      <c r="A331" s="78"/>
      <c r="B331" s="94"/>
      <c r="C331" s="78"/>
      <c r="D331" s="78"/>
      <c r="E331" s="78"/>
      <c r="F331" s="78"/>
      <c r="G331" s="78"/>
      <c r="H331" s="78"/>
      <c r="I331" s="78"/>
      <c r="J331" s="78"/>
    </row>
    <row r="332" spans="1:10">
      <c r="A332" s="78"/>
      <c r="B332" s="94"/>
      <c r="C332" s="78"/>
      <c r="D332" s="78"/>
      <c r="E332" s="78"/>
      <c r="F332" s="78"/>
      <c r="G332" s="78"/>
      <c r="H332" s="78"/>
      <c r="I332" s="78"/>
      <c r="J332" s="78"/>
    </row>
    <row r="333" spans="1:10">
      <c r="A333" s="78"/>
      <c r="B333" s="94"/>
      <c r="C333" s="78"/>
      <c r="D333" s="78"/>
      <c r="E333" s="78"/>
      <c r="F333" s="78"/>
      <c r="G333" s="78"/>
      <c r="H333" s="78"/>
      <c r="I333" s="78"/>
      <c r="J333" s="78"/>
    </row>
    <row r="334" spans="1:10">
      <c r="A334" s="78"/>
      <c r="B334" s="94"/>
      <c r="C334" s="78"/>
      <c r="D334" s="78"/>
      <c r="E334" s="78"/>
      <c r="F334" s="78"/>
      <c r="G334" s="78"/>
      <c r="H334" s="78"/>
      <c r="I334" s="78"/>
      <c r="J334" s="78"/>
    </row>
    <row r="335" spans="1:10">
      <c r="A335" s="78"/>
      <c r="B335" s="94"/>
      <c r="C335" s="78"/>
      <c r="D335" s="78"/>
      <c r="E335" s="78"/>
      <c r="F335" s="78"/>
      <c r="G335" s="78"/>
      <c r="H335" s="78"/>
      <c r="I335" s="78"/>
      <c r="J335" s="78"/>
    </row>
    <row r="336" spans="1:10">
      <c r="A336" s="78"/>
      <c r="B336" s="94"/>
      <c r="C336" s="78"/>
      <c r="D336" s="78"/>
      <c r="E336" s="78"/>
      <c r="F336" s="78"/>
      <c r="G336" s="78"/>
      <c r="H336" s="78"/>
      <c r="I336" s="78"/>
      <c r="J336" s="78"/>
    </row>
    <row r="337" spans="1:10">
      <c r="A337" s="78"/>
      <c r="B337" s="94"/>
      <c r="C337" s="78"/>
      <c r="D337" s="78"/>
      <c r="E337" s="78"/>
      <c r="F337" s="78"/>
      <c r="G337" s="78"/>
      <c r="H337" s="78"/>
      <c r="I337" s="78"/>
      <c r="J337" s="78"/>
    </row>
    <row r="338" spans="1:10">
      <c r="A338" s="78"/>
      <c r="B338" s="94"/>
      <c r="C338" s="78"/>
      <c r="D338" s="78"/>
      <c r="E338" s="78"/>
      <c r="F338" s="78"/>
      <c r="G338" s="78"/>
      <c r="H338" s="78"/>
      <c r="I338" s="78"/>
      <c r="J338" s="78"/>
    </row>
    <row r="339" spans="1:10">
      <c r="A339" s="78"/>
      <c r="B339" s="94"/>
      <c r="C339" s="78"/>
      <c r="D339" s="78"/>
      <c r="E339" s="78"/>
      <c r="F339" s="78"/>
      <c r="G339" s="78"/>
      <c r="H339" s="78"/>
      <c r="I339" s="78"/>
      <c r="J339" s="78"/>
    </row>
    <row r="340" spans="1:10">
      <c r="A340" s="78"/>
      <c r="B340" s="94"/>
      <c r="C340" s="78"/>
      <c r="D340" s="78"/>
      <c r="E340" s="78"/>
      <c r="F340" s="78"/>
      <c r="G340" s="78"/>
      <c r="H340" s="78"/>
      <c r="I340" s="78"/>
      <c r="J340" s="78"/>
    </row>
    <row r="341" spans="1:10">
      <c r="A341" s="78"/>
      <c r="B341" s="94"/>
      <c r="C341" s="78"/>
      <c r="D341" s="78"/>
      <c r="E341" s="78"/>
      <c r="F341" s="78"/>
      <c r="G341" s="78"/>
      <c r="H341" s="78"/>
      <c r="I341" s="78"/>
      <c r="J341" s="78"/>
    </row>
    <row r="342" spans="1:10">
      <c r="A342" s="78"/>
      <c r="B342" s="94"/>
      <c r="C342" s="78"/>
      <c r="D342" s="78"/>
      <c r="E342" s="78"/>
      <c r="F342" s="78"/>
      <c r="G342" s="78"/>
      <c r="H342" s="78"/>
      <c r="I342" s="78"/>
      <c r="J342" s="78"/>
    </row>
    <row r="343" spans="1:10">
      <c r="A343" s="78"/>
      <c r="B343" s="94"/>
      <c r="C343" s="78"/>
      <c r="D343" s="78"/>
      <c r="E343" s="78"/>
      <c r="F343" s="78"/>
      <c r="G343" s="78"/>
      <c r="H343" s="78"/>
      <c r="I343" s="78"/>
      <c r="J343" s="78"/>
    </row>
    <row r="344" spans="1:10">
      <c r="A344" s="78"/>
      <c r="B344" s="94"/>
      <c r="C344" s="78"/>
      <c r="D344" s="78"/>
      <c r="E344" s="78"/>
      <c r="F344" s="78"/>
      <c r="G344" s="78"/>
      <c r="H344" s="78"/>
      <c r="I344" s="78"/>
      <c r="J344" s="78"/>
    </row>
    <row r="345" spans="1:10">
      <c r="A345" s="78"/>
      <c r="B345" s="94"/>
      <c r="C345" s="78"/>
      <c r="D345" s="78"/>
      <c r="E345" s="78"/>
      <c r="F345" s="78"/>
      <c r="G345" s="78"/>
      <c r="H345" s="78"/>
      <c r="I345" s="78"/>
      <c r="J345" s="78"/>
    </row>
    <row r="346" spans="1:10">
      <c r="A346" s="78"/>
      <c r="B346" s="94"/>
      <c r="C346" s="78"/>
      <c r="D346" s="78"/>
      <c r="E346" s="78"/>
      <c r="F346" s="78"/>
      <c r="G346" s="78"/>
      <c r="H346" s="78"/>
      <c r="I346" s="78"/>
      <c r="J346" s="78"/>
    </row>
    <row r="347" spans="1:10">
      <c r="A347" s="78"/>
      <c r="B347" s="94"/>
      <c r="C347" s="78"/>
      <c r="D347" s="78"/>
      <c r="E347" s="78"/>
      <c r="F347" s="78"/>
      <c r="G347" s="78"/>
      <c r="H347" s="78"/>
      <c r="I347" s="78"/>
      <c r="J347" s="78"/>
    </row>
    <row r="348" spans="1:10">
      <c r="A348" s="78"/>
      <c r="B348" s="94"/>
      <c r="C348" s="78"/>
      <c r="D348" s="78"/>
      <c r="E348" s="78"/>
      <c r="F348" s="78"/>
      <c r="G348" s="78"/>
      <c r="H348" s="78"/>
      <c r="I348" s="78"/>
      <c r="J348" s="78"/>
    </row>
    <row r="349" spans="1:10">
      <c r="A349" s="78"/>
      <c r="B349" s="94"/>
      <c r="C349" s="78"/>
      <c r="D349" s="78"/>
      <c r="E349" s="78"/>
      <c r="F349" s="78"/>
      <c r="G349" s="78"/>
      <c r="H349" s="78"/>
      <c r="I349" s="78"/>
      <c r="J349" s="78"/>
    </row>
    <row r="350" spans="1:10">
      <c r="A350" s="78"/>
      <c r="B350" s="94"/>
      <c r="C350" s="78"/>
      <c r="D350" s="78"/>
      <c r="E350" s="78"/>
      <c r="F350" s="78"/>
      <c r="G350" s="78"/>
      <c r="H350" s="78"/>
      <c r="I350" s="78"/>
      <c r="J350" s="78"/>
    </row>
    <row r="351" spans="1:10">
      <c r="A351" s="78"/>
      <c r="B351" s="94"/>
      <c r="C351" s="78"/>
      <c r="D351" s="78"/>
      <c r="E351" s="78"/>
      <c r="F351" s="78"/>
      <c r="G351" s="78"/>
      <c r="H351" s="78"/>
      <c r="I351" s="78"/>
      <c r="J351" s="78"/>
    </row>
    <row r="352" spans="1:10">
      <c r="A352" s="78"/>
      <c r="B352" s="94"/>
      <c r="C352" s="78"/>
      <c r="D352" s="78"/>
      <c r="E352" s="78"/>
      <c r="F352" s="78"/>
      <c r="G352" s="78"/>
      <c r="H352" s="78"/>
      <c r="I352" s="78"/>
      <c r="J352" s="78"/>
    </row>
    <row r="353" spans="1:10">
      <c r="A353" s="78"/>
      <c r="B353" s="94"/>
      <c r="C353" s="78"/>
      <c r="D353" s="78"/>
      <c r="E353" s="78"/>
      <c r="F353" s="78"/>
      <c r="G353" s="78"/>
      <c r="H353" s="78"/>
      <c r="I353" s="78"/>
      <c r="J353" s="78"/>
    </row>
    <row r="354" spans="1:10">
      <c r="A354" s="78"/>
      <c r="B354" s="94"/>
      <c r="C354" s="78"/>
      <c r="D354" s="78"/>
      <c r="E354" s="78"/>
      <c r="F354" s="78"/>
      <c r="G354" s="78"/>
      <c r="H354" s="78"/>
      <c r="I354" s="78"/>
      <c r="J354" s="78"/>
    </row>
    <row r="355" spans="1:10">
      <c r="A355" s="78"/>
      <c r="B355" s="94"/>
      <c r="C355" s="78"/>
      <c r="D355" s="78"/>
      <c r="E355" s="78"/>
      <c r="F355" s="78"/>
      <c r="G355" s="78"/>
      <c r="H355" s="78"/>
      <c r="I355" s="78"/>
      <c r="J355" s="78"/>
    </row>
    <row r="356" spans="1:10">
      <c r="A356" s="78"/>
      <c r="B356" s="94"/>
      <c r="C356" s="78"/>
      <c r="D356" s="78"/>
      <c r="E356" s="78"/>
      <c r="F356" s="78"/>
      <c r="G356" s="78"/>
      <c r="H356" s="78"/>
      <c r="I356" s="78"/>
      <c r="J356" s="78"/>
    </row>
    <row r="357" spans="1:10">
      <c r="A357" s="78"/>
      <c r="B357" s="94"/>
      <c r="C357" s="78"/>
      <c r="D357" s="78"/>
      <c r="E357" s="78"/>
      <c r="F357" s="78"/>
      <c r="G357" s="78"/>
      <c r="H357" s="78"/>
      <c r="I357" s="78"/>
      <c r="J357" s="78"/>
    </row>
    <row r="358" spans="1:10">
      <c r="A358" s="78"/>
      <c r="B358" s="94"/>
      <c r="C358" s="78"/>
      <c r="D358" s="78"/>
      <c r="E358" s="78"/>
      <c r="F358" s="78"/>
      <c r="G358" s="78"/>
      <c r="H358" s="78"/>
      <c r="I358" s="78"/>
      <c r="J358" s="78"/>
    </row>
    <row r="359" spans="1:10">
      <c r="A359" s="78"/>
      <c r="B359" s="94"/>
      <c r="C359" s="78"/>
      <c r="D359" s="78"/>
      <c r="E359" s="78"/>
      <c r="F359" s="78"/>
      <c r="G359" s="78"/>
      <c r="H359" s="78"/>
      <c r="I359" s="78"/>
      <c r="J359" s="78"/>
    </row>
    <row r="360" spans="1:10">
      <c r="A360" s="78"/>
      <c r="B360" s="94"/>
      <c r="C360" s="78"/>
      <c r="D360" s="78"/>
      <c r="E360" s="78"/>
      <c r="F360" s="78"/>
      <c r="G360" s="78"/>
      <c r="H360" s="78"/>
      <c r="I360" s="78"/>
      <c r="J360" s="78"/>
    </row>
    <row r="361" spans="1:10">
      <c r="A361" s="78"/>
      <c r="B361" s="94"/>
      <c r="C361" s="78"/>
      <c r="D361" s="78"/>
      <c r="E361" s="78"/>
      <c r="F361" s="78"/>
      <c r="G361" s="78"/>
      <c r="H361" s="78"/>
      <c r="I361" s="78"/>
      <c r="J361" s="78"/>
    </row>
    <row r="362" spans="1:10">
      <c r="A362" s="78"/>
      <c r="B362" s="94"/>
      <c r="C362" s="78"/>
      <c r="D362" s="78"/>
      <c r="E362" s="78"/>
      <c r="F362" s="78"/>
      <c r="G362" s="78"/>
      <c r="H362" s="78"/>
      <c r="I362" s="78"/>
      <c r="J362" s="78"/>
    </row>
    <row r="363" spans="1:10">
      <c r="A363" s="78"/>
      <c r="B363" s="94"/>
      <c r="C363" s="78"/>
      <c r="D363" s="78"/>
      <c r="E363" s="78"/>
      <c r="F363" s="78"/>
      <c r="G363" s="78"/>
      <c r="H363" s="78"/>
      <c r="I363" s="78"/>
      <c r="J363" s="78"/>
    </row>
    <row r="364" spans="1:10">
      <c r="A364" s="78"/>
      <c r="B364" s="94"/>
      <c r="C364" s="78"/>
      <c r="D364" s="78"/>
      <c r="E364" s="78"/>
      <c r="F364" s="78"/>
      <c r="G364" s="78"/>
      <c r="H364" s="78"/>
      <c r="I364" s="78"/>
      <c r="J364" s="78"/>
    </row>
    <row r="365" spans="1:10">
      <c r="A365" s="78"/>
      <c r="B365" s="94"/>
      <c r="C365" s="78"/>
      <c r="D365" s="78"/>
      <c r="E365" s="78"/>
      <c r="F365" s="78"/>
      <c r="G365" s="78"/>
      <c r="H365" s="78"/>
      <c r="I365" s="78"/>
      <c r="J365" s="78"/>
    </row>
    <row r="366" spans="1:10">
      <c r="A366" s="78"/>
      <c r="B366" s="94"/>
      <c r="C366" s="78"/>
      <c r="D366" s="78"/>
      <c r="E366" s="78"/>
      <c r="F366" s="78"/>
      <c r="G366" s="78"/>
      <c r="H366" s="78"/>
      <c r="I366" s="78"/>
      <c r="J366" s="78"/>
    </row>
    <row r="367" spans="1:10">
      <c r="A367" s="78"/>
      <c r="B367" s="94"/>
      <c r="C367" s="78"/>
      <c r="D367" s="78"/>
      <c r="E367" s="78"/>
      <c r="F367" s="78"/>
      <c r="G367" s="78"/>
      <c r="H367" s="78"/>
      <c r="I367" s="78"/>
      <c r="J367" s="78"/>
    </row>
    <row r="368" spans="1:10">
      <c r="A368" s="78"/>
      <c r="B368" s="94"/>
      <c r="C368" s="78"/>
      <c r="D368" s="78"/>
      <c r="E368" s="78"/>
      <c r="F368" s="78"/>
      <c r="G368" s="78"/>
      <c r="H368" s="78"/>
      <c r="I368" s="78"/>
      <c r="J368" s="78"/>
    </row>
    <row r="369" spans="1:10">
      <c r="A369" s="78"/>
      <c r="B369" s="94"/>
      <c r="C369" s="78"/>
      <c r="D369" s="78"/>
      <c r="E369" s="78"/>
      <c r="F369" s="78"/>
      <c r="G369" s="78"/>
      <c r="H369" s="78"/>
      <c r="I369" s="78"/>
      <c r="J369" s="78"/>
    </row>
    <row r="370" spans="1:10">
      <c r="A370" s="78"/>
      <c r="B370" s="94"/>
      <c r="C370" s="78"/>
      <c r="D370" s="78"/>
      <c r="E370" s="78"/>
      <c r="F370" s="78"/>
      <c r="G370" s="78"/>
      <c r="H370" s="78"/>
      <c r="I370" s="78"/>
      <c r="J370" s="78"/>
    </row>
    <row r="371" spans="1:10">
      <c r="A371" s="78"/>
      <c r="B371" s="94"/>
      <c r="C371" s="78"/>
      <c r="D371" s="78"/>
      <c r="E371" s="78"/>
      <c r="F371" s="78"/>
      <c r="G371" s="78"/>
      <c r="H371" s="78"/>
      <c r="I371" s="78"/>
      <c r="J371" s="78"/>
    </row>
    <row r="372" spans="1:10">
      <c r="A372" s="78"/>
      <c r="B372" s="94"/>
      <c r="C372" s="78"/>
      <c r="D372" s="78"/>
      <c r="E372" s="78"/>
      <c r="F372" s="78"/>
      <c r="G372" s="78"/>
      <c r="H372" s="78"/>
      <c r="I372" s="78"/>
      <c r="J372" s="78"/>
    </row>
    <row r="373" spans="1:10">
      <c r="A373" s="78"/>
      <c r="B373" s="94"/>
      <c r="C373" s="78"/>
      <c r="D373" s="78"/>
      <c r="E373" s="78"/>
      <c r="F373" s="78"/>
      <c r="G373" s="78"/>
      <c r="H373" s="78"/>
      <c r="I373" s="78"/>
      <c r="J373" s="78"/>
    </row>
    <row r="374" spans="1:10">
      <c r="A374" s="78"/>
      <c r="B374" s="94"/>
      <c r="C374" s="78"/>
      <c r="D374" s="78"/>
      <c r="E374" s="78"/>
      <c r="F374" s="78"/>
      <c r="G374" s="78"/>
      <c r="H374" s="78"/>
      <c r="I374" s="78"/>
      <c r="J374" s="78"/>
    </row>
    <row r="375" spans="1:10">
      <c r="A375" s="78"/>
      <c r="B375" s="94"/>
      <c r="C375" s="78"/>
      <c r="D375" s="78"/>
      <c r="E375" s="78"/>
      <c r="F375" s="78"/>
      <c r="G375" s="78"/>
      <c r="H375" s="78"/>
      <c r="I375" s="78"/>
      <c r="J375" s="78"/>
    </row>
    <row r="376" spans="1:10">
      <c r="A376" s="78"/>
      <c r="B376" s="94"/>
      <c r="C376" s="78"/>
      <c r="D376" s="78"/>
      <c r="E376" s="78"/>
      <c r="F376" s="78"/>
      <c r="G376" s="78"/>
      <c r="H376" s="78"/>
      <c r="I376" s="78"/>
      <c r="J376" s="78"/>
    </row>
    <row r="377" spans="1:10">
      <c r="A377" s="78"/>
      <c r="B377" s="94"/>
      <c r="C377" s="78"/>
      <c r="D377" s="78"/>
      <c r="E377" s="78"/>
      <c r="F377" s="78"/>
      <c r="G377" s="78"/>
      <c r="H377" s="78"/>
      <c r="I377" s="78"/>
      <c r="J377" s="78"/>
    </row>
    <row r="378" spans="1:10">
      <c r="A378" s="78"/>
      <c r="B378" s="94"/>
      <c r="C378" s="78"/>
      <c r="D378" s="78"/>
      <c r="E378" s="78"/>
      <c r="F378" s="78"/>
      <c r="G378" s="78"/>
      <c r="H378" s="78"/>
      <c r="I378" s="78"/>
      <c r="J378" s="78"/>
    </row>
    <row r="379" spans="1:10">
      <c r="A379" s="78"/>
      <c r="B379" s="94"/>
      <c r="C379" s="78"/>
      <c r="D379" s="78"/>
      <c r="E379" s="78"/>
      <c r="F379" s="78"/>
      <c r="G379" s="78"/>
      <c r="H379" s="78"/>
      <c r="I379" s="78"/>
      <c r="J379" s="78"/>
    </row>
    <row r="380" spans="1:10">
      <c r="A380" s="78"/>
      <c r="B380" s="94"/>
      <c r="C380" s="78"/>
      <c r="D380" s="78"/>
      <c r="E380" s="78"/>
      <c r="F380" s="78"/>
      <c r="G380" s="78"/>
      <c r="H380" s="78"/>
      <c r="I380" s="78"/>
      <c r="J380" s="78"/>
    </row>
    <row r="381" spans="1:10">
      <c r="A381" s="78"/>
      <c r="B381" s="94"/>
      <c r="C381" s="78"/>
      <c r="D381" s="78"/>
      <c r="E381" s="78"/>
      <c r="F381" s="78"/>
      <c r="G381" s="78"/>
      <c r="H381" s="78"/>
      <c r="I381" s="78"/>
      <c r="J381" s="78"/>
    </row>
    <row r="382" spans="1:10">
      <c r="A382" s="78"/>
      <c r="B382" s="94"/>
      <c r="C382" s="78"/>
      <c r="D382" s="78"/>
      <c r="E382" s="78"/>
      <c r="F382" s="78"/>
      <c r="G382" s="78"/>
      <c r="H382" s="78"/>
      <c r="I382" s="78"/>
      <c r="J382" s="78"/>
    </row>
    <row r="383" spans="1:10">
      <c r="A383" s="78"/>
      <c r="B383" s="94"/>
      <c r="C383" s="78"/>
      <c r="D383" s="78"/>
      <c r="E383" s="78"/>
      <c r="F383" s="78"/>
      <c r="G383" s="78"/>
      <c r="H383" s="78"/>
      <c r="I383" s="78"/>
      <c r="J383" s="78"/>
    </row>
    <row r="384" spans="1:10">
      <c r="A384" s="78"/>
      <c r="B384" s="94"/>
      <c r="C384" s="78"/>
      <c r="D384" s="78"/>
      <c r="E384" s="78"/>
      <c r="F384" s="78"/>
      <c r="G384" s="78"/>
      <c r="H384" s="78"/>
      <c r="I384" s="78"/>
      <c r="J384" s="78"/>
    </row>
    <row r="385" spans="1:10">
      <c r="A385" s="78"/>
      <c r="B385" s="94"/>
      <c r="C385" s="78"/>
      <c r="D385" s="78"/>
      <c r="E385" s="78"/>
      <c r="F385" s="78"/>
      <c r="G385" s="78"/>
      <c r="H385" s="78"/>
      <c r="I385" s="78"/>
      <c r="J385" s="78"/>
    </row>
    <row r="386" spans="1:10">
      <c r="A386" s="78"/>
      <c r="B386" s="94"/>
      <c r="C386" s="78"/>
      <c r="D386" s="78"/>
      <c r="E386" s="78"/>
      <c r="F386" s="78"/>
      <c r="G386" s="78"/>
      <c r="H386" s="78"/>
      <c r="I386" s="78"/>
      <c r="J386" s="78"/>
    </row>
    <row r="387" spans="1:10">
      <c r="A387" s="78"/>
      <c r="B387" s="94"/>
      <c r="C387" s="78"/>
      <c r="D387" s="78"/>
      <c r="E387" s="78"/>
      <c r="F387" s="78"/>
      <c r="G387" s="78"/>
      <c r="H387" s="78"/>
      <c r="I387" s="78"/>
      <c r="J387" s="78"/>
    </row>
    <row r="388" spans="1:10">
      <c r="A388" s="78"/>
      <c r="B388" s="94"/>
      <c r="C388" s="78"/>
      <c r="D388" s="78"/>
      <c r="E388" s="78"/>
      <c r="F388" s="78"/>
      <c r="G388" s="78"/>
      <c r="H388" s="78"/>
      <c r="I388" s="78"/>
      <c r="J388" s="78"/>
    </row>
    <row r="389" spans="1:10">
      <c r="A389" s="78"/>
      <c r="B389" s="94"/>
      <c r="C389" s="78"/>
      <c r="D389" s="78"/>
      <c r="E389" s="78"/>
      <c r="F389" s="78"/>
      <c r="G389" s="78"/>
      <c r="H389" s="78"/>
      <c r="I389" s="78"/>
      <c r="J389" s="78"/>
    </row>
    <row r="390" spans="1:10">
      <c r="A390" s="78"/>
      <c r="B390" s="94"/>
      <c r="C390" s="78"/>
      <c r="D390" s="78"/>
      <c r="E390" s="78"/>
      <c r="F390" s="78"/>
      <c r="G390" s="78"/>
      <c r="H390" s="78"/>
      <c r="I390" s="78"/>
      <c r="J390" s="78"/>
    </row>
    <row r="391" spans="1:10">
      <c r="A391" s="78"/>
      <c r="B391" s="94"/>
      <c r="C391" s="78"/>
      <c r="D391" s="78"/>
      <c r="E391" s="78"/>
      <c r="F391" s="78"/>
      <c r="G391" s="78"/>
      <c r="H391" s="78"/>
      <c r="I391" s="78"/>
      <c r="J391" s="78"/>
    </row>
    <row r="392" spans="1:10">
      <c r="A392" s="78"/>
      <c r="B392" s="94"/>
      <c r="C392" s="78"/>
      <c r="D392" s="78"/>
      <c r="E392" s="78"/>
      <c r="F392" s="78"/>
      <c r="G392" s="78"/>
      <c r="H392" s="78"/>
      <c r="I392" s="78"/>
      <c r="J392" s="78"/>
    </row>
    <row r="393" spans="1:10">
      <c r="A393" s="78"/>
      <c r="B393" s="94"/>
      <c r="C393" s="78"/>
      <c r="D393" s="78"/>
      <c r="E393" s="78"/>
      <c r="F393" s="78"/>
      <c r="G393" s="78"/>
      <c r="H393" s="78"/>
      <c r="I393" s="78"/>
      <c r="J393" s="78"/>
    </row>
    <row r="394" spans="1:10">
      <c r="A394" s="78"/>
      <c r="B394" s="94"/>
      <c r="C394" s="78"/>
      <c r="D394" s="78"/>
      <c r="E394" s="78"/>
      <c r="F394" s="78"/>
      <c r="G394" s="78"/>
      <c r="H394" s="78"/>
      <c r="I394" s="78"/>
      <c r="J394" s="78"/>
    </row>
    <row r="395" spans="1:10">
      <c r="A395" s="78"/>
      <c r="B395" s="94"/>
      <c r="C395" s="78"/>
      <c r="D395" s="78"/>
      <c r="E395" s="78"/>
      <c r="F395" s="78"/>
      <c r="G395" s="78"/>
      <c r="H395" s="78"/>
      <c r="I395" s="78"/>
      <c r="J395" s="78"/>
    </row>
    <row r="396" spans="1:10">
      <c r="A396" s="78"/>
      <c r="B396" s="94"/>
      <c r="C396" s="78"/>
      <c r="D396" s="78"/>
      <c r="E396" s="78"/>
      <c r="F396" s="78"/>
      <c r="G396" s="78"/>
      <c r="H396" s="78"/>
      <c r="I396" s="78"/>
      <c r="J396" s="78"/>
    </row>
    <row r="397" spans="1:10">
      <c r="A397" s="78"/>
      <c r="B397" s="94"/>
      <c r="C397" s="78"/>
      <c r="D397" s="78"/>
      <c r="E397" s="78"/>
      <c r="F397" s="78"/>
      <c r="G397" s="78"/>
      <c r="H397" s="78"/>
      <c r="I397" s="78"/>
      <c r="J397" s="78"/>
    </row>
    <row r="398" spans="1:10">
      <c r="A398" s="78"/>
      <c r="B398" s="94"/>
      <c r="C398" s="78"/>
      <c r="D398" s="78"/>
      <c r="E398" s="78"/>
      <c r="F398" s="78"/>
      <c r="G398" s="78"/>
      <c r="H398" s="78"/>
      <c r="I398" s="78"/>
      <c r="J398" s="78"/>
    </row>
    <row r="399" spans="1:10">
      <c r="A399" s="78"/>
      <c r="B399" s="94"/>
      <c r="C399" s="78"/>
      <c r="D399" s="78"/>
      <c r="E399" s="78"/>
      <c r="F399" s="78"/>
      <c r="G399" s="78"/>
      <c r="H399" s="78"/>
      <c r="I399" s="78"/>
      <c r="J399" s="78"/>
    </row>
    <row r="400" spans="1:10">
      <c r="A400" s="78"/>
      <c r="B400" s="94"/>
      <c r="C400" s="78"/>
      <c r="D400" s="78"/>
      <c r="E400" s="78"/>
      <c r="F400" s="78"/>
      <c r="G400" s="78"/>
      <c r="H400" s="78"/>
      <c r="I400" s="78"/>
      <c r="J400" s="78"/>
    </row>
    <row r="401" spans="1:10">
      <c r="A401" s="78"/>
      <c r="B401" s="94"/>
      <c r="C401" s="78"/>
      <c r="D401" s="78"/>
      <c r="E401" s="78"/>
      <c r="F401" s="78"/>
      <c r="G401" s="78"/>
      <c r="H401" s="78"/>
      <c r="I401" s="78"/>
      <c r="J401" s="78"/>
    </row>
    <row r="402" spans="1:10">
      <c r="A402" s="78"/>
      <c r="B402" s="94"/>
      <c r="C402" s="78"/>
      <c r="D402" s="78"/>
      <c r="E402" s="78"/>
      <c r="F402" s="78"/>
      <c r="G402" s="78"/>
      <c r="H402" s="78"/>
      <c r="I402" s="78"/>
      <c r="J402" s="78"/>
    </row>
    <row r="403" spans="1:10">
      <c r="A403" s="78"/>
      <c r="B403" s="94"/>
      <c r="C403" s="78"/>
      <c r="D403" s="78"/>
      <c r="E403" s="78"/>
      <c r="F403" s="78"/>
      <c r="G403" s="78"/>
      <c r="H403" s="78"/>
      <c r="I403" s="78"/>
      <c r="J403" s="78"/>
    </row>
    <row r="404" spans="1:10">
      <c r="A404" s="78"/>
      <c r="B404" s="94"/>
      <c r="C404" s="78"/>
      <c r="D404" s="78"/>
      <c r="E404" s="78"/>
      <c r="F404" s="78"/>
      <c r="G404" s="78"/>
      <c r="H404" s="78"/>
      <c r="I404" s="78"/>
      <c r="J404" s="78"/>
    </row>
    <row r="405" spans="1:10">
      <c r="A405" s="78"/>
      <c r="B405" s="94"/>
      <c r="C405" s="78"/>
      <c r="D405" s="78"/>
      <c r="E405" s="78"/>
      <c r="F405" s="78"/>
      <c r="G405" s="78"/>
      <c r="H405" s="78"/>
      <c r="I405" s="78"/>
      <c r="J405" s="78"/>
    </row>
    <row r="406" spans="1:10">
      <c r="A406" s="78"/>
      <c r="B406" s="94"/>
      <c r="C406" s="78"/>
      <c r="D406" s="78"/>
      <c r="E406" s="78"/>
      <c r="F406" s="78"/>
      <c r="G406" s="78"/>
      <c r="H406" s="78"/>
      <c r="I406" s="78"/>
      <c r="J406" s="78"/>
    </row>
    <row r="407" spans="1:10">
      <c r="A407" s="78"/>
      <c r="B407" s="94"/>
      <c r="C407" s="78"/>
      <c r="D407" s="78"/>
      <c r="E407" s="78"/>
      <c r="F407" s="78"/>
      <c r="G407" s="78"/>
      <c r="H407" s="78"/>
      <c r="I407" s="78"/>
      <c r="J407" s="78"/>
    </row>
    <row r="408" spans="1:10">
      <c r="A408" s="78"/>
      <c r="B408" s="94"/>
      <c r="C408" s="78"/>
      <c r="D408" s="78"/>
      <c r="E408" s="78"/>
      <c r="F408" s="78"/>
      <c r="G408" s="78"/>
      <c r="H408" s="78"/>
      <c r="I408" s="78"/>
      <c r="J408" s="78"/>
    </row>
    <row r="409" spans="1:10">
      <c r="A409" s="78"/>
      <c r="B409" s="94"/>
      <c r="C409" s="78"/>
      <c r="D409" s="78"/>
      <c r="E409" s="78"/>
      <c r="F409" s="78"/>
      <c r="G409" s="78"/>
      <c r="H409" s="78"/>
      <c r="I409" s="78"/>
      <c r="J409" s="78"/>
    </row>
    <row r="410" spans="1:10">
      <c r="A410" s="78"/>
      <c r="B410" s="94"/>
      <c r="C410" s="78"/>
      <c r="D410" s="78"/>
      <c r="E410" s="78"/>
      <c r="F410" s="78"/>
      <c r="G410" s="78"/>
      <c r="H410" s="78"/>
      <c r="I410" s="78"/>
      <c r="J410" s="78"/>
    </row>
    <row r="411" spans="1:10">
      <c r="A411" s="78"/>
      <c r="B411" s="94"/>
      <c r="C411" s="78"/>
      <c r="D411" s="78"/>
      <c r="E411" s="78"/>
      <c r="F411" s="78"/>
      <c r="G411" s="78"/>
      <c r="H411" s="78"/>
      <c r="I411" s="78"/>
      <c r="J411" s="78"/>
    </row>
    <row r="412" spans="1:10">
      <c r="A412" s="78"/>
      <c r="B412" s="94"/>
      <c r="C412" s="78"/>
      <c r="D412" s="78"/>
      <c r="E412" s="78"/>
      <c r="F412" s="78"/>
      <c r="G412" s="78"/>
      <c r="H412" s="78"/>
      <c r="I412" s="78"/>
      <c r="J412" s="78"/>
    </row>
    <row r="413" spans="1:10">
      <c r="A413" s="78"/>
      <c r="B413" s="94"/>
      <c r="C413" s="78"/>
      <c r="D413" s="78"/>
      <c r="E413" s="78"/>
      <c r="F413" s="78"/>
      <c r="G413" s="78"/>
      <c r="H413" s="78"/>
      <c r="I413" s="78"/>
      <c r="J413" s="78"/>
    </row>
    <row r="414" spans="1:10">
      <c r="A414" s="78"/>
      <c r="B414" s="94"/>
      <c r="C414" s="78"/>
      <c r="D414" s="78"/>
      <c r="E414" s="78"/>
      <c r="F414" s="78"/>
      <c r="G414" s="78"/>
      <c r="H414" s="78"/>
      <c r="I414" s="78"/>
      <c r="J414" s="78"/>
    </row>
    <row r="415" spans="1:10">
      <c r="A415" s="78"/>
      <c r="B415" s="94"/>
      <c r="C415" s="78"/>
      <c r="D415" s="78"/>
      <c r="E415" s="78"/>
      <c r="F415" s="78"/>
      <c r="G415" s="78"/>
      <c r="H415" s="78"/>
      <c r="I415" s="78"/>
      <c r="J415" s="78"/>
    </row>
    <row r="416" spans="1:10">
      <c r="A416" s="78"/>
      <c r="B416" s="94"/>
      <c r="C416" s="78"/>
      <c r="D416" s="78"/>
      <c r="E416" s="78"/>
      <c r="F416" s="78"/>
      <c r="G416" s="78"/>
      <c r="H416" s="78"/>
      <c r="I416" s="78"/>
      <c r="J416" s="78"/>
    </row>
    <row r="417" spans="1:10">
      <c r="A417" s="78"/>
      <c r="B417" s="94"/>
      <c r="C417" s="78"/>
      <c r="D417" s="78"/>
      <c r="E417" s="78"/>
      <c r="F417" s="78"/>
      <c r="G417" s="78"/>
      <c r="H417" s="78"/>
      <c r="I417" s="78"/>
      <c r="J417" s="78"/>
    </row>
    <row r="418" spans="1:10">
      <c r="A418" s="78"/>
      <c r="B418" s="94"/>
      <c r="C418" s="78"/>
      <c r="D418" s="78"/>
      <c r="E418" s="78"/>
      <c r="F418" s="78"/>
      <c r="G418" s="78"/>
      <c r="H418" s="78"/>
      <c r="I418" s="78"/>
      <c r="J418" s="78"/>
    </row>
    <row r="419" spans="1:10">
      <c r="A419" s="78"/>
      <c r="B419" s="94"/>
      <c r="C419" s="78"/>
      <c r="D419" s="78"/>
      <c r="E419" s="78"/>
      <c r="F419" s="78"/>
      <c r="G419" s="78"/>
      <c r="H419" s="78"/>
      <c r="I419" s="78"/>
      <c r="J419" s="78"/>
    </row>
    <row r="420" spans="1:10">
      <c r="A420" s="78"/>
      <c r="B420" s="94"/>
      <c r="C420" s="78"/>
      <c r="D420" s="78"/>
      <c r="E420" s="78"/>
      <c r="F420" s="78"/>
      <c r="G420" s="78"/>
      <c r="H420" s="78"/>
      <c r="I420" s="78"/>
      <c r="J420" s="78"/>
    </row>
    <row r="421" spans="1:10">
      <c r="A421" s="78"/>
      <c r="B421" s="94"/>
      <c r="C421" s="78"/>
      <c r="D421" s="78"/>
      <c r="E421" s="78"/>
      <c r="F421" s="78"/>
      <c r="G421" s="78"/>
      <c r="H421" s="78"/>
      <c r="I421" s="78"/>
      <c r="J421" s="78"/>
    </row>
    <row r="422" spans="1:10">
      <c r="A422" s="78"/>
      <c r="B422" s="94"/>
      <c r="C422" s="78"/>
      <c r="D422" s="78"/>
      <c r="E422" s="78"/>
      <c r="F422" s="78"/>
      <c r="G422" s="78"/>
      <c r="H422" s="78"/>
      <c r="I422" s="78"/>
      <c r="J422" s="78"/>
    </row>
    <row r="423" spans="1:10">
      <c r="A423" s="78"/>
      <c r="B423" s="94"/>
      <c r="C423" s="78"/>
      <c r="D423" s="78"/>
      <c r="E423" s="78"/>
      <c r="F423" s="78"/>
      <c r="G423" s="78"/>
      <c r="H423" s="78"/>
      <c r="I423" s="78"/>
      <c r="J423" s="78"/>
    </row>
    <row r="424" spans="1:10">
      <c r="A424" s="78"/>
      <c r="B424" s="94"/>
      <c r="C424" s="78"/>
      <c r="D424" s="78"/>
      <c r="E424" s="78"/>
      <c r="F424" s="78"/>
      <c r="G424" s="78"/>
      <c r="H424" s="78"/>
      <c r="I424" s="78"/>
      <c r="J424" s="78"/>
    </row>
    <row r="425" spans="1:10">
      <c r="A425" s="78"/>
      <c r="B425" s="94"/>
      <c r="C425" s="78"/>
      <c r="D425" s="78"/>
      <c r="E425" s="78"/>
      <c r="F425" s="78"/>
      <c r="G425" s="78"/>
      <c r="H425" s="78"/>
      <c r="I425" s="78"/>
      <c r="J425" s="78"/>
    </row>
    <row r="426" spans="1:10">
      <c r="A426" s="78"/>
      <c r="B426" s="94"/>
      <c r="C426" s="78"/>
      <c r="D426" s="78"/>
      <c r="E426" s="78"/>
      <c r="F426" s="78"/>
      <c r="G426" s="78"/>
      <c r="H426" s="78"/>
      <c r="I426" s="78"/>
      <c r="J426" s="78"/>
    </row>
    <row r="427" spans="1:10">
      <c r="A427" s="78"/>
      <c r="B427" s="94"/>
      <c r="C427" s="78"/>
      <c r="D427" s="78"/>
      <c r="E427" s="78"/>
      <c r="F427" s="78"/>
      <c r="G427" s="78"/>
      <c r="H427" s="78"/>
      <c r="I427" s="78"/>
      <c r="J427" s="78"/>
    </row>
    <row r="428" spans="1:10">
      <c r="A428" s="78"/>
      <c r="B428" s="94"/>
      <c r="C428" s="78"/>
      <c r="D428" s="78"/>
      <c r="E428" s="78"/>
      <c r="F428" s="78"/>
      <c r="G428" s="78"/>
      <c r="H428" s="78"/>
      <c r="I428" s="78"/>
      <c r="J428" s="78"/>
    </row>
    <row r="429" spans="1:10">
      <c r="A429" s="78"/>
      <c r="B429" s="94"/>
      <c r="C429" s="78"/>
      <c r="D429" s="78"/>
      <c r="E429" s="78"/>
      <c r="F429" s="78"/>
      <c r="G429" s="78"/>
      <c r="H429" s="78"/>
      <c r="I429" s="78"/>
      <c r="J429" s="78"/>
    </row>
    <row r="430" spans="1:10">
      <c r="A430" s="78"/>
      <c r="B430" s="94"/>
      <c r="C430" s="78"/>
      <c r="D430" s="78"/>
      <c r="E430" s="78"/>
      <c r="F430" s="78"/>
      <c r="G430" s="78"/>
      <c r="H430" s="78"/>
      <c r="I430" s="78"/>
      <c r="J430" s="78"/>
    </row>
    <row r="431" spans="1:10">
      <c r="A431" s="78"/>
      <c r="B431" s="94"/>
      <c r="C431" s="78"/>
      <c r="D431" s="78"/>
      <c r="E431" s="78"/>
      <c r="F431" s="78"/>
      <c r="G431" s="78"/>
      <c r="H431" s="78"/>
      <c r="I431" s="78"/>
      <c r="J431" s="78"/>
    </row>
    <row r="432" spans="1:10">
      <c r="A432" s="78"/>
      <c r="B432" s="94"/>
      <c r="C432" s="78"/>
      <c r="D432" s="78"/>
      <c r="E432" s="78"/>
      <c r="F432" s="78"/>
      <c r="G432" s="78"/>
      <c r="H432" s="78"/>
      <c r="I432" s="78"/>
      <c r="J432" s="78"/>
    </row>
    <row r="433" spans="1:10">
      <c r="A433" s="78"/>
      <c r="B433" s="94"/>
      <c r="C433" s="78"/>
      <c r="D433" s="78"/>
      <c r="E433" s="78"/>
      <c r="F433" s="78"/>
      <c r="G433" s="78"/>
      <c r="H433" s="78"/>
      <c r="I433" s="78"/>
      <c r="J433" s="78"/>
    </row>
    <row r="434" spans="1:10">
      <c r="A434" s="78"/>
      <c r="B434" s="94"/>
      <c r="C434" s="78"/>
      <c r="D434" s="78"/>
      <c r="E434" s="78"/>
      <c r="F434" s="78"/>
      <c r="G434" s="78"/>
      <c r="H434" s="78"/>
      <c r="I434" s="78"/>
      <c r="J434" s="78"/>
    </row>
    <row r="435" spans="1:10">
      <c r="A435" s="78"/>
      <c r="B435" s="94"/>
      <c r="C435" s="78"/>
      <c r="D435" s="78"/>
      <c r="E435" s="78"/>
      <c r="F435" s="78"/>
      <c r="G435" s="78"/>
      <c r="H435" s="78"/>
      <c r="I435" s="78"/>
      <c r="J435" s="78"/>
    </row>
    <row r="436" spans="1:10">
      <c r="A436" s="78"/>
      <c r="B436" s="94"/>
      <c r="C436" s="78"/>
      <c r="D436" s="78"/>
      <c r="E436" s="78"/>
      <c r="F436" s="78"/>
      <c r="G436" s="78"/>
      <c r="H436" s="78"/>
      <c r="I436" s="78"/>
      <c r="J436" s="78"/>
    </row>
    <row r="437" spans="1:10">
      <c r="A437" s="78"/>
      <c r="B437" s="94"/>
      <c r="C437" s="78"/>
      <c r="D437" s="78"/>
      <c r="E437" s="78"/>
      <c r="F437" s="78"/>
      <c r="G437" s="78"/>
      <c r="H437" s="78"/>
      <c r="I437" s="78"/>
      <c r="J437" s="78"/>
    </row>
    <row r="438" spans="1:10">
      <c r="A438" s="78"/>
      <c r="B438" s="94"/>
      <c r="C438" s="78"/>
      <c r="D438" s="78"/>
      <c r="E438" s="78"/>
      <c r="F438" s="78"/>
      <c r="G438" s="78"/>
      <c r="H438" s="78"/>
      <c r="I438" s="78"/>
      <c r="J438" s="78"/>
    </row>
    <row r="439" spans="1:10">
      <c r="A439" s="78"/>
      <c r="B439" s="94"/>
      <c r="C439" s="78"/>
      <c r="D439" s="78"/>
      <c r="E439" s="78"/>
      <c r="F439" s="78"/>
      <c r="G439" s="78"/>
      <c r="H439" s="78"/>
      <c r="I439" s="78"/>
      <c r="J439" s="78"/>
    </row>
    <row r="440" spans="1:10">
      <c r="A440" s="78"/>
      <c r="B440" s="94"/>
      <c r="C440" s="78"/>
      <c r="D440" s="78"/>
      <c r="E440" s="78"/>
      <c r="F440" s="78"/>
      <c r="G440" s="78"/>
      <c r="H440" s="78"/>
      <c r="I440" s="78"/>
      <c r="J440" s="78"/>
    </row>
    <row r="441" spans="1:10">
      <c r="A441" s="78"/>
      <c r="B441" s="94"/>
      <c r="C441" s="78"/>
      <c r="D441" s="78"/>
      <c r="E441" s="78"/>
      <c r="F441" s="78"/>
      <c r="G441" s="78"/>
      <c r="H441" s="78"/>
      <c r="I441" s="78"/>
      <c r="J441" s="78"/>
    </row>
    <row r="442" spans="1:10">
      <c r="A442" s="78"/>
      <c r="B442" s="94"/>
      <c r="C442" s="78"/>
      <c r="D442" s="78"/>
      <c r="E442" s="78"/>
      <c r="F442" s="78"/>
      <c r="G442" s="78"/>
      <c r="H442" s="78"/>
      <c r="I442" s="78"/>
      <c r="J442" s="78"/>
    </row>
    <row r="443" spans="1:10">
      <c r="A443" s="78"/>
      <c r="B443" s="94"/>
      <c r="C443" s="78"/>
      <c r="D443" s="78"/>
      <c r="E443" s="78"/>
      <c r="F443" s="78"/>
      <c r="G443" s="78"/>
      <c r="H443" s="78"/>
      <c r="I443" s="78"/>
      <c r="J443" s="78"/>
    </row>
    <row r="444" spans="1:10">
      <c r="A444" s="78"/>
      <c r="B444" s="94"/>
      <c r="C444" s="78"/>
      <c r="D444" s="78"/>
      <c r="E444" s="78"/>
      <c r="F444" s="78"/>
      <c r="G444" s="78"/>
      <c r="H444" s="78"/>
      <c r="I444" s="78"/>
      <c r="J444" s="78"/>
    </row>
    <row r="445" spans="1:10">
      <c r="A445" s="78"/>
      <c r="B445" s="94"/>
      <c r="C445" s="78"/>
      <c r="D445" s="78"/>
      <c r="E445" s="78"/>
      <c r="F445" s="78"/>
      <c r="G445" s="78"/>
      <c r="H445" s="78"/>
      <c r="I445" s="78"/>
      <c r="J445" s="78"/>
    </row>
    <row r="446" spans="1:10">
      <c r="A446" s="78"/>
      <c r="B446" s="94"/>
      <c r="C446" s="78"/>
      <c r="D446" s="78"/>
      <c r="E446" s="78"/>
      <c r="F446" s="78"/>
      <c r="G446" s="78"/>
      <c r="H446" s="78"/>
      <c r="I446" s="78"/>
      <c r="J446" s="78"/>
    </row>
    <row r="447" spans="1:10">
      <c r="A447" s="78"/>
      <c r="B447" s="94"/>
      <c r="C447" s="78"/>
      <c r="D447" s="78"/>
      <c r="E447" s="78"/>
      <c r="F447" s="78"/>
      <c r="G447" s="78"/>
      <c r="H447" s="78"/>
      <c r="I447" s="78"/>
      <c r="J447" s="78"/>
    </row>
    <row r="448" spans="1:10">
      <c r="A448" s="78"/>
      <c r="B448" s="94"/>
      <c r="C448" s="78"/>
      <c r="D448" s="78"/>
      <c r="E448" s="78"/>
      <c r="F448" s="78"/>
      <c r="G448" s="78"/>
      <c r="H448" s="78"/>
      <c r="I448" s="78"/>
      <c r="J448" s="78"/>
    </row>
    <row r="449" spans="1:10">
      <c r="A449" s="78"/>
      <c r="B449" s="94"/>
      <c r="C449" s="78"/>
      <c r="D449" s="78"/>
      <c r="E449" s="78"/>
      <c r="F449" s="78"/>
      <c r="G449" s="78"/>
      <c r="H449" s="78"/>
      <c r="I449" s="78"/>
      <c r="J449" s="78"/>
    </row>
    <row r="450" spans="1:10">
      <c r="A450" s="78"/>
      <c r="B450" s="94"/>
      <c r="C450" s="78"/>
      <c r="D450" s="78"/>
      <c r="E450" s="78"/>
      <c r="F450" s="78"/>
      <c r="G450" s="78"/>
      <c r="H450" s="78"/>
      <c r="I450" s="78"/>
      <c r="J450" s="78"/>
    </row>
    <row r="451" spans="1:10">
      <c r="A451" s="78"/>
      <c r="B451" s="94"/>
      <c r="C451" s="78"/>
      <c r="D451" s="78"/>
      <c r="E451" s="78"/>
      <c r="F451" s="78"/>
      <c r="G451" s="78"/>
      <c r="H451" s="78"/>
      <c r="I451" s="78"/>
      <c r="J451" s="78"/>
    </row>
    <row r="452" spans="1:10">
      <c r="A452" s="78"/>
      <c r="B452" s="94"/>
      <c r="C452" s="78"/>
      <c r="D452" s="78"/>
      <c r="E452" s="78"/>
      <c r="F452" s="78"/>
      <c r="G452" s="78"/>
      <c r="H452" s="78"/>
      <c r="I452" s="78"/>
      <c r="J452" s="78"/>
    </row>
    <row r="453" spans="1:10">
      <c r="A453" s="78"/>
      <c r="B453" s="94"/>
      <c r="C453" s="78"/>
      <c r="D453" s="78"/>
      <c r="E453" s="78"/>
      <c r="F453" s="78"/>
      <c r="G453" s="78"/>
      <c r="H453" s="78"/>
      <c r="I453" s="78"/>
      <c r="J453" s="78"/>
    </row>
    <row r="454" spans="1:10">
      <c r="A454" s="78"/>
      <c r="B454" s="94"/>
      <c r="C454" s="78"/>
      <c r="D454" s="78"/>
      <c r="E454" s="78"/>
      <c r="F454" s="78"/>
      <c r="G454" s="78"/>
      <c r="H454" s="78"/>
      <c r="I454" s="78"/>
      <c r="J454" s="78"/>
    </row>
    <row r="455" spans="1:10">
      <c r="A455" s="78"/>
      <c r="B455" s="94"/>
      <c r="C455" s="78"/>
      <c r="D455" s="78"/>
      <c r="E455" s="78"/>
      <c r="F455" s="78"/>
      <c r="G455" s="78"/>
      <c r="H455" s="78"/>
      <c r="I455" s="78"/>
      <c r="J455" s="78"/>
    </row>
    <row r="456" spans="1:10">
      <c r="A456" s="78"/>
      <c r="B456" s="94"/>
      <c r="C456" s="78"/>
      <c r="D456" s="78"/>
      <c r="E456" s="78"/>
      <c r="F456" s="78"/>
      <c r="G456" s="78"/>
      <c r="H456" s="78"/>
      <c r="I456" s="78"/>
      <c r="J456" s="78"/>
    </row>
    <row r="457" spans="1:10">
      <c r="A457" s="78"/>
      <c r="B457" s="94"/>
      <c r="C457" s="78"/>
      <c r="D457" s="78"/>
      <c r="E457" s="78"/>
      <c r="F457" s="78"/>
      <c r="G457" s="78"/>
      <c r="H457" s="78"/>
      <c r="I457" s="78"/>
      <c r="J457" s="78"/>
    </row>
    <row r="458" spans="1:10">
      <c r="A458" s="78"/>
      <c r="B458" s="94"/>
      <c r="C458" s="78"/>
      <c r="D458" s="78"/>
      <c r="E458" s="78"/>
      <c r="F458" s="78"/>
      <c r="G458" s="78"/>
      <c r="H458" s="78"/>
      <c r="I458" s="78"/>
      <c r="J458" s="78"/>
    </row>
    <row r="459" spans="1:10">
      <c r="A459" s="78"/>
      <c r="B459" s="94"/>
      <c r="C459" s="78"/>
      <c r="D459" s="78"/>
      <c r="E459" s="78"/>
      <c r="F459" s="78"/>
      <c r="G459" s="78"/>
      <c r="H459" s="78"/>
      <c r="I459" s="78"/>
      <c r="J459" s="78"/>
    </row>
    <row r="460" spans="1:10">
      <c r="A460" s="78"/>
      <c r="B460" s="94"/>
      <c r="C460" s="78"/>
      <c r="D460" s="78"/>
      <c r="E460" s="78"/>
      <c r="F460" s="78"/>
      <c r="G460" s="78"/>
      <c r="H460" s="78"/>
      <c r="I460" s="78"/>
      <c r="J460" s="78"/>
    </row>
    <row r="461" spans="1:10">
      <c r="A461" s="78"/>
      <c r="B461" s="94"/>
      <c r="C461" s="78"/>
      <c r="D461" s="78"/>
      <c r="E461" s="78"/>
      <c r="F461" s="78"/>
      <c r="G461" s="78"/>
      <c r="H461" s="78"/>
      <c r="I461" s="78"/>
      <c r="J461" s="78"/>
    </row>
    <row r="462" spans="1:10">
      <c r="A462" s="78"/>
      <c r="B462" s="94"/>
      <c r="C462" s="78"/>
      <c r="D462" s="78"/>
      <c r="E462" s="78"/>
      <c r="F462" s="78"/>
      <c r="G462" s="78"/>
      <c r="H462" s="78"/>
      <c r="I462" s="78"/>
      <c r="J462" s="78"/>
    </row>
    <row r="463" spans="1:10">
      <c r="A463" s="78"/>
      <c r="B463" s="94"/>
      <c r="C463" s="78"/>
      <c r="D463" s="78"/>
      <c r="E463" s="78"/>
      <c r="F463" s="78"/>
      <c r="G463" s="78"/>
      <c r="H463" s="78"/>
      <c r="I463" s="78"/>
      <c r="J463" s="78"/>
    </row>
    <row r="464" spans="1:10">
      <c r="A464" s="78"/>
      <c r="B464" s="94"/>
      <c r="C464" s="78"/>
      <c r="D464" s="78"/>
      <c r="E464" s="78"/>
      <c r="F464" s="78"/>
      <c r="G464" s="78"/>
      <c r="H464" s="78"/>
      <c r="I464" s="78"/>
      <c r="J464" s="78"/>
    </row>
    <row r="465" spans="1:10">
      <c r="A465" s="78"/>
      <c r="B465" s="94"/>
      <c r="C465" s="78"/>
      <c r="D465" s="78"/>
      <c r="E465" s="78"/>
      <c r="F465" s="78"/>
      <c r="G465" s="78"/>
      <c r="H465" s="78"/>
      <c r="I465" s="78"/>
      <c r="J465" s="78"/>
    </row>
    <row r="466" spans="1:10">
      <c r="A466" s="78"/>
      <c r="B466" s="94"/>
      <c r="C466" s="78"/>
      <c r="D466" s="78"/>
      <c r="E466" s="78"/>
      <c r="F466" s="78"/>
      <c r="G466" s="78"/>
      <c r="H466" s="78"/>
      <c r="I466" s="78"/>
      <c r="J466" s="78"/>
    </row>
    <row r="467" spans="1:10">
      <c r="A467" s="78"/>
      <c r="B467" s="94"/>
      <c r="C467" s="78"/>
      <c r="D467" s="78"/>
      <c r="E467" s="78"/>
      <c r="F467" s="78"/>
      <c r="G467" s="78"/>
      <c r="H467" s="78"/>
      <c r="I467" s="78"/>
      <c r="J467" s="78"/>
    </row>
    <row r="468" spans="1:10">
      <c r="A468" s="78"/>
      <c r="B468" s="94"/>
      <c r="C468" s="78"/>
      <c r="D468" s="78"/>
      <c r="E468" s="78"/>
      <c r="F468" s="78"/>
      <c r="G468" s="78"/>
      <c r="H468" s="78"/>
      <c r="I468" s="78"/>
      <c r="J468" s="78"/>
    </row>
    <row r="469" spans="1:10">
      <c r="A469" s="78"/>
      <c r="B469" s="94"/>
      <c r="C469" s="78"/>
      <c r="D469" s="78"/>
      <c r="E469" s="78"/>
      <c r="F469" s="78"/>
      <c r="G469" s="78"/>
      <c r="H469" s="78"/>
      <c r="I469" s="78"/>
      <c r="J469" s="78"/>
    </row>
    <row r="470" spans="1:10">
      <c r="A470" s="78"/>
      <c r="B470" s="94"/>
      <c r="C470" s="78"/>
      <c r="D470" s="78"/>
      <c r="E470" s="78"/>
      <c r="F470" s="78"/>
      <c r="G470" s="78"/>
      <c r="H470" s="78"/>
      <c r="I470" s="78"/>
      <c r="J470" s="78"/>
    </row>
    <row r="471" spans="1:10">
      <c r="A471" s="78"/>
      <c r="B471" s="94"/>
      <c r="C471" s="78"/>
      <c r="D471" s="78"/>
      <c r="E471" s="78"/>
      <c r="F471" s="78"/>
      <c r="G471" s="78"/>
      <c r="H471" s="78"/>
      <c r="I471" s="78"/>
      <c r="J471" s="78"/>
    </row>
    <row r="472" spans="1:10">
      <c r="A472" s="78"/>
      <c r="B472" s="94"/>
      <c r="C472" s="78"/>
      <c r="D472" s="78"/>
      <c r="E472" s="78"/>
      <c r="F472" s="78"/>
      <c r="G472" s="78"/>
      <c r="H472" s="78"/>
      <c r="I472" s="78"/>
      <c r="J472" s="78"/>
    </row>
    <row r="473" spans="1:10">
      <c r="A473" s="78"/>
      <c r="B473" s="94"/>
      <c r="C473" s="78"/>
      <c r="D473" s="78"/>
      <c r="E473" s="78"/>
      <c r="F473" s="78"/>
      <c r="G473" s="78"/>
      <c r="H473" s="78"/>
      <c r="I473" s="78"/>
      <c r="J473" s="78"/>
    </row>
    <row r="474" spans="1:10">
      <c r="A474" s="78"/>
      <c r="B474" s="94"/>
      <c r="C474" s="78"/>
      <c r="D474" s="78"/>
      <c r="E474" s="78"/>
      <c r="F474" s="78"/>
      <c r="G474" s="78"/>
      <c r="H474" s="78"/>
      <c r="I474" s="78"/>
      <c r="J474" s="78"/>
    </row>
    <row r="475" spans="1:10">
      <c r="A475" s="78"/>
      <c r="B475" s="94"/>
      <c r="C475" s="78"/>
      <c r="D475" s="78"/>
      <c r="E475" s="78"/>
      <c r="F475" s="78"/>
      <c r="G475" s="78"/>
      <c r="H475" s="78"/>
      <c r="I475" s="78"/>
      <c r="J475" s="78"/>
    </row>
    <row r="476" spans="1:10">
      <c r="A476" s="78"/>
      <c r="B476" s="94"/>
      <c r="C476" s="78"/>
      <c r="D476" s="78"/>
      <c r="E476" s="78"/>
      <c r="F476" s="78"/>
      <c r="G476" s="78"/>
      <c r="H476" s="78"/>
      <c r="I476" s="78"/>
      <c r="J476" s="78"/>
    </row>
    <row r="477" spans="1:10">
      <c r="A477" s="78"/>
      <c r="B477" s="94"/>
      <c r="C477" s="78"/>
      <c r="D477" s="78"/>
      <c r="E477" s="78"/>
      <c r="F477" s="78"/>
      <c r="G477" s="78"/>
      <c r="H477" s="78"/>
      <c r="I477" s="78"/>
      <c r="J477" s="78"/>
    </row>
    <row r="478" spans="1:10">
      <c r="A478" s="78"/>
      <c r="B478" s="94"/>
      <c r="C478" s="78"/>
      <c r="D478" s="78"/>
      <c r="E478" s="78"/>
      <c r="F478" s="78"/>
      <c r="G478" s="78"/>
      <c r="H478" s="78"/>
      <c r="I478" s="78"/>
      <c r="J478" s="78"/>
    </row>
    <row r="479" spans="1:10">
      <c r="A479" s="78"/>
      <c r="B479" s="94"/>
      <c r="C479" s="78"/>
      <c r="D479" s="78"/>
      <c r="E479" s="78"/>
      <c r="F479" s="78"/>
      <c r="G479" s="78"/>
      <c r="H479" s="78"/>
      <c r="I479" s="78"/>
      <c r="J479" s="78"/>
    </row>
    <row r="480" spans="1:10">
      <c r="A480" s="78"/>
      <c r="B480" s="94"/>
      <c r="C480" s="78"/>
      <c r="D480" s="78"/>
      <c r="E480" s="78"/>
      <c r="F480" s="78"/>
      <c r="G480" s="78"/>
      <c r="H480" s="78"/>
      <c r="I480" s="78"/>
      <c r="J480" s="78"/>
    </row>
    <row r="481" spans="1:10">
      <c r="A481" s="78"/>
      <c r="B481" s="94"/>
      <c r="C481" s="78"/>
      <c r="D481" s="78"/>
      <c r="E481" s="78"/>
      <c r="F481" s="78"/>
      <c r="G481" s="78"/>
      <c r="H481" s="78"/>
      <c r="I481" s="78"/>
      <c r="J481" s="78"/>
    </row>
    <row r="482" spans="1:10">
      <c r="A482" s="78"/>
      <c r="B482" s="94"/>
      <c r="C482" s="78"/>
      <c r="D482" s="78"/>
      <c r="E482" s="78"/>
      <c r="F482" s="78"/>
      <c r="G482" s="78"/>
      <c r="H482" s="78"/>
      <c r="I482" s="78"/>
      <c r="J482" s="78"/>
    </row>
    <row r="483" spans="1:10">
      <c r="A483" s="78"/>
      <c r="B483" s="94"/>
      <c r="C483" s="78"/>
      <c r="D483" s="78"/>
      <c r="E483" s="78"/>
      <c r="F483" s="78"/>
      <c r="G483" s="78"/>
      <c r="H483" s="78"/>
      <c r="I483" s="78"/>
      <c r="J483" s="78"/>
    </row>
    <row r="484" spans="1:10">
      <c r="A484" s="78"/>
      <c r="B484" s="94"/>
      <c r="C484" s="78"/>
      <c r="D484" s="78"/>
      <c r="E484" s="78"/>
      <c r="F484" s="78"/>
      <c r="G484" s="78"/>
      <c r="H484" s="78"/>
      <c r="I484" s="78"/>
      <c r="J484" s="78"/>
    </row>
    <row r="485" spans="1:10">
      <c r="A485" s="78"/>
      <c r="B485" s="94"/>
      <c r="C485" s="78"/>
      <c r="D485" s="78"/>
      <c r="E485" s="78"/>
      <c r="F485" s="78"/>
      <c r="G485" s="78"/>
      <c r="H485" s="78"/>
      <c r="I485" s="78"/>
      <c r="J485" s="78"/>
    </row>
    <row r="486" spans="1:10">
      <c r="A486" s="78"/>
      <c r="B486" s="94"/>
      <c r="C486" s="78"/>
      <c r="D486" s="78"/>
      <c r="E486" s="78"/>
      <c r="F486" s="78"/>
      <c r="G486" s="78"/>
      <c r="H486" s="78"/>
      <c r="I486" s="78"/>
      <c r="J486" s="78"/>
    </row>
    <row r="487" spans="1:10">
      <c r="A487" s="78"/>
      <c r="B487" s="94"/>
      <c r="C487" s="78"/>
      <c r="D487" s="78"/>
      <c r="E487" s="78"/>
      <c r="F487" s="78"/>
      <c r="G487" s="78"/>
      <c r="H487" s="78"/>
      <c r="I487" s="78"/>
      <c r="J487" s="78"/>
    </row>
    <row r="488" spans="1:10">
      <c r="A488" s="78"/>
      <c r="B488" s="94"/>
      <c r="C488" s="78"/>
      <c r="D488" s="78"/>
      <c r="E488" s="78"/>
      <c r="F488" s="78"/>
      <c r="G488" s="78"/>
      <c r="H488" s="78"/>
      <c r="I488" s="78"/>
      <c r="J488" s="78"/>
    </row>
    <row r="489" spans="1:10">
      <c r="A489" s="78"/>
      <c r="B489" s="94"/>
      <c r="C489" s="78"/>
      <c r="D489" s="78"/>
      <c r="E489" s="78"/>
      <c r="F489" s="78"/>
      <c r="G489" s="78"/>
      <c r="H489" s="78"/>
      <c r="I489" s="78"/>
      <c r="J489" s="78"/>
    </row>
    <row r="490" spans="1:10">
      <c r="A490" s="78"/>
      <c r="B490" s="94"/>
      <c r="C490" s="78"/>
      <c r="D490" s="78"/>
      <c r="E490" s="78"/>
      <c r="F490" s="78"/>
      <c r="G490" s="78"/>
      <c r="H490" s="78"/>
      <c r="I490" s="78"/>
      <c r="J490" s="78"/>
    </row>
    <row r="491" spans="1:10">
      <c r="A491" s="78"/>
      <c r="B491" s="94"/>
      <c r="C491" s="78"/>
      <c r="D491" s="78"/>
      <c r="E491" s="78"/>
      <c r="F491" s="78"/>
      <c r="G491" s="78"/>
      <c r="H491" s="78"/>
      <c r="I491" s="78"/>
      <c r="J491" s="78"/>
    </row>
    <row r="492" spans="1:10">
      <c r="A492" s="78"/>
      <c r="B492" s="94"/>
      <c r="C492" s="78"/>
      <c r="D492" s="78"/>
      <c r="E492" s="78"/>
      <c r="F492" s="78"/>
      <c r="G492" s="78"/>
      <c r="H492" s="78"/>
      <c r="I492" s="78"/>
      <c r="J492" s="78"/>
    </row>
    <row r="493" spans="1:10">
      <c r="A493" s="78"/>
      <c r="B493" s="94"/>
      <c r="C493" s="78"/>
      <c r="D493" s="78"/>
      <c r="E493" s="78"/>
      <c r="F493" s="78"/>
      <c r="G493" s="78"/>
      <c r="H493" s="78"/>
      <c r="I493" s="78"/>
      <c r="J493" s="78"/>
    </row>
    <row r="494" spans="1:10">
      <c r="A494" s="78"/>
      <c r="B494" s="94"/>
      <c r="C494" s="78"/>
      <c r="D494" s="78"/>
      <c r="E494" s="78"/>
      <c r="F494" s="78"/>
      <c r="G494" s="78"/>
      <c r="H494" s="78"/>
      <c r="I494" s="78"/>
      <c r="J494" s="78"/>
    </row>
    <row r="495" spans="1:10">
      <c r="A495" s="78"/>
      <c r="B495" s="94"/>
      <c r="C495" s="78"/>
      <c r="D495" s="78"/>
      <c r="E495" s="78"/>
      <c r="F495" s="78"/>
      <c r="G495" s="78"/>
      <c r="H495" s="78"/>
      <c r="I495" s="78"/>
      <c r="J495" s="78"/>
    </row>
    <row r="496" spans="1:10">
      <c r="A496" s="78"/>
      <c r="B496" s="94"/>
      <c r="C496" s="78"/>
      <c r="D496" s="78"/>
      <c r="E496" s="78"/>
      <c r="F496" s="78"/>
      <c r="G496" s="78"/>
      <c r="H496" s="78"/>
      <c r="I496" s="78"/>
      <c r="J496" s="78"/>
    </row>
    <row r="497" spans="1:10">
      <c r="A497" s="78"/>
      <c r="B497" s="94"/>
      <c r="C497" s="78"/>
      <c r="D497" s="78"/>
      <c r="E497" s="78"/>
      <c r="F497" s="78"/>
      <c r="G497" s="78"/>
      <c r="H497" s="78"/>
      <c r="I497" s="78"/>
      <c r="J497" s="78"/>
    </row>
    <row r="498" spans="1:10">
      <c r="A498" s="78"/>
      <c r="B498" s="94"/>
      <c r="C498" s="78"/>
      <c r="D498" s="78"/>
      <c r="E498" s="78"/>
      <c r="F498" s="78"/>
      <c r="G498" s="78"/>
      <c r="H498" s="78"/>
      <c r="I498" s="78"/>
      <c r="J498" s="78"/>
    </row>
    <row r="499" spans="1:10">
      <c r="A499" s="78"/>
      <c r="B499" s="94"/>
      <c r="C499" s="78"/>
      <c r="D499" s="78"/>
      <c r="E499" s="78"/>
      <c r="F499" s="78"/>
      <c r="G499" s="78"/>
      <c r="H499" s="78"/>
      <c r="I499" s="78"/>
      <c r="J499" s="78"/>
    </row>
    <row r="500" spans="1:10">
      <c r="A500" s="78"/>
      <c r="B500" s="94"/>
      <c r="C500" s="78"/>
      <c r="D500" s="78"/>
      <c r="E500" s="78"/>
      <c r="F500" s="78"/>
      <c r="G500" s="78"/>
      <c r="H500" s="78"/>
      <c r="I500" s="78"/>
      <c r="J500" s="78"/>
    </row>
    <row r="501" spans="1:10">
      <c r="A501" s="78"/>
      <c r="B501" s="94"/>
      <c r="C501" s="78"/>
      <c r="D501" s="78"/>
      <c r="E501" s="78"/>
      <c r="F501" s="78"/>
      <c r="G501" s="78"/>
      <c r="H501" s="78"/>
      <c r="I501" s="78"/>
      <c r="J501" s="78"/>
    </row>
    <row r="502" spans="1:10">
      <c r="A502" s="78"/>
      <c r="B502" s="94"/>
      <c r="C502" s="78"/>
      <c r="D502" s="78"/>
      <c r="E502" s="78"/>
      <c r="F502" s="78"/>
      <c r="G502" s="78"/>
      <c r="H502" s="78"/>
      <c r="I502" s="78"/>
      <c r="J502" s="78"/>
    </row>
    <row r="503" spans="1:10">
      <c r="A503" s="78"/>
      <c r="B503" s="94"/>
      <c r="C503" s="78"/>
      <c r="D503" s="78"/>
      <c r="E503" s="78"/>
      <c r="F503" s="78"/>
      <c r="G503" s="78"/>
      <c r="H503" s="78"/>
      <c r="I503" s="78"/>
      <c r="J503" s="78"/>
    </row>
    <row r="504" spans="1:10">
      <c r="A504" s="78"/>
      <c r="B504" s="94"/>
      <c r="C504" s="78"/>
      <c r="D504" s="78"/>
      <c r="E504" s="78"/>
      <c r="F504" s="78"/>
      <c r="G504" s="78"/>
      <c r="H504" s="78"/>
      <c r="I504" s="78"/>
      <c r="J504" s="78"/>
    </row>
    <row r="505" spans="1:10">
      <c r="A505" s="78"/>
      <c r="B505" s="94"/>
      <c r="C505" s="78"/>
      <c r="D505" s="78"/>
      <c r="E505" s="78"/>
      <c r="F505" s="78"/>
      <c r="G505" s="78"/>
      <c r="H505" s="78"/>
      <c r="I505" s="78"/>
      <c r="J505" s="78"/>
    </row>
    <row r="506" spans="1:10">
      <c r="A506" s="78"/>
      <c r="B506" s="94"/>
      <c r="C506" s="78"/>
      <c r="D506" s="78"/>
      <c r="E506" s="78"/>
      <c r="F506" s="78"/>
      <c r="G506" s="78"/>
      <c r="H506" s="78"/>
      <c r="I506" s="78"/>
      <c r="J506" s="78"/>
    </row>
    <row r="507" spans="1:10">
      <c r="A507" s="78"/>
      <c r="B507" s="94"/>
      <c r="C507" s="78"/>
      <c r="D507" s="78"/>
      <c r="E507" s="78"/>
      <c r="F507" s="78"/>
      <c r="G507" s="78"/>
      <c r="H507" s="78"/>
      <c r="I507" s="78"/>
      <c r="J507" s="78"/>
    </row>
    <row r="508" spans="1:10">
      <c r="A508" s="78"/>
      <c r="B508" s="94"/>
      <c r="C508" s="78"/>
      <c r="D508" s="78"/>
      <c r="E508" s="78"/>
      <c r="F508" s="78"/>
      <c r="G508" s="78"/>
      <c r="H508" s="78"/>
      <c r="I508" s="78"/>
      <c r="J508" s="78"/>
    </row>
    <row r="509" spans="1:10">
      <c r="A509" s="78"/>
      <c r="B509" s="94"/>
      <c r="C509" s="78"/>
      <c r="D509" s="78"/>
      <c r="E509" s="78"/>
      <c r="F509" s="78"/>
      <c r="G509" s="78"/>
      <c r="H509" s="78"/>
      <c r="I509" s="78"/>
      <c r="J509" s="78"/>
    </row>
    <row r="510" spans="1:10">
      <c r="A510" s="78"/>
      <c r="B510" s="94"/>
      <c r="C510" s="78"/>
      <c r="D510" s="78"/>
      <c r="E510" s="78"/>
      <c r="F510" s="78"/>
      <c r="G510" s="78"/>
      <c r="H510" s="78"/>
      <c r="I510" s="78"/>
      <c r="J510" s="78"/>
    </row>
    <row r="511" spans="1:10">
      <c r="A511" s="78"/>
      <c r="B511" s="94"/>
      <c r="C511" s="78"/>
      <c r="D511" s="78"/>
      <c r="E511" s="78"/>
      <c r="F511" s="78"/>
      <c r="G511" s="78"/>
      <c r="H511" s="78"/>
      <c r="I511" s="78"/>
      <c r="J511" s="78"/>
    </row>
    <row r="512" spans="1:10">
      <c r="A512" s="78"/>
      <c r="B512" s="94"/>
      <c r="C512" s="78"/>
      <c r="D512" s="78"/>
      <c r="E512" s="78"/>
      <c r="F512" s="78"/>
      <c r="G512" s="78"/>
      <c r="H512" s="78"/>
      <c r="I512" s="78"/>
      <c r="J512" s="78"/>
    </row>
    <row r="513" spans="1:10">
      <c r="A513" s="78"/>
      <c r="B513" s="94"/>
      <c r="C513" s="78"/>
      <c r="D513" s="78"/>
      <c r="E513" s="78"/>
      <c r="F513" s="78"/>
      <c r="G513" s="78"/>
      <c r="H513" s="78"/>
      <c r="I513" s="78"/>
      <c r="J513" s="78"/>
    </row>
    <row r="514" spans="1:10">
      <c r="A514" s="78"/>
      <c r="B514" s="94"/>
      <c r="C514" s="78"/>
      <c r="D514" s="78"/>
      <c r="E514" s="78"/>
      <c r="F514" s="78"/>
      <c r="G514" s="78"/>
      <c r="H514" s="78"/>
      <c r="I514" s="78"/>
      <c r="J514" s="78"/>
    </row>
    <row r="515" spans="1:10">
      <c r="A515" s="78"/>
      <c r="B515" s="94"/>
      <c r="C515" s="78"/>
      <c r="D515" s="78"/>
      <c r="E515" s="78"/>
      <c r="F515" s="78"/>
      <c r="G515" s="78"/>
      <c r="H515" s="78"/>
      <c r="I515" s="78"/>
      <c r="J515" s="78"/>
    </row>
    <row r="516" spans="1:10">
      <c r="A516" s="78"/>
      <c r="B516" s="94"/>
      <c r="C516" s="78"/>
      <c r="D516" s="78"/>
      <c r="E516" s="78"/>
      <c r="F516" s="78"/>
      <c r="G516" s="78"/>
      <c r="H516" s="78"/>
      <c r="I516" s="78"/>
      <c r="J516" s="78"/>
    </row>
    <row r="517" spans="1:10">
      <c r="A517" s="78"/>
      <c r="B517" s="94"/>
      <c r="C517" s="78"/>
      <c r="D517" s="78"/>
      <c r="E517" s="78"/>
      <c r="F517" s="78"/>
      <c r="G517" s="78"/>
      <c r="H517" s="78"/>
      <c r="I517" s="78"/>
      <c r="J517" s="78"/>
    </row>
    <row r="518" spans="1:10">
      <c r="A518" s="78"/>
      <c r="B518" s="94"/>
      <c r="C518" s="78"/>
      <c r="D518" s="78"/>
      <c r="E518" s="78"/>
      <c r="F518" s="78"/>
      <c r="G518" s="78"/>
      <c r="H518" s="78"/>
      <c r="I518" s="78"/>
      <c r="J518" s="78"/>
    </row>
    <row r="519" spans="1:10">
      <c r="A519" s="78"/>
      <c r="B519" s="94"/>
      <c r="C519" s="78"/>
      <c r="D519" s="78"/>
      <c r="E519" s="78"/>
      <c r="F519" s="78"/>
      <c r="G519" s="78"/>
      <c r="H519" s="78"/>
      <c r="I519" s="78"/>
      <c r="J519" s="78"/>
    </row>
    <row r="520" spans="1:10">
      <c r="A520" s="78"/>
      <c r="B520" s="94"/>
      <c r="C520" s="78"/>
      <c r="D520" s="78"/>
      <c r="E520" s="78"/>
      <c r="F520" s="78"/>
      <c r="G520" s="78"/>
      <c r="H520" s="78"/>
      <c r="I520" s="78"/>
      <c r="J520" s="78"/>
    </row>
    <row r="521" spans="1:10">
      <c r="A521" s="78"/>
      <c r="B521" s="94"/>
      <c r="C521" s="78"/>
      <c r="D521" s="78"/>
      <c r="E521" s="78"/>
      <c r="F521" s="78"/>
      <c r="G521" s="78"/>
      <c r="H521" s="78"/>
      <c r="I521" s="78"/>
      <c r="J521" s="78"/>
    </row>
    <row r="522" spans="1:10">
      <c r="A522" s="78"/>
      <c r="B522" s="94"/>
      <c r="C522" s="78"/>
      <c r="D522" s="78"/>
      <c r="E522" s="78"/>
      <c r="F522" s="78"/>
      <c r="G522" s="78"/>
      <c r="H522" s="78"/>
      <c r="I522" s="78"/>
      <c r="J522" s="78"/>
    </row>
    <row r="523" spans="1:10">
      <c r="A523" s="78"/>
      <c r="B523" s="94"/>
      <c r="C523" s="78"/>
      <c r="D523" s="78"/>
      <c r="E523" s="78"/>
      <c r="F523" s="78"/>
      <c r="G523" s="78"/>
      <c r="H523" s="78"/>
      <c r="I523" s="78"/>
      <c r="J523" s="78"/>
    </row>
    <row r="524" spans="1:10">
      <c r="A524" s="78"/>
      <c r="B524" s="94"/>
      <c r="C524" s="78"/>
      <c r="D524" s="78"/>
      <c r="E524" s="78"/>
      <c r="F524" s="78"/>
      <c r="G524" s="78"/>
      <c r="H524" s="78"/>
      <c r="I524" s="78"/>
      <c r="J524" s="78"/>
    </row>
    <row r="525" spans="1:10">
      <c r="A525" s="78"/>
      <c r="B525" s="94"/>
      <c r="C525" s="78"/>
      <c r="D525" s="78"/>
      <c r="E525" s="78"/>
      <c r="F525" s="78"/>
      <c r="G525" s="78"/>
      <c r="H525" s="78"/>
      <c r="I525" s="78"/>
      <c r="J525" s="78"/>
    </row>
    <row r="526" spans="1:10">
      <c r="A526" s="78"/>
      <c r="B526" s="94"/>
      <c r="C526" s="78"/>
      <c r="D526" s="78"/>
      <c r="E526" s="78"/>
      <c r="F526" s="78"/>
      <c r="G526" s="78"/>
      <c r="H526" s="78"/>
      <c r="I526" s="78"/>
      <c r="J526" s="78"/>
    </row>
    <row r="527" spans="1:10">
      <c r="A527" s="78"/>
      <c r="B527" s="94"/>
      <c r="C527" s="78"/>
      <c r="D527" s="78"/>
      <c r="E527" s="78"/>
      <c r="F527" s="78"/>
      <c r="G527" s="78"/>
      <c r="H527" s="78"/>
      <c r="I527" s="78"/>
      <c r="J527" s="78"/>
    </row>
    <row r="528" spans="1:10">
      <c r="A528" s="78"/>
      <c r="B528" s="94"/>
      <c r="C528" s="78"/>
      <c r="D528" s="78"/>
      <c r="E528" s="78"/>
      <c r="F528" s="78"/>
      <c r="G528" s="78"/>
      <c r="H528" s="78"/>
      <c r="I528" s="78"/>
      <c r="J528" s="78"/>
    </row>
    <row r="529" spans="1:10">
      <c r="A529" s="78"/>
      <c r="B529" s="94"/>
      <c r="C529" s="78"/>
      <c r="D529" s="78"/>
      <c r="E529" s="78"/>
      <c r="F529" s="78"/>
      <c r="G529" s="78"/>
      <c r="H529" s="78"/>
      <c r="I529" s="78"/>
      <c r="J529" s="78"/>
    </row>
    <row r="530" spans="1:10">
      <c r="A530" s="78"/>
      <c r="B530" s="94"/>
      <c r="C530" s="78"/>
      <c r="D530" s="78"/>
      <c r="E530" s="78"/>
      <c r="F530" s="78"/>
      <c r="G530" s="78"/>
      <c r="H530" s="78"/>
      <c r="I530" s="78"/>
      <c r="J530" s="78"/>
    </row>
    <row r="531" spans="1:10">
      <c r="A531" s="78"/>
      <c r="B531" s="94"/>
      <c r="C531" s="78"/>
      <c r="D531" s="78"/>
      <c r="E531" s="78"/>
      <c r="F531" s="78"/>
      <c r="G531" s="78"/>
      <c r="H531" s="78"/>
      <c r="I531" s="78"/>
      <c r="J531" s="78"/>
    </row>
    <row r="532" spans="1:10">
      <c r="A532" s="78"/>
      <c r="B532" s="94"/>
      <c r="C532" s="78"/>
      <c r="D532" s="78"/>
      <c r="E532" s="78"/>
      <c r="F532" s="78"/>
      <c r="G532" s="78"/>
      <c r="H532" s="78"/>
      <c r="I532" s="78"/>
      <c r="J532" s="78"/>
    </row>
    <row r="533" spans="1:10">
      <c r="A533" s="78"/>
      <c r="B533" s="94"/>
      <c r="C533" s="78"/>
      <c r="D533" s="78"/>
      <c r="E533" s="78"/>
      <c r="F533" s="78"/>
      <c r="G533" s="78"/>
      <c r="H533" s="78"/>
      <c r="I533" s="78"/>
      <c r="J533" s="78"/>
    </row>
    <row r="534" spans="1:10">
      <c r="A534" s="78"/>
      <c r="B534" s="94"/>
      <c r="C534" s="78"/>
      <c r="D534" s="78"/>
      <c r="E534" s="78"/>
      <c r="F534" s="78"/>
      <c r="G534" s="78"/>
      <c r="H534" s="78"/>
      <c r="I534" s="78"/>
      <c r="J534" s="78"/>
    </row>
    <row r="535" spans="1:10">
      <c r="A535" s="78"/>
      <c r="B535" s="94"/>
      <c r="C535" s="78"/>
      <c r="D535" s="78"/>
      <c r="E535" s="78"/>
      <c r="F535" s="78"/>
      <c r="G535" s="78"/>
      <c r="H535" s="78"/>
      <c r="I535" s="78"/>
      <c r="J535" s="78"/>
    </row>
    <row r="536" spans="1:10">
      <c r="A536" s="78"/>
      <c r="B536" s="94"/>
      <c r="C536" s="78"/>
      <c r="D536" s="78"/>
      <c r="E536" s="78"/>
      <c r="F536" s="78"/>
      <c r="G536" s="78"/>
      <c r="H536" s="78"/>
      <c r="I536" s="78"/>
      <c r="J536" s="78"/>
    </row>
    <row r="537" spans="1:10">
      <c r="A537" s="78"/>
      <c r="B537" s="94"/>
      <c r="C537" s="78"/>
      <c r="D537" s="78"/>
      <c r="E537" s="78"/>
      <c r="F537" s="78"/>
      <c r="G537" s="78"/>
      <c r="H537" s="78"/>
      <c r="I537" s="78"/>
      <c r="J537" s="78"/>
    </row>
    <row r="538" spans="1:10">
      <c r="A538" s="78"/>
      <c r="B538" s="94"/>
      <c r="C538" s="78"/>
      <c r="D538" s="78"/>
      <c r="E538" s="78"/>
      <c r="F538" s="78"/>
      <c r="G538" s="78"/>
      <c r="H538" s="78"/>
      <c r="I538" s="78"/>
      <c r="J538" s="78"/>
    </row>
    <row r="539" spans="1:10">
      <c r="A539" s="78"/>
      <c r="B539" s="94"/>
      <c r="C539" s="78"/>
      <c r="D539" s="78"/>
      <c r="E539" s="78"/>
      <c r="F539" s="78"/>
      <c r="G539" s="78"/>
      <c r="H539" s="78"/>
      <c r="I539" s="78"/>
      <c r="J539" s="78"/>
    </row>
    <row r="540" spans="1:10">
      <c r="A540" s="78"/>
      <c r="B540" s="94"/>
      <c r="C540" s="78"/>
      <c r="D540" s="78"/>
      <c r="E540" s="78"/>
      <c r="F540" s="78"/>
      <c r="G540" s="78"/>
      <c r="H540" s="78"/>
      <c r="I540" s="78"/>
      <c r="J540" s="78"/>
    </row>
    <row r="541" spans="1:10">
      <c r="A541" s="78"/>
      <c r="B541" s="94"/>
      <c r="C541" s="78"/>
      <c r="D541" s="78"/>
      <c r="E541" s="78"/>
      <c r="F541" s="78"/>
      <c r="G541" s="78"/>
      <c r="H541" s="78"/>
      <c r="I541" s="78"/>
      <c r="J541" s="78"/>
    </row>
    <row r="542" spans="1:10">
      <c r="A542" s="78"/>
      <c r="B542" s="94"/>
      <c r="C542" s="78"/>
      <c r="D542" s="78"/>
      <c r="E542" s="78"/>
      <c r="F542" s="78"/>
      <c r="G542" s="78"/>
      <c r="H542" s="78"/>
      <c r="I542" s="78"/>
      <c r="J542" s="78"/>
    </row>
    <row r="543" spans="1:10">
      <c r="A543" s="78"/>
      <c r="B543" s="94"/>
      <c r="C543" s="78"/>
      <c r="D543" s="78"/>
      <c r="E543" s="78"/>
      <c r="F543" s="78"/>
      <c r="G543" s="78"/>
      <c r="H543" s="78"/>
      <c r="I543" s="78"/>
      <c r="J543" s="78"/>
    </row>
    <row r="544" spans="1:10">
      <c r="A544" s="78"/>
      <c r="B544" s="94"/>
      <c r="C544" s="78"/>
      <c r="D544" s="78"/>
      <c r="E544" s="78"/>
      <c r="F544" s="78"/>
      <c r="G544" s="78"/>
      <c r="H544" s="78"/>
      <c r="I544" s="78"/>
      <c r="J544" s="78"/>
    </row>
    <row r="545" spans="1:10">
      <c r="A545" s="78"/>
      <c r="B545" s="94"/>
      <c r="C545" s="78"/>
      <c r="D545" s="78"/>
      <c r="E545" s="78"/>
      <c r="F545" s="78"/>
      <c r="G545" s="78"/>
      <c r="H545" s="78"/>
      <c r="I545" s="78"/>
      <c r="J545" s="78"/>
    </row>
    <row r="546" spans="1:10">
      <c r="A546" s="78"/>
      <c r="B546" s="94"/>
      <c r="C546" s="78"/>
      <c r="D546" s="78"/>
      <c r="E546" s="78"/>
      <c r="F546" s="78"/>
      <c r="G546" s="78"/>
      <c r="H546" s="78"/>
      <c r="I546" s="78"/>
      <c r="J546" s="78"/>
    </row>
    <row r="547" spans="1:10">
      <c r="A547" s="78"/>
      <c r="B547" s="94"/>
      <c r="C547" s="78"/>
      <c r="D547" s="78"/>
      <c r="E547" s="78"/>
      <c r="F547" s="78"/>
      <c r="G547" s="78"/>
      <c r="H547" s="78"/>
      <c r="I547" s="78"/>
      <c r="J547" s="78"/>
    </row>
    <row r="548" spans="1:10">
      <c r="A548" s="78"/>
      <c r="B548" s="94"/>
      <c r="C548" s="78"/>
      <c r="D548" s="78"/>
      <c r="E548" s="78"/>
      <c r="F548" s="78"/>
      <c r="G548" s="78"/>
      <c r="H548" s="78"/>
      <c r="I548" s="78"/>
      <c r="J548" s="78"/>
    </row>
    <row r="549" spans="1:10">
      <c r="A549" s="78"/>
      <c r="B549" s="94"/>
      <c r="C549" s="78"/>
      <c r="D549" s="78"/>
      <c r="E549" s="78"/>
      <c r="F549" s="78"/>
      <c r="G549" s="78"/>
      <c r="H549" s="78"/>
      <c r="I549" s="78"/>
      <c r="J549" s="78"/>
    </row>
    <row r="550" spans="1:10">
      <c r="A550" s="78"/>
      <c r="B550" s="94"/>
      <c r="C550" s="78"/>
      <c r="D550" s="78"/>
      <c r="E550" s="78"/>
      <c r="F550" s="78"/>
      <c r="G550" s="78"/>
      <c r="H550" s="78"/>
      <c r="I550" s="78"/>
      <c r="J550" s="78"/>
    </row>
    <row r="551" spans="1:10">
      <c r="A551" s="78"/>
      <c r="B551" s="94"/>
      <c r="C551" s="78"/>
      <c r="D551" s="78"/>
      <c r="E551" s="78"/>
      <c r="F551" s="78"/>
      <c r="G551" s="78"/>
      <c r="H551" s="78"/>
      <c r="I551" s="78"/>
      <c r="J551" s="78"/>
    </row>
    <row r="552" spans="1:10">
      <c r="A552" s="78"/>
      <c r="B552" s="94"/>
      <c r="C552" s="78"/>
      <c r="D552" s="78"/>
      <c r="E552" s="78"/>
      <c r="F552" s="78"/>
      <c r="G552" s="78"/>
      <c r="H552" s="78"/>
      <c r="I552" s="78"/>
      <c r="J552" s="78"/>
    </row>
    <row r="553" spans="1:10">
      <c r="A553" s="78"/>
      <c r="B553" s="94"/>
      <c r="C553" s="78"/>
      <c r="D553" s="78"/>
      <c r="E553" s="78"/>
      <c r="F553" s="78"/>
      <c r="G553" s="78"/>
      <c r="H553" s="78"/>
      <c r="I553" s="78"/>
      <c r="J553" s="78"/>
    </row>
    <row r="554" spans="1:10">
      <c r="A554" s="78"/>
      <c r="B554" s="94"/>
      <c r="C554" s="78"/>
      <c r="D554" s="78"/>
      <c r="E554" s="78"/>
      <c r="F554" s="78"/>
      <c r="G554" s="78"/>
      <c r="H554" s="78"/>
      <c r="I554" s="78"/>
      <c r="J554" s="78"/>
    </row>
    <row r="555" spans="1:10">
      <c r="A555" s="78"/>
      <c r="B555" s="94"/>
      <c r="C555" s="78"/>
      <c r="D555" s="78"/>
      <c r="E555" s="78"/>
      <c r="F555" s="78"/>
      <c r="G555" s="78"/>
      <c r="H555" s="78"/>
      <c r="I555" s="78"/>
      <c r="J555" s="78"/>
    </row>
    <row r="556" spans="1:10">
      <c r="A556" s="78"/>
      <c r="B556" s="94"/>
      <c r="C556" s="78"/>
      <c r="D556" s="78"/>
      <c r="E556" s="78"/>
      <c r="F556" s="78"/>
      <c r="G556" s="78"/>
      <c r="H556" s="78"/>
      <c r="I556" s="78"/>
      <c r="J556" s="78"/>
    </row>
    <row r="557" spans="1:10">
      <c r="A557" s="78"/>
      <c r="B557" s="94"/>
      <c r="C557" s="78"/>
      <c r="D557" s="78"/>
      <c r="E557" s="78"/>
      <c r="F557" s="78"/>
      <c r="G557" s="78"/>
      <c r="H557" s="78"/>
      <c r="I557" s="78"/>
      <c r="J557" s="78"/>
    </row>
    <row r="558" spans="1:10">
      <c r="A558" s="78"/>
      <c r="B558" s="94"/>
      <c r="C558" s="78"/>
      <c r="D558" s="78"/>
      <c r="E558" s="78"/>
      <c r="F558" s="78"/>
      <c r="G558" s="78"/>
      <c r="H558" s="78"/>
      <c r="I558" s="78"/>
      <c r="J558" s="78"/>
    </row>
    <row r="559" spans="1:10">
      <c r="A559" s="78"/>
      <c r="B559" s="94"/>
      <c r="C559" s="78"/>
      <c r="D559" s="78"/>
      <c r="E559" s="78"/>
      <c r="F559" s="78"/>
      <c r="G559" s="78"/>
      <c r="H559" s="78"/>
      <c r="I559" s="78"/>
      <c r="J559" s="78"/>
    </row>
    <row r="560" spans="1:10">
      <c r="A560" s="78"/>
      <c r="B560" s="94"/>
      <c r="C560" s="78"/>
      <c r="D560" s="78"/>
      <c r="E560" s="78"/>
      <c r="F560" s="78"/>
      <c r="G560" s="78"/>
      <c r="H560" s="78"/>
      <c r="I560" s="78"/>
      <c r="J560" s="78"/>
    </row>
    <row r="561" spans="1:10">
      <c r="A561" s="78"/>
      <c r="B561" s="94"/>
      <c r="C561" s="78"/>
      <c r="D561" s="78"/>
      <c r="E561" s="78"/>
      <c r="F561" s="78"/>
      <c r="G561" s="78"/>
      <c r="H561" s="78"/>
      <c r="I561" s="78"/>
      <c r="J561" s="78"/>
    </row>
    <row r="562" spans="1:10">
      <c r="A562" s="78"/>
      <c r="B562" s="94"/>
      <c r="C562" s="78"/>
      <c r="D562" s="78"/>
      <c r="E562" s="78"/>
      <c r="F562" s="78"/>
      <c r="G562" s="78"/>
      <c r="H562" s="78"/>
      <c r="I562" s="78"/>
      <c r="J562" s="78"/>
    </row>
    <row r="563" spans="1:10">
      <c r="A563" s="78"/>
      <c r="B563" s="94"/>
      <c r="C563" s="78"/>
      <c r="D563" s="78"/>
      <c r="E563" s="78"/>
      <c r="F563" s="78"/>
      <c r="G563" s="78"/>
      <c r="H563" s="78"/>
      <c r="I563" s="78"/>
      <c r="J563" s="78"/>
    </row>
    <row r="564" spans="1:10">
      <c r="A564" s="78"/>
      <c r="B564" s="94"/>
      <c r="C564" s="78"/>
      <c r="D564" s="78"/>
      <c r="E564" s="78"/>
      <c r="F564" s="78"/>
      <c r="G564" s="78"/>
      <c r="H564" s="78"/>
      <c r="I564" s="78"/>
      <c r="J564" s="78"/>
    </row>
    <row r="565" spans="1:10">
      <c r="A565" s="78"/>
      <c r="B565" s="94"/>
      <c r="C565" s="78"/>
      <c r="D565" s="78"/>
      <c r="E565" s="78"/>
      <c r="F565" s="78"/>
      <c r="G565" s="78"/>
      <c r="H565" s="78"/>
      <c r="I565" s="78"/>
      <c r="J565" s="78"/>
    </row>
    <row r="566" spans="1:10">
      <c r="A566" s="78"/>
      <c r="B566" s="94"/>
      <c r="C566" s="78"/>
      <c r="D566" s="78"/>
      <c r="E566" s="78"/>
      <c r="F566" s="78"/>
      <c r="G566" s="78"/>
      <c r="H566" s="78"/>
      <c r="I566" s="78"/>
      <c r="J566" s="78"/>
    </row>
    <row r="567" spans="1:10">
      <c r="A567" s="78"/>
      <c r="B567" s="94"/>
      <c r="C567" s="78"/>
      <c r="D567" s="78"/>
      <c r="E567" s="78"/>
      <c r="F567" s="78"/>
      <c r="G567" s="78"/>
      <c r="H567" s="78"/>
      <c r="I567" s="78"/>
      <c r="J567" s="78"/>
    </row>
    <row r="568" spans="1:10">
      <c r="A568" s="78"/>
      <c r="B568" s="94"/>
      <c r="C568" s="78"/>
      <c r="D568" s="78"/>
      <c r="E568" s="78"/>
      <c r="F568" s="78"/>
      <c r="G568" s="78"/>
      <c r="H568" s="78"/>
      <c r="I568" s="78"/>
      <c r="J568" s="78"/>
    </row>
    <row r="569" spans="1:10">
      <c r="A569" s="78"/>
      <c r="B569" s="94"/>
      <c r="C569" s="78"/>
      <c r="D569" s="78"/>
      <c r="E569" s="78"/>
      <c r="F569" s="78"/>
      <c r="G569" s="78"/>
      <c r="H569" s="78"/>
      <c r="I569" s="78"/>
      <c r="J569" s="78"/>
    </row>
    <row r="570" spans="1:10">
      <c r="A570" s="78"/>
      <c r="B570" s="94"/>
      <c r="C570" s="78"/>
      <c r="D570" s="78"/>
      <c r="E570" s="78"/>
      <c r="F570" s="78"/>
      <c r="G570" s="78"/>
      <c r="H570" s="78"/>
      <c r="I570" s="78"/>
      <c r="J570" s="78"/>
    </row>
    <row r="571" spans="1:10">
      <c r="A571" s="78"/>
      <c r="B571" s="94"/>
      <c r="C571" s="78"/>
      <c r="D571" s="78"/>
      <c r="E571" s="78"/>
      <c r="F571" s="78"/>
      <c r="G571" s="78"/>
      <c r="H571" s="78"/>
      <c r="I571" s="78"/>
      <c r="J571" s="78"/>
    </row>
    <row r="572" spans="1:10">
      <c r="A572" s="78"/>
      <c r="B572" s="94"/>
      <c r="C572" s="78"/>
      <c r="D572" s="78"/>
      <c r="E572" s="78"/>
      <c r="F572" s="78"/>
      <c r="G572" s="78"/>
      <c r="H572" s="78"/>
      <c r="I572" s="78"/>
      <c r="J572" s="78"/>
    </row>
    <row r="573" spans="1:10">
      <c r="A573" s="78"/>
      <c r="B573" s="94"/>
      <c r="C573" s="78"/>
      <c r="D573" s="78"/>
      <c r="E573" s="78"/>
      <c r="F573" s="78"/>
      <c r="G573" s="78"/>
      <c r="H573" s="78"/>
      <c r="I573" s="78"/>
      <c r="J573" s="78"/>
    </row>
    <row r="574" spans="1:10">
      <c r="A574" s="78"/>
      <c r="B574" s="94"/>
      <c r="C574" s="78"/>
      <c r="D574" s="78"/>
      <c r="E574" s="78"/>
      <c r="F574" s="78"/>
      <c r="G574" s="78"/>
      <c r="H574" s="78"/>
      <c r="I574" s="78"/>
      <c r="J574" s="78"/>
    </row>
    <row r="575" spans="1:10">
      <c r="A575" s="78"/>
      <c r="B575" s="94"/>
      <c r="C575" s="78"/>
      <c r="D575" s="78"/>
      <c r="E575" s="78"/>
      <c r="F575" s="78"/>
      <c r="G575" s="78"/>
      <c r="H575" s="78"/>
      <c r="I575" s="78"/>
      <c r="J575" s="78"/>
    </row>
    <row r="576" spans="1:10">
      <c r="A576" s="78"/>
      <c r="B576" s="94"/>
      <c r="C576" s="78"/>
      <c r="D576" s="78"/>
      <c r="E576" s="78"/>
      <c r="F576" s="78"/>
      <c r="G576" s="78"/>
      <c r="H576" s="78"/>
      <c r="I576" s="78"/>
      <c r="J576" s="78"/>
    </row>
    <row r="577" spans="1:10">
      <c r="A577" s="78"/>
      <c r="B577" s="94"/>
      <c r="C577" s="78"/>
      <c r="D577" s="78"/>
      <c r="E577" s="78"/>
      <c r="F577" s="78"/>
      <c r="G577" s="78"/>
      <c r="H577" s="78"/>
      <c r="I577" s="78"/>
      <c r="J577" s="78"/>
    </row>
    <row r="578" spans="1:10">
      <c r="A578" s="78"/>
      <c r="B578" s="94"/>
      <c r="C578" s="78"/>
      <c r="D578" s="78"/>
      <c r="E578" s="78"/>
      <c r="F578" s="78"/>
      <c r="G578" s="78"/>
      <c r="H578" s="78"/>
      <c r="I578" s="78"/>
      <c r="J578" s="78"/>
    </row>
    <row r="579" spans="1:10">
      <c r="A579" s="78"/>
      <c r="B579" s="94"/>
      <c r="C579" s="78"/>
      <c r="D579" s="78"/>
      <c r="E579" s="78"/>
      <c r="F579" s="78"/>
      <c r="G579" s="78"/>
      <c r="H579" s="78"/>
      <c r="I579" s="78"/>
      <c r="J579" s="78"/>
    </row>
    <row r="580" spans="1:10">
      <c r="A580" s="78"/>
      <c r="B580" s="94"/>
      <c r="C580" s="78"/>
      <c r="D580" s="78"/>
      <c r="E580" s="78"/>
      <c r="F580" s="78"/>
      <c r="G580" s="78"/>
      <c r="H580" s="78"/>
      <c r="I580" s="78"/>
      <c r="J580" s="78"/>
    </row>
    <row r="581" spans="1:10">
      <c r="A581" s="78"/>
      <c r="B581" s="94"/>
      <c r="C581" s="78"/>
      <c r="D581" s="78"/>
      <c r="E581" s="78"/>
      <c r="F581" s="78"/>
      <c r="G581" s="78"/>
      <c r="H581" s="78"/>
      <c r="I581" s="78"/>
      <c r="J581" s="78"/>
    </row>
    <row r="582" spans="1:10">
      <c r="A582" s="78"/>
      <c r="B582" s="94"/>
      <c r="C582" s="78"/>
      <c r="D582" s="78"/>
      <c r="E582" s="78"/>
      <c r="F582" s="78"/>
      <c r="G582" s="78"/>
      <c r="H582" s="78"/>
      <c r="I582" s="78"/>
      <c r="J582" s="78"/>
    </row>
    <row r="583" spans="1:10">
      <c r="A583" s="78"/>
      <c r="B583" s="94"/>
      <c r="C583" s="78"/>
      <c r="D583" s="78"/>
      <c r="E583" s="78"/>
      <c r="F583" s="78"/>
      <c r="G583" s="78"/>
      <c r="H583" s="78"/>
      <c r="I583" s="78"/>
      <c r="J583" s="78"/>
    </row>
    <row r="584" spans="1:10">
      <c r="A584" s="78"/>
      <c r="B584" s="94"/>
      <c r="C584" s="78"/>
      <c r="D584" s="78"/>
      <c r="E584" s="78"/>
      <c r="F584" s="78"/>
      <c r="G584" s="78"/>
      <c r="H584" s="78"/>
      <c r="I584" s="78"/>
      <c r="J584" s="78"/>
    </row>
    <row r="585" spans="1:10">
      <c r="A585" s="78"/>
      <c r="B585" s="94"/>
      <c r="C585" s="78"/>
      <c r="D585" s="78"/>
      <c r="E585" s="78"/>
      <c r="F585" s="78"/>
      <c r="G585" s="78"/>
      <c r="H585" s="78"/>
      <c r="I585" s="78"/>
      <c r="J585" s="78"/>
    </row>
    <row r="586" spans="1:10">
      <c r="A586" s="78"/>
      <c r="B586" s="94"/>
      <c r="C586" s="78"/>
      <c r="D586" s="78"/>
      <c r="E586" s="78"/>
      <c r="F586" s="78"/>
      <c r="G586" s="78"/>
      <c r="H586" s="78"/>
      <c r="I586" s="78"/>
      <c r="J586" s="78"/>
    </row>
    <row r="587" spans="1:10">
      <c r="A587" s="78"/>
      <c r="B587" s="94"/>
      <c r="C587" s="78"/>
      <c r="D587" s="78"/>
      <c r="E587" s="78"/>
      <c r="F587" s="78"/>
      <c r="G587" s="78"/>
      <c r="H587" s="78"/>
      <c r="I587" s="78"/>
      <c r="J587" s="78"/>
    </row>
    <row r="588" spans="1:10">
      <c r="A588" s="78"/>
      <c r="B588" s="94"/>
      <c r="C588" s="78"/>
      <c r="D588" s="78"/>
      <c r="E588" s="78"/>
      <c r="F588" s="78"/>
      <c r="G588" s="78"/>
      <c r="H588" s="78"/>
      <c r="I588" s="78"/>
      <c r="J588" s="78"/>
    </row>
    <row r="589" spans="1:10">
      <c r="A589" s="78"/>
      <c r="B589" s="94"/>
      <c r="C589" s="78"/>
      <c r="D589" s="78"/>
      <c r="E589" s="78"/>
      <c r="F589" s="78"/>
      <c r="G589" s="78"/>
      <c r="H589" s="78"/>
      <c r="I589" s="78"/>
      <c r="J589" s="78"/>
    </row>
    <row r="590" spans="1:10">
      <c r="A590" s="78"/>
      <c r="B590" s="94"/>
      <c r="C590" s="78"/>
      <c r="D590" s="78"/>
      <c r="E590" s="78"/>
      <c r="F590" s="78"/>
      <c r="G590" s="78"/>
      <c r="H590" s="78"/>
      <c r="I590" s="78"/>
      <c r="J590" s="78"/>
    </row>
    <row r="591" spans="1:10">
      <c r="A591" s="78"/>
      <c r="B591" s="94"/>
      <c r="C591" s="78"/>
      <c r="D591" s="78"/>
      <c r="E591" s="78"/>
      <c r="F591" s="78"/>
      <c r="G591" s="78"/>
      <c r="H591" s="78"/>
      <c r="I591" s="78"/>
      <c r="J591" s="78"/>
    </row>
    <row r="592" spans="1:10">
      <c r="A592" s="78"/>
      <c r="B592" s="94"/>
      <c r="C592" s="78"/>
      <c r="D592" s="78"/>
      <c r="E592" s="78"/>
      <c r="F592" s="78"/>
      <c r="G592" s="78"/>
      <c r="H592" s="78"/>
      <c r="I592" s="78"/>
      <c r="J592" s="78"/>
    </row>
    <row r="593" spans="1:10">
      <c r="A593" s="78"/>
      <c r="B593" s="94"/>
      <c r="C593" s="78"/>
      <c r="D593" s="78"/>
      <c r="E593" s="78"/>
      <c r="F593" s="78"/>
      <c r="G593" s="78"/>
      <c r="H593" s="78"/>
      <c r="I593" s="78"/>
      <c r="J593" s="78"/>
    </row>
    <row r="594" spans="1:10">
      <c r="A594" s="78"/>
      <c r="B594" s="94"/>
      <c r="C594" s="78"/>
      <c r="D594" s="78"/>
      <c r="E594" s="78"/>
      <c r="F594" s="78"/>
      <c r="G594" s="78"/>
      <c r="H594" s="78"/>
      <c r="I594" s="78"/>
      <c r="J594" s="78"/>
    </row>
    <row r="595" spans="1:10">
      <c r="A595" s="78"/>
      <c r="B595" s="94"/>
      <c r="C595" s="78"/>
      <c r="D595" s="78"/>
      <c r="E595" s="78"/>
      <c r="F595" s="78"/>
      <c r="G595" s="78"/>
      <c r="H595" s="78"/>
      <c r="I595" s="78"/>
      <c r="J595" s="78"/>
    </row>
    <row r="596" spans="1:10">
      <c r="A596" s="78"/>
      <c r="B596" s="94"/>
      <c r="C596" s="78"/>
      <c r="D596" s="78"/>
      <c r="E596" s="78"/>
      <c r="F596" s="78"/>
      <c r="G596" s="78"/>
      <c r="H596" s="78"/>
      <c r="I596" s="78"/>
      <c r="J596" s="78"/>
    </row>
    <row r="597" spans="1:10">
      <c r="A597" s="78"/>
      <c r="B597" s="94"/>
      <c r="C597" s="78"/>
      <c r="D597" s="78"/>
      <c r="E597" s="78"/>
      <c r="F597" s="78"/>
      <c r="G597" s="78"/>
      <c r="H597" s="78"/>
      <c r="I597" s="78"/>
      <c r="J597" s="78"/>
    </row>
    <row r="598" spans="1:10">
      <c r="A598" s="78"/>
      <c r="B598" s="94"/>
      <c r="C598" s="78"/>
      <c r="D598" s="78"/>
      <c r="E598" s="78"/>
      <c r="F598" s="78"/>
      <c r="G598" s="78"/>
      <c r="H598" s="78"/>
      <c r="I598" s="78"/>
      <c r="J598" s="78"/>
    </row>
    <row r="599" spans="1:10">
      <c r="A599" s="78"/>
      <c r="B599" s="94"/>
      <c r="C599" s="78"/>
      <c r="D599" s="78"/>
      <c r="E599" s="78"/>
      <c r="F599" s="78"/>
      <c r="G599" s="78"/>
      <c r="H599" s="78"/>
      <c r="I599" s="78"/>
      <c r="J599" s="78"/>
    </row>
    <row r="600" spans="1:10">
      <c r="A600" s="78"/>
      <c r="B600" s="94"/>
      <c r="C600" s="78"/>
      <c r="D600" s="78"/>
      <c r="E600" s="78"/>
      <c r="F600" s="78"/>
      <c r="G600" s="78"/>
      <c r="H600" s="78"/>
      <c r="I600" s="78"/>
      <c r="J600" s="78"/>
    </row>
    <row r="601" spans="1:10">
      <c r="A601" s="78"/>
      <c r="B601" s="94"/>
      <c r="C601" s="78"/>
      <c r="D601" s="78"/>
      <c r="E601" s="78"/>
      <c r="F601" s="78"/>
      <c r="G601" s="78"/>
      <c r="H601" s="78"/>
      <c r="I601" s="78"/>
      <c r="J601" s="78"/>
    </row>
    <row r="602" spans="1:10">
      <c r="A602" s="78"/>
      <c r="B602" s="94"/>
      <c r="C602" s="78"/>
      <c r="D602" s="78"/>
      <c r="E602" s="78"/>
      <c r="F602" s="78"/>
      <c r="G602" s="78"/>
      <c r="H602" s="78"/>
      <c r="I602" s="78"/>
      <c r="J602" s="78"/>
    </row>
    <row r="603" spans="1:10">
      <c r="A603" s="78"/>
      <c r="B603" s="94"/>
      <c r="C603" s="78"/>
      <c r="D603" s="78"/>
      <c r="E603" s="78"/>
      <c r="F603" s="78"/>
      <c r="G603" s="78"/>
      <c r="H603" s="78"/>
      <c r="I603" s="78"/>
      <c r="J603" s="78"/>
    </row>
    <row r="604" spans="1:10">
      <c r="A604" s="78"/>
      <c r="B604" s="94"/>
      <c r="C604" s="78"/>
      <c r="D604" s="78"/>
      <c r="E604" s="78"/>
      <c r="F604" s="78"/>
      <c r="G604" s="78"/>
      <c r="H604" s="78"/>
      <c r="I604" s="78"/>
      <c r="J604" s="78"/>
    </row>
    <row r="605" spans="1:10">
      <c r="A605" s="78"/>
      <c r="B605" s="94"/>
      <c r="C605" s="78"/>
      <c r="D605" s="78"/>
      <c r="E605" s="78"/>
      <c r="F605" s="78"/>
      <c r="G605" s="78"/>
      <c r="H605" s="78"/>
      <c r="I605" s="78"/>
      <c r="J605" s="78"/>
    </row>
    <row r="606" spans="1:10">
      <c r="A606" s="78"/>
      <c r="B606" s="94"/>
      <c r="C606" s="78"/>
      <c r="D606" s="78"/>
      <c r="E606" s="78"/>
      <c r="F606" s="78"/>
      <c r="G606" s="78"/>
      <c r="H606" s="78"/>
      <c r="I606" s="78"/>
      <c r="J606" s="78"/>
    </row>
    <row r="607" spans="1:10">
      <c r="A607" s="78"/>
      <c r="B607" s="94"/>
      <c r="C607" s="78"/>
      <c r="D607" s="78"/>
      <c r="E607" s="78"/>
      <c r="F607" s="78"/>
      <c r="G607" s="78"/>
      <c r="H607" s="78"/>
      <c r="I607" s="78"/>
      <c r="J607" s="78"/>
    </row>
    <row r="608" spans="1:10">
      <c r="A608" s="78"/>
      <c r="B608" s="94"/>
      <c r="C608" s="78"/>
      <c r="D608" s="78"/>
      <c r="E608" s="78"/>
      <c r="F608" s="78"/>
      <c r="G608" s="78"/>
      <c r="H608" s="78"/>
      <c r="I608" s="78"/>
      <c r="J608" s="78"/>
    </row>
    <row r="609" spans="1:10">
      <c r="A609" s="78"/>
      <c r="B609" s="94"/>
      <c r="C609" s="78"/>
      <c r="D609" s="78"/>
      <c r="E609" s="78"/>
      <c r="F609" s="78"/>
      <c r="G609" s="78"/>
      <c r="H609" s="78"/>
      <c r="I609" s="78"/>
      <c r="J609" s="78"/>
    </row>
    <row r="610" spans="1:10">
      <c r="A610" s="78"/>
      <c r="B610" s="94"/>
      <c r="C610" s="78"/>
      <c r="D610" s="78"/>
      <c r="E610" s="78"/>
      <c r="F610" s="78"/>
      <c r="G610" s="78"/>
      <c r="H610" s="78"/>
      <c r="I610" s="78"/>
      <c r="J610" s="78"/>
    </row>
    <row r="611" spans="1:10">
      <c r="A611" s="78"/>
      <c r="B611" s="94"/>
      <c r="C611" s="78"/>
      <c r="D611" s="78"/>
      <c r="E611" s="78"/>
      <c r="F611" s="78"/>
      <c r="G611" s="78"/>
      <c r="H611" s="78"/>
      <c r="I611" s="78"/>
      <c r="J611" s="78"/>
    </row>
    <row r="612" spans="1:10">
      <c r="A612" s="78"/>
      <c r="B612" s="94"/>
      <c r="C612" s="78"/>
      <c r="D612" s="78"/>
      <c r="E612" s="78"/>
      <c r="F612" s="78"/>
      <c r="G612" s="78"/>
      <c r="H612" s="78"/>
      <c r="I612" s="78"/>
      <c r="J612" s="78"/>
    </row>
    <row r="613" spans="1:10">
      <c r="A613" s="78"/>
      <c r="B613" s="94"/>
      <c r="C613" s="78"/>
      <c r="D613" s="78"/>
      <c r="E613" s="78"/>
      <c r="F613" s="78"/>
      <c r="G613" s="78"/>
      <c r="H613" s="78"/>
      <c r="I613" s="78"/>
      <c r="J613" s="78"/>
    </row>
    <row r="614" spans="1:10">
      <c r="A614" s="78"/>
      <c r="B614" s="94"/>
      <c r="C614" s="78"/>
      <c r="D614" s="78"/>
      <c r="E614" s="78"/>
      <c r="F614" s="78"/>
      <c r="G614" s="78"/>
      <c r="H614" s="78"/>
      <c r="I614" s="78"/>
      <c r="J614" s="78"/>
    </row>
    <row r="615" spans="1:10">
      <c r="A615" s="78"/>
      <c r="B615" s="94"/>
      <c r="C615" s="78"/>
      <c r="D615" s="78"/>
      <c r="E615" s="78"/>
      <c r="F615" s="78"/>
      <c r="G615" s="78"/>
      <c r="H615" s="78"/>
      <c r="I615" s="78"/>
      <c r="J615" s="78"/>
    </row>
    <row r="616" spans="1:10">
      <c r="A616" s="78"/>
      <c r="B616" s="94"/>
      <c r="C616" s="78"/>
      <c r="D616" s="78"/>
      <c r="E616" s="78"/>
      <c r="F616" s="78"/>
      <c r="G616" s="78"/>
      <c r="H616" s="78"/>
      <c r="I616" s="78"/>
      <c r="J616" s="78"/>
    </row>
    <row r="617" spans="1:10">
      <c r="A617" s="78"/>
      <c r="B617" s="94"/>
      <c r="C617" s="78"/>
      <c r="D617" s="78"/>
      <c r="E617" s="78"/>
      <c r="F617" s="78"/>
      <c r="G617" s="78"/>
      <c r="H617" s="78"/>
      <c r="I617" s="78"/>
      <c r="J617" s="78"/>
    </row>
    <row r="618" spans="1:10">
      <c r="A618" s="78"/>
      <c r="B618" s="94"/>
      <c r="C618" s="78"/>
      <c r="D618" s="78"/>
      <c r="E618" s="78"/>
      <c r="F618" s="78"/>
      <c r="G618" s="78"/>
      <c r="H618" s="78"/>
      <c r="I618" s="78"/>
      <c r="J618" s="78"/>
    </row>
    <row r="619" spans="1:10">
      <c r="A619" s="78"/>
      <c r="B619" s="94"/>
      <c r="C619" s="78"/>
      <c r="D619" s="78"/>
      <c r="E619" s="78"/>
      <c r="F619" s="78"/>
      <c r="G619" s="78"/>
      <c r="H619" s="78"/>
      <c r="I619" s="78"/>
      <c r="J619" s="78"/>
    </row>
    <row r="620" spans="1:10">
      <c r="A620" s="78"/>
      <c r="B620" s="94"/>
      <c r="C620" s="78"/>
      <c r="D620" s="78"/>
      <c r="E620" s="78"/>
      <c r="F620" s="78"/>
      <c r="G620" s="78"/>
      <c r="H620" s="78"/>
      <c r="I620" s="78"/>
      <c r="J620" s="78"/>
    </row>
    <row r="621" spans="1:10">
      <c r="A621" s="78"/>
      <c r="B621" s="94"/>
      <c r="C621" s="78"/>
      <c r="D621" s="78"/>
      <c r="E621" s="78"/>
      <c r="F621" s="78"/>
      <c r="G621" s="78"/>
      <c r="H621" s="78"/>
      <c r="I621" s="78"/>
      <c r="J621" s="78"/>
    </row>
    <row r="622" spans="1:10">
      <c r="A622" s="78"/>
      <c r="B622" s="94"/>
      <c r="C622" s="78"/>
      <c r="D622" s="78"/>
      <c r="E622" s="78"/>
      <c r="F622" s="78"/>
      <c r="G622" s="78"/>
      <c r="H622" s="78"/>
      <c r="I622" s="78"/>
      <c r="J622" s="78"/>
    </row>
    <row r="623" spans="1:10">
      <c r="A623" s="78"/>
      <c r="B623" s="94"/>
      <c r="C623" s="78"/>
      <c r="D623" s="78"/>
      <c r="E623" s="78"/>
      <c r="F623" s="78"/>
      <c r="G623" s="78"/>
      <c r="H623" s="78"/>
      <c r="I623" s="78"/>
      <c r="J623" s="78"/>
    </row>
    <row r="624" spans="1:10">
      <c r="A624" s="78"/>
      <c r="B624" s="94"/>
      <c r="C624" s="78"/>
      <c r="D624" s="78"/>
      <c r="E624" s="78"/>
      <c r="F624" s="78"/>
      <c r="G624" s="78"/>
      <c r="H624" s="78"/>
      <c r="I624" s="78"/>
      <c r="J624" s="78"/>
    </row>
    <row r="625" spans="1:10">
      <c r="A625" s="78"/>
      <c r="B625" s="94"/>
      <c r="C625" s="78"/>
      <c r="D625" s="78"/>
      <c r="E625" s="78"/>
      <c r="F625" s="78"/>
      <c r="G625" s="78"/>
      <c r="H625" s="78"/>
      <c r="I625" s="78"/>
      <c r="J625" s="78"/>
    </row>
    <row r="626" spans="1:10">
      <c r="A626" s="78"/>
      <c r="B626" s="94"/>
      <c r="C626" s="78"/>
      <c r="D626" s="78"/>
      <c r="E626" s="78"/>
      <c r="F626" s="78"/>
      <c r="G626" s="78"/>
      <c r="H626" s="78"/>
      <c r="I626" s="78"/>
      <c r="J626" s="78"/>
    </row>
    <row r="627" spans="1:10">
      <c r="A627" s="78"/>
      <c r="B627" s="94"/>
      <c r="C627" s="78"/>
      <c r="D627" s="78"/>
      <c r="E627" s="78"/>
      <c r="F627" s="78"/>
      <c r="G627" s="78"/>
      <c r="H627" s="78"/>
      <c r="I627" s="78"/>
      <c r="J627" s="78"/>
    </row>
    <row r="628" spans="1:10">
      <c r="A628" s="78"/>
      <c r="B628" s="94"/>
      <c r="C628" s="78"/>
      <c r="D628" s="78"/>
      <c r="E628" s="78"/>
      <c r="F628" s="78"/>
      <c r="G628" s="78"/>
      <c r="H628" s="78"/>
      <c r="I628" s="78"/>
      <c r="J628" s="78"/>
    </row>
    <row r="629" spans="1:10">
      <c r="A629" s="78"/>
      <c r="B629" s="94"/>
      <c r="C629" s="78"/>
      <c r="D629" s="78"/>
      <c r="E629" s="78"/>
      <c r="F629" s="78"/>
      <c r="G629" s="78"/>
      <c r="H629" s="78"/>
      <c r="I629" s="78"/>
      <c r="J629" s="78"/>
    </row>
    <row r="630" spans="1:10">
      <c r="A630" s="78"/>
      <c r="B630" s="94"/>
      <c r="C630" s="78"/>
      <c r="D630" s="78"/>
      <c r="E630" s="78"/>
      <c r="F630" s="78"/>
      <c r="G630" s="78"/>
      <c r="H630" s="78"/>
      <c r="I630" s="78"/>
      <c r="J630" s="78"/>
    </row>
    <row r="631" spans="1:10">
      <c r="A631" s="78"/>
      <c r="B631" s="94"/>
      <c r="C631" s="78"/>
      <c r="D631" s="78"/>
      <c r="E631" s="78"/>
      <c r="F631" s="78"/>
      <c r="G631" s="78"/>
      <c r="H631" s="78"/>
      <c r="I631" s="78"/>
      <c r="J631" s="78"/>
    </row>
    <row r="632" spans="1:10">
      <c r="A632" s="78"/>
      <c r="B632" s="94"/>
      <c r="C632" s="78"/>
      <c r="D632" s="78"/>
      <c r="E632" s="78"/>
      <c r="F632" s="78"/>
      <c r="G632" s="78"/>
      <c r="H632" s="78"/>
      <c r="I632" s="78"/>
      <c r="J632" s="78"/>
    </row>
    <row r="633" spans="1:10">
      <c r="A633" s="78"/>
      <c r="B633" s="94"/>
      <c r="C633" s="78"/>
      <c r="D633" s="78"/>
      <c r="E633" s="78"/>
      <c r="F633" s="78"/>
      <c r="G633" s="78"/>
      <c r="H633" s="78"/>
      <c r="I633" s="78"/>
      <c r="J633" s="78"/>
    </row>
    <row r="634" spans="1:10">
      <c r="A634" s="78"/>
      <c r="B634" s="94"/>
      <c r="C634" s="78"/>
      <c r="D634" s="78"/>
      <c r="E634" s="78"/>
      <c r="F634" s="78"/>
      <c r="G634" s="78"/>
      <c r="H634" s="78"/>
      <c r="I634" s="78"/>
      <c r="J634" s="78"/>
    </row>
    <row r="635" spans="1:10">
      <c r="A635" s="78"/>
      <c r="B635" s="94"/>
      <c r="C635" s="78"/>
      <c r="D635" s="78"/>
      <c r="E635" s="78"/>
      <c r="F635" s="78"/>
      <c r="G635" s="78"/>
      <c r="H635" s="78"/>
      <c r="I635" s="78"/>
      <c r="J635" s="78"/>
    </row>
    <row r="636" spans="1:10">
      <c r="A636" s="78"/>
      <c r="B636" s="94"/>
      <c r="C636" s="78"/>
      <c r="D636" s="78"/>
      <c r="E636" s="78"/>
      <c r="F636" s="78"/>
      <c r="G636" s="78"/>
      <c r="H636" s="78"/>
      <c r="I636" s="78"/>
      <c r="J636" s="78"/>
    </row>
    <row r="637" spans="1:10">
      <c r="A637" s="78"/>
      <c r="B637" s="94"/>
      <c r="C637" s="78"/>
      <c r="D637" s="78"/>
      <c r="E637" s="78"/>
      <c r="F637" s="78"/>
      <c r="G637" s="78"/>
      <c r="H637" s="78"/>
      <c r="I637" s="78"/>
      <c r="J637" s="78"/>
    </row>
    <row r="638" spans="1:10">
      <c r="A638" s="78"/>
      <c r="B638" s="94"/>
      <c r="C638" s="78"/>
      <c r="D638" s="78"/>
      <c r="E638" s="78"/>
      <c r="F638" s="78"/>
      <c r="G638" s="78"/>
      <c r="H638" s="78"/>
      <c r="I638" s="78"/>
      <c r="J638" s="78"/>
    </row>
    <row r="639" spans="1:10">
      <c r="A639" s="78"/>
      <c r="B639" s="94"/>
      <c r="C639" s="78"/>
      <c r="D639" s="78"/>
      <c r="E639" s="78"/>
      <c r="F639" s="78"/>
      <c r="G639" s="78"/>
      <c r="H639" s="78"/>
      <c r="I639" s="78"/>
      <c r="J639" s="78"/>
    </row>
    <row r="640" spans="1:10">
      <c r="A640" s="78"/>
      <c r="B640" s="94"/>
      <c r="C640" s="78"/>
      <c r="D640" s="78"/>
      <c r="E640" s="78"/>
      <c r="F640" s="78"/>
      <c r="G640" s="78"/>
      <c r="H640" s="78"/>
      <c r="I640" s="78"/>
      <c r="J640" s="78"/>
    </row>
    <row r="641" spans="1:10">
      <c r="A641" s="78"/>
      <c r="B641" s="94"/>
      <c r="C641" s="78"/>
      <c r="D641" s="78"/>
      <c r="E641" s="78"/>
      <c r="F641" s="78"/>
      <c r="G641" s="78"/>
      <c r="H641" s="78"/>
      <c r="I641" s="78"/>
      <c r="J641" s="78"/>
    </row>
    <row r="642" spans="1:10">
      <c r="A642" s="78"/>
      <c r="B642" s="94"/>
      <c r="C642" s="78"/>
      <c r="D642" s="78"/>
      <c r="E642" s="78"/>
      <c r="F642" s="78"/>
      <c r="G642" s="78"/>
      <c r="H642" s="78"/>
      <c r="I642" s="78"/>
      <c r="J642" s="78"/>
    </row>
    <row r="643" spans="1:10">
      <c r="A643" s="78"/>
      <c r="B643" s="94"/>
      <c r="C643" s="78"/>
      <c r="D643" s="78"/>
      <c r="E643" s="78"/>
      <c r="F643" s="78"/>
      <c r="G643" s="78"/>
      <c r="H643" s="78"/>
      <c r="I643" s="78"/>
      <c r="J643" s="78"/>
    </row>
    <row r="644" spans="1:10">
      <c r="A644" s="78"/>
      <c r="B644" s="94"/>
      <c r="C644" s="78"/>
      <c r="D644" s="78"/>
      <c r="E644" s="78"/>
      <c r="F644" s="78"/>
      <c r="G644" s="78"/>
      <c r="H644" s="78"/>
      <c r="I644" s="78"/>
      <c r="J644" s="78"/>
    </row>
    <row r="645" spans="1:10">
      <c r="A645" s="78"/>
      <c r="B645" s="94"/>
      <c r="C645" s="78"/>
      <c r="D645" s="78"/>
      <c r="E645" s="78"/>
      <c r="F645" s="78"/>
      <c r="G645" s="78"/>
      <c r="H645" s="78"/>
      <c r="I645" s="78"/>
      <c r="J645" s="78"/>
    </row>
    <row r="646" spans="1:10">
      <c r="A646" s="78"/>
      <c r="B646" s="94"/>
      <c r="C646" s="78"/>
      <c r="D646" s="78"/>
      <c r="E646" s="78"/>
      <c r="F646" s="78"/>
      <c r="G646" s="78"/>
      <c r="H646" s="78"/>
      <c r="I646" s="78"/>
      <c r="J646" s="78"/>
    </row>
    <row r="647" spans="1:10">
      <c r="A647" s="78"/>
      <c r="B647" s="94"/>
      <c r="C647" s="78"/>
      <c r="D647" s="78"/>
      <c r="E647" s="78"/>
      <c r="F647" s="78"/>
      <c r="G647" s="78"/>
      <c r="H647" s="78"/>
      <c r="I647" s="78"/>
      <c r="J647" s="78"/>
    </row>
    <row r="648" spans="1:10">
      <c r="A648" s="78"/>
      <c r="B648" s="94"/>
      <c r="C648" s="78"/>
      <c r="D648" s="78"/>
      <c r="E648" s="78"/>
      <c r="F648" s="78"/>
      <c r="G648" s="78"/>
      <c r="H648" s="78"/>
      <c r="I648" s="78"/>
      <c r="J648" s="78"/>
    </row>
    <row r="649" spans="1:10">
      <c r="A649" s="78"/>
      <c r="B649" s="94"/>
      <c r="C649" s="78"/>
      <c r="D649" s="78"/>
      <c r="E649" s="78"/>
      <c r="F649" s="78"/>
      <c r="G649" s="78"/>
      <c r="H649" s="78"/>
      <c r="I649" s="78"/>
      <c r="J649" s="78"/>
    </row>
    <row r="650" spans="1:10">
      <c r="A650" s="78"/>
      <c r="B650" s="94"/>
      <c r="C650" s="78"/>
      <c r="D650" s="78"/>
      <c r="E650" s="78"/>
      <c r="F650" s="78"/>
      <c r="G650" s="78"/>
      <c r="H650" s="78"/>
      <c r="I650" s="78"/>
      <c r="J650" s="78"/>
    </row>
    <row r="651" spans="1:10">
      <c r="A651" s="78"/>
      <c r="B651" s="94"/>
      <c r="C651" s="78"/>
      <c r="D651" s="78"/>
      <c r="E651" s="78"/>
      <c r="F651" s="78"/>
      <c r="G651" s="78"/>
      <c r="H651" s="78"/>
      <c r="I651" s="78"/>
      <c r="J651" s="78"/>
    </row>
    <row r="652" spans="1:10">
      <c r="A652" s="78"/>
      <c r="B652" s="94"/>
      <c r="C652" s="78"/>
      <c r="D652" s="78"/>
      <c r="E652" s="78"/>
      <c r="F652" s="78"/>
      <c r="G652" s="78"/>
      <c r="H652" s="78"/>
      <c r="I652" s="78"/>
      <c r="J652" s="78"/>
    </row>
    <row r="653" spans="1:10">
      <c r="A653" s="78"/>
      <c r="B653" s="94"/>
      <c r="C653" s="78"/>
      <c r="D653" s="78"/>
      <c r="E653" s="78"/>
      <c r="F653" s="78"/>
      <c r="G653" s="78"/>
      <c r="H653" s="78"/>
      <c r="I653" s="78"/>
      <c r="J653" s="78"/>
    </row>
    <row r="654" spans="1:10">
      <c r="A654" s="78"/>
      <c r="B654" s="94"/>
      <c r="C654" s="78"/>
      <c r="D654" s="78"/>
      <c r="E654" s="78"/>
      <c r="F654" s="78"/>
      <c r="G654" s="78"/>
      <c r="H654" s="78"/>
      <c r="I654" s="78"/>
      <c r="J654" s="78"/>
    </row>
    <row r="655" spans="1:10">
      <c r="A655" s="78"/>
      <c r="B655" s="94"/>
      <c r="C655" s="78"/>
      <c r="D655" s="78"/>
      <c r="E655" s="78"/>
      <c r="F655" s="78"/>
      <c r="G655" s="78"/>
      <c r="H655" s="78"/>
      <c r="I655" s="78"/>
      <c r="J655" s="78"/>
    </row>
    <row r="656" spans="1:10">
      <c r="A656" s="78"/>
      <c r="B656" s="94"/>
      <c r="C656" s="78"/>
      <c r="D656" s="78"/>
      <c r="E656" s="78"/>
      <c r="F656" s="78"/>
      <c r="G656" s="78"/>
      <c r="H656" s="78"/>
      <c r="I656" s="78"/>
      <c r="J656" s="78"/>
    </row>
    <row r="657" spans="1:10">
      <c r="A657" s="78"/>
      <c r="B657" s="94"/>
      <c r="C657" s="78"/>
      <c r="D657" s="78"/>
      <c r="E657" s="78"/>
      <c r="F657" s="78"/>
      <c r="G657" s="78"/>
      <c r="H657" s="78"/>
      <c r="I657" s="78"/>
      <c r="J657" s="78"/>
    </row>
    <row r="658" spans="1:10">
      <c r="A658" s="78"/>
      <c r="B658" s="94"/>
      <c r="C658" s="78"/>
      <c r="D658" s="78"/>
      <c r="E658" s="78"/>
      <c r="F658" s="78"/>
      <c r="G658" s="78"/>
      <c r="H658" s="78"/>
      <c r="I658" s="78"/>
      <c r="J658" s="78"/>
    </row>
    <row r="659" spans="1:10">
      <c r="A659" s="78"/>
      <c r="B659" s="94"/>
      <c r="C659" s="78"/>
      <c r="D659" s="78"/>
      <c r="E659" s="78"/>
      <c r="F659" s="78"/>
      <c r="G659" s="78"/>
      <c r="H659" s="78"/>
      <c r="I659" s="78"/>
      <c r="J659" s="78"/>
    </row>
    <row r="660" spans="1:10">
      <c r="A660" s="78"/>
      <c r="B660" s="94"/>
      <c r="C660" s="78"/>
      <c r="D660" s="78"/>
      <c r="E660" s="78"/>
      <c r="F660" s="78"/>
      <c r="G660" s="78"/>
      <c r="H660" s="78"/>
      <c r="I660" s="78"/>
      <c r="J660" s="78"/>
    </row>
    <row r="661" spans="1:10">
      <c r="A661" s="78"/>
      <c r="B661" s="94"/>
      <c r="C661" s="78"/>
      <c r="D661" s="78"/>
      <c r="E661" s="78"/>
      <c r="F661" s="78"/>
      <c r="G661" s="78"/>
      <c r="H661" s="78"/>
      <c r="I661" s="78"/>
      <c r="J661" s="78"/>
    </row>
    <row r="662" spans="1:10">
      <c r="A662" s="78"/>
      <c r="B662" s="94"/>
      <c r="C662" s="78"/>
      <c r="D662" s="78"/>
      <c r="E662" s="78"/>
      <c r="F662" s="78"/>
      <c r="G662" s="78"/>
      <c r="H662" s="78"/>
      <c r="I662" s="78"/>
      <c r="J662" s="78"/>
    </row>
    <row r="663" spans="1:10">
      <c r="A663" s="78"/>
      <c r="B663" s="94"/>
      <c r="C663" s="78"/>
      <c r="D663" s="78"/>
      <c r="E663" s="78"/>
      <c r="F663" s="78"/>
      <c r="G663" s="78"/>
      <c r="H663" s="78"/>
      <c r="I663" s="78"/>
      <c r="J663" s="78"/>
    </row>
    <row r="664" spans="1:10">
      <c r="A664" s="78"/>
      <c r="B664" s="94"/>
      <c r="C664" s="78"/>
      <c r="D664" s="78"/>
      <c r="E664" s="78"/>
      <c r="F664" s="78"/>
      <c r="G664" s="78"/>
      <c r="H664" s="78"/>
      <c r="I664" s="78"/>
      <c r="J664" s="78"/>
    </row>
    <row r="665" spans="1:10">
      <c r="A665" s="78"/>
      <c r="B665" s="94"/>
      <c r="C665" s="78"/>
      <c r="D665" s="78"/>
      <c r="E665" s="78"/>
      <c r="F665" s="78"/>
      <c r="G665" s="78"/>
      <c r="H665" s="78"/>
      <c r="I665" s="78"/>
      <c r="J665" s="78"/>
    </row>
    <row r="666" spans="1:10">
      <c r="A666" s="78"/>
      <c r="B666" s="94"/>
      <c r="C666" s="78"/>
      <c r="D666" s="78"/>
      <c r="E666" s="78"/>
      <c r="F666" s="78"/>
      <c r="G666" s="78"/>
      <c r="H666" s="78"/>
      <c r="I666" s="78"/>
      <c r="J666" s="78"/>
    </row>
    <row r="667" spans="1:10">
      <c r="A667" s="78"/>
      <c r="B667" s="94"/>
      <c r="C667" s="78"/>
      <c r="D667" s="78"/>
      <c r="E667" s="78"/>
      <c r="F667" s="78"/>
      <c r="G667" s="78"/>
      <c r="H667" s="78"/>
      <c r="I667" s="78"/>
      <c r="J667" s="78"/>
    </row>
    <row r="668" spans="1:10">
      <c r="A668" s="78"/>
      <c r="B668" s="94"/>
      <c r="C668" s="78"/>
      <c r="D668" s="78"/>
      <c r="E668" s="78"/>
      <c r="F668" s="78"/>
      <c r="G668" s="78"/>
      <c r="H668" s="78"/>
      <c r="I668" s="78"/>
      <c r="J668" s="78"/>
    </row>
    <row r="669" spans="1:10">
      <c r="A669" s="78"/>
      <c r="B669" s="94"/>
      <c r="C669" s="78"/>
      <c r="D669" s="78"/>
      <c r="E669" s="78"/>
      <c r="F669" s="78"/>
      <c r="G669" s="78"/>
      <c r="H669" s="78"/>
      <c r="I669" s="78"/>
      <c r="J669" s="78"/>
    </row>
    <row r="670" spans="1:10">
      <c r="A670" s="78"/>
      <c r="B670" s="94"/>
      <c r="C670" s="78"/>
      <c r="D670" s="78"/>
      <c r="E670" s="78"/>
      <c r="F670" s="78"/>
      <c r="G670" s="78"/>
      <c r="H670" s="78"/>
      <c r="I670" s="78"/>
      <c r="J670" s="78"/>
    </row>
    <row r="671" spans="1:10">
      <c r="A671" s="78"/>
      <c r="B671" s="94"/>
      <c r="C671" s="78"/>
      <c r="D671" s="78"/>
      <c r="E671" s="78"/>
      <c r="F671" s="78"/>
      <c r="G671" s="78"/>
      <c r="H671" s="78"/>
      <c r="I671" s="78"/>
      <c r="J671" s="78"/>
    </row>
    <row r="672" spans="1:10">
      <c r="A672" s="78"/>
      <c r="B672" s="94"/>
      <c r="C672" s="78"/>
      <c r="D672" s="78"/>
      <c r="E672" s="78"/>
      <c r="F672" s="78"/>
      <c r="G672" s="78"/>
      <c r="H672" s="78"/>
      <c r="I672" s="78"/>
      <c r="J672" s="78"/>
    </row>
    <row r="673" spans="1:10">
      <c r="A673" s="78"/>
      <c r="B673" s="94"/>
      <c r="C673" s="78"/>
      <c r="D673" s="78"/>
      <c r="E673" s="78"/>
      <c r="F673" s="78"/>
      <c r="G673" s="78"/>
      <c r="H673" s="78"/>
      <c r="I673" s="78"/>
      <c r="J673" s="78"/>
    </row>
    <row r="674" spans="1:10">
      <c r="A674" s="78"/>
      <c r="B674" s="94"/>
      <c r="C674" s="78"/>
      <c r="D674" s="78"/>
      <c r="E674" s="78"/>
      <c r="F674" s="78"/>
      <c r="G674" s="78"/>
      <c r="H674" s="78"/>
      <c r="I674" s="78"/>
      <c r="J674" s="78"/>
    </row>
    <row r="675" spans="1:10">
      <c r="A675" s="78"/>
      <c r="B675" s="94"/>
      <c r="C675" s="78"/>
      <c r="D675" s="78"/>
      <c r="E675" s="78"/>
      <c r="F675" s="78"/>
      <c r="G675" s="78"/>
      <c r="H675" s="78"/>
      <c r="I675" s="78"/>
      <c r="J675" s="78"/>
    </row>
    <row r="676" spans="1:10">
      <c r="A676" s="78"/>
      <c r="B676" s="94"/>
      <c r="C676" s="78"/>
      <c r="D676" s="78"/>
      <c r="E676" s="78"/>
      <c r="F676" s="78"/>
      <c r="G676" s="78"/>
      <c r="H676" s="78"/>
      <c r="I676" s="78"/>
      <c r="J676" s="78"/>
    </row>
    <row r="677" spans="1:10">
      <c r="A677" s="78"/>
      <c r="B677" s="94"/>
      <c r="C677" s="78"/>
      <c r="D677" s="78"/>
      <c r="E677" s="78"/>
      <c r="F677" s="78"/>
      <c r="G677" s="78"/>
      <c r="H677" s="78"/>
      <c r="I677" s="78"/>
      <c r="J677" s="78"/>
    </row>
    <row r="678" spans="1:10">
      <c r="A678" s="78"/>
      <c r="B678" s="94"/>
      <c r="C678" s="78"/>
      <c r="D678" s="78"/>
      <c r="E678" s="78"/>
      <c r="F678" s="78"/>
      <c r="G678" s="78"/>
      <c r="H678" s="78"/>
      <c r="I678" s="78"/>
      <c r="J678" s="78"/>
    </row>
    <row r="679" spans="1:10">
      <c r="A679" s="78"/>
      <c r="B679" s="94"/>
      <c r="C679" s="78"/>
      <c r="D679" s="78"/>
      <c r="E679" s="78"/>
      <c r="F679" s="78"/>
      <c r="G679" s="78"/>
      <c r="H679" s="78"/>
      <c r="I679" s="78"/>
      <c r="J679" s="78"/>
    </row>
    <row r="680" spans="1:10">
      <c r="A680" s="78"/>
      <c r="B680" s="94"/>
      <c r="C680" s="78"/>
      <c r="D680" s="78"/>
      <c r="E680" s="78"/>
      <c r="F680" s="78"/>
      <c r="G680" s="78"/>
      <c r="H680" s="78"/>
      <c r="I680" s="78"/>
      <c r="J680" s="78"/>
    </row>
    <row r="681" spans="1:10">
      <c r="A681" s="78"/>
      <c r="B681" s="94"/>
      <c r="C681" s="78"/>
      <c r="D681" s="78"/>
      <c r="E681" s="78"/>
      <c r="F681" s="78"/>
      <c r="G681" s="78"/>
      <c r="H681" s="78"/>
      <c r="I681" s="78"/>
      <c r="J681" s="78"/>
    </row>
    <row r="682" spans="1:10">
      <c r="A682" s="78"/>
      <c r="B682" s="94"/>
      <c r="C682" s="78"/>
      <c r="D682" s="78"/>
      <c r="E682" s="78"/>
      <c r="F682" s="78"/>
      <c r="G682" s="78"/>
      <c r="H682" s="78"/>
      <c r="I682" s="78"/>
      <c r="J682" s="78"/>
    </row>
    <row r="683" spans="1:10">
      <c r="A683" s="78"/>
      <c r="B683" s="94"/>
      <c r="C683" s="78"/>
      <c r="D683" s="78"/>
      <c r="E683" s="78"/>
      <c r="F683" s="78"/>
      <c r="G683" s="78"/>
      <c r="H683" s="78"/>
      <c r="I683" s="78"/>
      <c r="J683" s="78"/>
    </row>
    <row r="684" spans="1:10">
      <c r="A684" s="78"/>
      <c r="B684" s="94"/>
      <c r="C684" s="78"/>
      <c r="D684" s="78"/>
      <c r="E684" s="78"/>
      <c r="F684" s="78"/>
      <c r="G684" s="78"/>
      <c r="H684" s="78"/>
      <c r="I684" s="78"/>
      <c r="J684" s="78"/>
    </row>
    <row r="685" spans="1:10">
      <c r="A685" s="78"/>
      <c r="B685" s="94"/>
      <c r="C685" s="78"/>
      <c r="D685" s="78"/>
      <c r="E685" s="78"/>
      <c r="F685" s="78"/>
      <c r="G685" s="78"/>
      <c r="H685" s="78"/>
      <c r="I685" s="78"/>
      <c r="J685" s="78"/>
    </row>
    <row r="686" spans="1:10">
      <c r="A686" s="78"/>
      <c r="B686" s="94"/>
      <c r="C686" s="78"/>
      <c r="D686" s="78"/>
      <c r="E686" s="78"/>
      <c r="F686" s="78"/>
      <c r="G686" s="78"/>
      <c r="H686" s="78"/>
      <c r="I686" s="78"/>
      <c r="J686" s="78"/>
    </row>
    <row r="687" spans="1:10">
      <c r="A687" s="78"/>
      <c r="B687" s="94"/>
      <c r="C687" s="78"/>
      <c r="D687" s="78"/>
      <c r="E687" s="78"/>
      <c r="F687" s="78"/>
      <c r="G687" s="78"/>
      <c r="H687" s="78"/>
      <c r="I687" s="78"/>
      <c r="J687" s="78"/>
    </row>
    <row r="688" spans="1:10">
      <c r="A688" s="78"/>
      <c r="B688" s="94"/>
      <c r="C688" s="78"/>
      <c r="D688" s="78"/>
      <c r="E688" s="78"/>
      <c r="F688" s="78"/>
      <c r="G688" s="78"/>
      <c r="H688" s="78"/>
      <c r="I688" s="78"/>
      <c r="J688" s="78"/>
    </row>
    <row r="689" spans="1:10">
      <c r="A689" s="78"/>
      <c r="B689" s="94"/>
      <c r="C689" s="78"/>
      <c r="D689" s="78"/>
      <c r="E689" s="78"/>
      <c r="F689" s="78"/>
      <c r="G689" s="78"/>
      <c r="H689" s="78"/>
      <c r="I689" s="78"/>
      <c r="J689" s="78"/>
    </row>
    <row r="690" spans="1:10">
      <c r="A690" s="78"/>
      <c r="B690" s="94"/>
      <c r="C690" s="78"/>
      <c r="D690" s="78"/>
      <c r="E690" s="78"/>
      <c r="F690" s="78"/>
      <c r="G690" s="78"/>
      <c r="H690" s="78"/>
      <c r="I690" s="78"/>
      <c r="J690" s="78"/>
    </row>
    <row r="691" spans="1:10">
      <c r="A691" s="78"/>
      <c r="B691" s="94"/>
      <c r="C691" s="78"/>
      <c r="D691" s="78"/>
      <c r="E691" s="78"/>
      <c r="F691" s="78"/>
      <c r="G691" s="78"/>
      <c r="H691" s="78"/>
      <c r="I691" s="78"/>
      <c r="J691" s="78"/>
    </row>
    <row r="692" spans="1:10">
      <c r="A692" s="78"/>
      <c r="B692" s="94"/>
      <c r="C692" s="78"/>
      <c r="D692" s="78"/>
      <c r="E692" s="78"/>
      <c r="F692" s="78"/>
      <c r="G692" s="78"/>
      <c r="H692" s="78"/>
      <c r="I692" s="78"/>
      <c r="J692" s="78"/>
    </row>
    <row r="693" spans="1:10">
      <c r="A693" s="78"/>
      <c r="B693" s="94"/>
      <c r="C693" s="78"/>
      <c r="D693" s="78"/>
      <c r="E693" s="78"/>
      <c r="F693" s="78"/>
      <c r="G693" s="78"/>
      <c r="H693" s="78"/>
      <c r="I693" s="78"/>
      <c r="J693" s="78"/>
    </row>
    <row r="694" spans="1:10">
      <c r="A694" s="78"/>
      <c r="B694" s="94"/>
      <c r="C694" s="78"/>
      <c r="D694" s="78"/>
      <c r="E694" s="78"/>
      <c r="F694" s="78"/>
      <c r="G694" s="78"/>
      <c r="H694" s="78"/>
      <c r="I694" s="78"/>
      <c r="J694" s="78"/>
    </row>
    <row r="695" spans="1:10">
      <c r="A695" s="78"/>
      <c r="B695" s="94"/>
      <c r="C695" s="78"/>
      <c r="D695" s="78"/>
      <c r="E695" s="78"/>
      <c r="F695" s="78"/>
      <c r="G695" s="78"/>
      <c r="H695" s="78"/>
      <c r="I695" s="78"/>
      <c r="J695" s="78"/>
    </row>
    <row r="696" spans="1:10">
      <c r="A696" s="78"/>
      <c r="B696" s="94"/>
      <c r="C696" s="78"/>
      <c r="D696" s="78"/>
      <c r="E696" s="78"/>
      <c r="F696" s="78"/>
      <c r="G696" s="78"/>
      <c r="H696" s="78"/>
      <c r="I696" s="78"/>
      <c r="J696" s="78"/>
    </row>
    <row r="697" spans="1:10">
      <c r="A697" s="78"/>
      <c r="B697" s="94"/>
      <c r="C697" s="78"/>
      <c r="D697" s="78"/>
      <c r="E697" s="78"/>
      <c r="F697" s="78"/>
      <c r="G697" s="78"/>
      <c r="H697" s="78"/>
      <c r="I697" s="78"/>
      <c r="J697" s="78"/>
    </row>
    <row r="698" spans="1:10">
      <c r="A698" s="78"/>
      <c r="B698" s="94"/>
      <c r="C698" s="78"/>
      <c r="D698" s="78"/>
      <c r="E698" s="78"/>
      <c r="F698" s="78"/>
      <c r="G698" s="78"/>
      <c r="H698" s="78"/>
      <c r="I698" s="78"/>
      <c r="J698" s="78"/>
    </row>
    <row r="699" spans="1:10">
      <c r="A699" s="78"/>
      <c r="B699" s="94"/>
      <c r="C699" s="78"/>
      <c r="D699" s="78"/>
      <c r="E699" s="78"/>
      <c r="F699" s="78"/>
      <c r="G699" s="78"/>
      <c r="H699" s="78"/>
      <c r="I699" s="78"/>
      <c r="J699" s="78"/>
    </row>
    <row r="700" spans="1:10">
      <c r="A700" s="78"/>
      <c r="B700" s="94"/>
      <c r="C700" s="78"/>
      <c r="D700" s="78"/>
      <c r="E700" s="78"/>
      <c r="F700" s="78"/>
      <c r="G700" s="78"/>
      <c r="H700" s="78"/>
      <c r="I700" s="78"/>
      <c r="J700" s="78"/>
    </row>
    <row r="701" spans="1:10">
      <c r="A701" s="78"/>
      <c r="B701" s="94"/>
      <c r="C701" s="78"/>
      <c r="D701" s="78"/>
      <c r="E701" s="78"/>
      <c r="F701" s="78"/>
      <c r="G701" s="78"/>
      <c r="H701" s="78"/>
      <c r="I701" s="78"/>
      <c r="J701" s="78"/>
    </row>
    <row r="702" spans="1:10">
      <c r="A702" s="78"/>
      <c r="B702" s="94"/>
      <c r="C702" s="78"/>
      <c r="D702" s="78"/>
      <c r="E702" s="78"/>
      <c r="F702" s="78"/>
      <c r="G702" s="78"/>
      <c r="H702" s="78"/>
      <c r="I702" s="78"/>
      <c r="J702" s="78"/>
    </row>
    <row r="703" spans="1:10">
      <c r="A703" s="78"/>
      <c r="B703" s="94"/>
      <c r="C703" s="78"/>
      <c r="D703" s="78"/>
      <c r="E703" s="78"/>
      <c r="F703" s="78"/>
      <c r="G703" s="78"/>
      <c r="H703" s="78"/>
      <c r="I703" s="78"/>
      <c r="J703" s="78"/>
    </row>
    <row r="704" spans="1:10">
      <c r="A704" s="78"/>
      <c r="B704" s="94"/>
      <c r="C704" s="78"/>
      <c r="D704" s="78"/>
      <c r="E704" s="78"/>
      <c r="F704" s="78"/>
      <c r="G704" s="78"/>
      <c r="H704" s="78"/>
      <c r="I704" s="78"/>
      <c r="J704" s="78"/>
    </row>
    <row r="705" spans="1:10">
      <c r="A705" s="78"/>
      <c r="B705" s="94"/>
      <c r="C705" s="78"/>
      <c r="D705" s="78"/>
      <c r="E705" s="78"/>
      <c r="F705" s="78"/>
      <c r="G705" s="78"/>
      <c r="H705" s="78"/>
      <c r="I705" s="78"/>
      <c r="J705" s="78"/>
    </row>
    <row r="706" spans="1:10">
      <c r="A706" s="78"/>
      <c r="B706" s="94"/>
      <c r="C706" s="78"/>
      <c r="D706" s="78"/>
      <c r="E706" s="78"/>
      <c r="F706" s="78"/>
      <c r="G706" s="78"/>
      <c r="H706" s="78"/>
      <c r="I706" s="78"/>
      <c r="J706" s="78"/>
    </row>
    <row r="707" spans="1:10">
      <c r="A707" s="78"/>
      <c r="B707" s="94"/>
      <c r="C707" s="78"/>
      <c r="D707" s="78"/>
      <c r="E707" s="78"/>
      <c r="F707" s="78"/>
      <c r="G707" s="78"/>
      <c r="H707" s="78"/>
      <c r="I707" s="78"/>
      <c r="J707" s="78"/>
    </row>
    <row r="708" spans="1:10">
      <c r="A708" s="78"/>
      <c r="B708" s="94"/>
      <c r="C708" s="78"/>
      <c r="D708" s="78"/>
      <c r="E708" s="78"/>
      <c r="F708" s="78"/>
      <c r="G708" s="78"/>
      <c r="H708" s="78"/>
      <c r="I708" s="78"/>
      <c r="J708" s="78"/>
    </row>
    <row r="709" spans="1:10">
      <c r="A709" s="78"/>
      <c r="B709" s="94"/>
      <c r="C709" s="78"/>
      <c r="D709" s="78"/>
      <c r="E709" s="78"/>
      <c r="F709" s="78"/>
      <c r="G709" s="78"/>
      <c r="H709" s="78"/>
      <c r="I709" s="78"/>
      <c r="J709" s="78"/>
    </row>
    <row r="710" spans="1:10">
      <c r="A710" s="78"/>
      <c r="B710" s="94"/>
      <c r="C710" s="78"/>
      <c r="D710" s="78"/>
      <c r="E710" s="78"/>
      <c r="F710" s="78"/>
      <c r="G710" s="78"/>
      <c r="H710" s="78"/>
      <c r="I710" s="78"/>
      <c r="J710" s="78"/>
    </row>
    <row r="711" spans="1:10">
      <c r="A711" s="78"/>
      <c r="B711" s="94"/>
      <c r="C711" s="78"/>
      <c r="D711" s="78"/>
      <c r="E711" s="78"/>
      <c r="F711" s="78"/>
      <c r="G711" s="78"/>
      <c r="H711" s="78"/>
      <c r="I711" s="78"/>
      <c r="J711" s="78"/>
    </row>
    <row r="712" spans="1:10">
      <c r="A712" s="78"/>
      <c r="B712" s="94"/>
      <c r="C712" s="78"/>
      <c r="D712" s="78"/>
      <c r="E712" s="78"/>
      <c r="F712" s="78"/>
      <c r="G712" s="78"/>
      <c r="H712" s="78"/>
      <c r="I712" s="78"/>
      <c r="J712" s="78"/>
    </row>
    <row r="713" spans="1:10">
      <c r="A713" s="78"/>
      <c r="B713" s="94"/>
      <c r="C713" s="78"/>
      <c r="D713" s="78"/>
      <c r="E713" s="78"/>
      <c r="F713" s="78"/>
      <c r="G713" s="78"/>
      <c r="H713" s="78"/>
      <c r="I713" s="78"/>
      <c r="J713" s="78"/>
    </row>
    <row r="714" spans="1:10">
      <c r="A714" s="78"/>
      <c r="B714" s="94"/>
      <c r="C714" s="78"/>
      <c r="D714" s="78"/>
      <c r="E714" s="78"/>
      <c r="F714" s="78"/>
      <c r="G714" s="78"/>
      <c r="H714" s="78"/>
      <c r="I714" s="78"/>
      <c r="J714" s="78"/>
    </row>
    <row r="715" spans="1:10">
      <c r="A715" s="78"/>
      <c r="B715" s="94"/>
      <c r="C715" s="78"/>
      <c r="D715" s="78"/>
      <c r="E715" s="78"/>
      <c r="F715" s="78"/>
      <c r="G715" s="78"/>
      <c r="H715" s="78"/>
      <c r="I715" s="78"/>
      <c r="J715" s="78"/>
    </row>
    <row r="716" spans="1:10">
      <c r="A716" s="78"/>
      <c r="B716" s="94"/>
      <c r="C716" s="78"/>
      <c r="D716" s="78"/>
      <c r="E716" s="78"/>
      <c r="F716" s="78"/>
      <c r="G716" s="78"/>
      <c r="H716" s="78"/>
      <c r="I716" s="78"/>
      <c r="J716" s="78"/>
    </row>
    <row r="717" spans="1:10">
      <c r="A717" s="78"/>
      <c r="B717" s="94"/>
      <c r="C717" s="78"/>
      <c r="D717" s="78"/>
      <c r="E717" s="78"/>
      <c r="F717" s="78"/>
      <c r="G717" s="78"/>
      <c r="H717" s="78"/>
      <c r="I717" s="78"/>
      <c r="J717" s="78"/>
    </row>
    <row r="718" spans="1:10">
      <c r="A718" s="78"/>
      <c r="B718" s="94"/>
      <c r="C718" s="78"/>
      <c r="D718" s="78"/>
      <c r="E718" s="78"/>
      <c r="F718" s="78"/>
      <c r="G718" s="78"/>
      <c r="H718" s="78"/>
      <c r="I718" s="78"/>
      <c r="J718" s="78"/>
    </row>
    <row r="719" spans="1:10">
      <c r="A719" s="78"/>
      <c r="B719" s="94"/>
      <c r="C719" s="78"/>
      <c r="D719" s="78"/>
      <c r="E719" s="78"/>
      <c r="F719" s="78"/>
      <c r="G719" s="78"/>
      <c r="H719" s="78"/>
      <c r="I719" s="78"/>
      <c r="J719" s="78"/>
    </row>
    <row r="720" spans="1:10">
      <c r="A720" s="78"/>
      <c r="B720" s="94"/>
      <c r="C720" s="78"/>
      <c r="D720" s="78"/>
      <c r="E720" s="78"/>
      <c r="F720" s="78"/>
      <c r="G720" s="78"/>
      <c r="H720" s="78"/>
      <c r="I720" s="78"/>
      <c r="J720" s="78"/>
    </row>
    <row r="721" spans="1:10">
      <c r="A721" s="78"/>
      <c r="B721" s="94"/>
      <c r="C721" s="78"/>
      <c r="D721" s="78"/>
      <c r="E721" s="78"/>
      <c r="F721" s="78"/>
      <c r="G721" s="78"/>
      <c r="H721" s="78"/>
      <c r="I721" s="78"/>
      <c r="J721" s="78"/>
    </row>
    <row r="722" spans="1:10">
      <c r="A722" s="78"/>
      <c r="B722" s="94"/>
      <c r="C722" s="78"/>
      <c r="D722" s="78"/>
      <c r="E722" s="78"/>
      <c r="F722" s="78"/>
      <c r="G722" s="78"/>
      <c r="H722" s="78"/>
      <c r="I722" s="78"/>
      <c r="J722" s="78"/>
    </row>
    <row r="723" spans="1:10">
      <c r="A723" s="78"/>
      <c r="B723" s="94"/>
      <c r="C723" s="78"/>
      <c r="D723" s="78"/>
      <c r="E723" s="78"/>
      <c r="F723" s="78"/>
      <c r="G723" s="78"/>
      <c r="H723" s="78"/>
      <c r="I723" s="78"/>
      <c r="J723" s="78"/>
    </row>
    <row r="724" spans="1:10">
      <c r="A724" s="78"/>
      <c r="B724" s="94"/>
      <c r="C724" s="78"/>
      <c r="D724" s="78"/>
      <c r="E724" s="78"/>
      <c r="F724" s="78"/>
      <c r="G724" s="78"/>
      <c r="H724" s="78"/>
      <c r="I724" s="78"/>
      <c r="J724" s="78"/>
    </row>
    <row r="725" spans="1:10">
      <c r="A725" s="78"/>
      <c r="B725" s="94"/>
      <c r="C725" s="78"/>
      <c r="D725" s="78"/>
      <c r="E725" s="78"/>
      <c r="F725" s="78"/>
      <c r="G725" s="78"/>
      <c r="H725" s="78"/>
      <c r="I725" s="78"/>
      <c r="J725" s="78"/>
    </row>
    <row r="726" spans="1:10">
      <c r="A726" s="78"/>
      <c r="B726" s="94"/>
      <c r="C726" s="78"/>
      <c r="D726" s="78"/>
      <c r="E726" s="78"/>
      <c r="F726" s="78"/>
      <c r="G726" s="78"/>
      <c r="H726" s="78"/>
      <c r="I726" s="78"/>
      <c r="J726" s="78"/>
    </row>
    <row r="727" spans="1:10">
      <c r="A727" s="78"/>
      <c r="B727" s="94"/>
      <c r="C727" s="78"/>
      <c r="D727" s="78"/>
      <c r="E727" s="78"/>
      <c r="F727" s="78"/>
      <c r="G727" s="78"/>
      <c r="H727" s="78"/>
      <c r="I727" s="78"/>
      <c r="J727" s="78"/>
    </row>
    <row r="728" spans="1:10">
      <c r="A728" s="78"/>
      <c r="B728" s="94"/>
      <c r="C728" s="78"/>
      <c r="D728" s="78"/>
      <c r="E728" s="78"/>
      <c r="F728" s="78"/>
      <c r="G728" s="78"/>
      <c r="H728" s="78"/>
      <c r="I728" s="78"/>
      <c r="J728" s="78"/>
    </row>
    <row r="729" spans="1:10">
      <c r="A729" s="78"/>
      <c r="B729" s="94"/>
      <c r="C729" s="78"/>
      <c r="D729" s="78"/>
      <c r="E729" s="78"/>
      <c r="F729" s="78"/>
      <c r="G729" s="78"/>
      <c r="H729" s="78"/>
      <c r="I729" s="78"/>
      <c r="J729" s="78"/>
    </row>
    <row r="730" spans="1:10">
      <c r="A730" s="78"/>
      <c r="B730" s="94"/>
      <c r="C730" s="78"/>
      <c r="D730" s="78"/>
      <c r="E730" s="78"/>
      <c r="F730" s="78"/>
      <c r="G730" s="78"/>
      <c r="H730" s="78"/>
      <c r="I730" s="78"/>
      <c r="J730" s="78"/>
    </row>
    <row r="731" spans="1:10">
      <c r="A731" s="78"/>
      <c r="B731" s="94"/>
      <c r="C731" s="78"/>
      <c r="D731" s="78"/>
      <c r="E731" s="78"/>
      <c r="F731" s="78"/>
      <c r="G731" s="78"/>
      <c r="H731" s="78"/>
      <c r="I731" s="78"/>
      <c r="J731" s="78"/>
    </row>
    <row r="732" spans="1:10">
      <c r="A732" s="78"/>
      <c r="B732" s="94"/>
      <c r="C732" s="78"/>
      <c r="D732" s="78"/>
      <c r="E732" s="78"/>
      <c r="F732" s="78"/>
      <c r="G732" s="78"/>
      <c r="H732" s="78"/>
      <c r="I732" s="78"/>
      <c r="J732" s="78"/>
    </row>
    <row r="733" spans="1:10">
      <c r="A733" s="78"/>
      <c r="B733" s="94"/>
      <c r="C733" s="78"/>
      <c r="D733" s="78"/>
      <c r="E733" s="78"/>
      <c r="F733" s="78"/>
      <c r="G733" s="78"/>
      <c r="H733" s="78"/>
      <c r="I733" s="78"/>
      <c r="J733" s="78"/>
    </row>
    <row r="734" spans="1:10">
      <c r="A734" s="78"/>
      <c r="B734" s="94"/>
      <c r="C734" s="78"/>
      <c r="D734" s="78"/>
      <c r="E734" s="78"/>
      <c r="F734" s="78"/>
      <c r="G734" s="78"/>
      <c r="H734" s="78"/>
      <c r="I734" s="78"/>
      <c r="J734" s="78"/>
    </row>
    <row r="735" spans="1:10">
      <c r="A735" s="78"/>
      <c r="B735" s="94"/>
      <c r="C735" s="78"/>
      <c r="D735" s="78"/>
      <c r="E735" s="78"/>
      <c r="F735" s="78"/>
      <c r="G735" s="78"/>
      <c r="H735" s="78"/>
      <c r="I735" s="78"/>
      <c r="J735" s="78"/>
    </row>
    <row r="736" spans="1:10">
      <c r="A736" s="78"/>
      <c r="B736" s="94"/>
      <c r="C736" s="78"/>
      <c r="D736" s="78"/>
      <c r="E736" s="78"/>
      <c r="F736" s="78"/>
      <c r="G736" s="78"/>
      <c r="H736" s="78"/>
      <c r="I736" s="78"/>
      <c r="J736" s="78"/>
    </row>
    <row r="737" spans="1:10">
      <c r="A737" s="78"/>
      <c r="B737" s="94"/>
      <c r="C737" s="78"/>
      <c r="D737" s="78"/>
      <c r="E737" s="78"/>
      <c r="F737" s="78"/>
      <c r="G737" s="78"/>
      <c r="H737" s="78"/>
      <c r="I737" s="78"/>
      <c r="J737" s="78"/>
    </row>
    <row r="738" spans="1:10">
      <c r="A738" s="78"/>
      <c r="B738" s="94"/>
      <c r="C738" s="78"/>
      <c r="D738" s="78"/>
      <c r="E738" s="78"/>
      <c r="F738" s="78"/>
      <c r="G738" s="78"/>
      <c r="H738" s="78"/>
      <c r="I738" s="78"/>
      <c r="J738" s="78"/>
    </row>
    <row r="739" spans="1:10">
      <c r="A739" s="78"/>
      <c r="B739" s="94"/>
      <c r="C739" s="78"/>
      <c r="D739" s="78"/>
      <c r="E739" s="78"/>
      <c r="F739" s="78"/>
      <c r="G739" s="78"/>
      <c r="H739" s="78"/>
      <c r="I739" s="78"/>
      <c r="J739" s="78"/>
    </row>
    <row r="740" spans="1:10">
      <c r="A740" s="78"/>
      <c r="B740" s="94"/>
      <c r="C740" s="78"/>
      <c r="D740" s="78"/>
      <c r="E740" s="78"/>
      <c r="F740" s="78"/>
      <c r="G740" s="78"/>
      <c r="H740" s="78"/>
      <c r="I740" s="78"/>
      <c r="J740" s="78"/>
    </row>
    <row r="741" spans="1:10">
      <c r="A741" s="78"/>
      <c r="B741" s="94"/>
      <c r="C741" s="78"/>
      <c r="D741" s="78"/>
      <c r="E741" s="78"/>
      <c r="F741" s="78"/>
      <c r="G741" s="78"/>
      <c r="H741" s="78"/>
      <c r="I741" s="78"/>
      <c r="J741" s="78"/>
    </row>
    <row r="742" spans="1:10">
      <c r="A742" s="78"/>
      <c r="B742" s="94"/>
      <c r="C742" s="78"/>
      <c r="D742" s="78"/>
      <c r="E742" s="78"/>
      <c r="F742" s="78"/>
      <c r="G742" s="78"/>
      <c r="H742" s="78"/>
      <c r="I742" s="78"/>
      <c r="J742" s="78"/>
    </row>
    <row r="743" spans="1:10">
      <c r="A743" s="78"/>
      <c r="B743" s="94"/>
      <c r="C743" s="78"/>
      <c r="D743" s="78"/>
      <c r="E743" s="78"/>
      <c r="F743" s="78"/>
      <c r="G743" s="78"/>
      <c r="H743" s="78"/>
      <c r="I743" s="78"/>
      <c r="J743" s="78"/>
    </row>
    <row r="744" spans="1:10">
      <c r="A744" s="78"/>
      <c r="B744" s="94"/>
      <c r="C744" s="78"/>
      <c r="D744" s="78"/>
      <c r="E744" s="78"/>
      <c r="F744" s="78"/>
      <c r="G744" s="78"/>
      <c r="H744" s="78"/>
      <c r="I744" s="78"/>
      <c r="J744" s="78"/>
    </row>
    <row r="745" spans="1:10">
      <c r="A745" s="78"/>
      <c r="B745" s="94"/>
      <c r="C745" s="78"/>
      <c r="D745" s="78"/>
      <c r="E745" s="78"/>
      <c r="F745" s="78"/>
      <c r="G745" s="78"/>
      <c r="H745" s="78"/>
      <c r="I745" s="78"/>
      <c r="J745" s="78"/>
    </row>
    <row r="746" spans="1:10">
      <c r="A746" s="78"/>
      <c r="B746" s="94"/>
      <c r="C746" s="78"/>
      <c r="D746" s="78"/>
      <c r="E746" s="78"/>
      <c r="F746" s="78"/>
      <c r="G746" s="78"/>
      <c r="H746" s="78"/>
      <c r="I746" s="78"/>
      <c r="J746" s="78"/>
    </row>
    <row r="747" spans="1:10">
      <c r="A747" s="78"/>
      <c r="B747" s="94"/>
      <c r="C747" s="78"/>
      <c r="D747" s="78"/>
      <c r="E747" s="78"/>
      <c r="F747" s="78"/>
      <c r="G747" s="78"/>
      <c r="H747" s="78"/>
      <c r="I747" s="78"/>
      <c r="J747" s="78"/>
    </row>
    <row r="748" spans="1:10">
      <c r="A748" s="78"/>
      <c r="B748" s="94"/>
      <c r="C748" s="78"/>
      <c r="D748" s="78"/>
      <c r="E748" s="78"/>
      <c r="F748" s="78"/>
      <c r="G748" s="78"/>
      <c r="H748" s="78"/>
      <c r="I748" s="78"/>
      <c r="J748" s="78"/>
    </row>
    <row r="749" spans="1:10">
      <c r="A749" s="78"/>
      <c r="B749" s="94"/>
      <c r="C749" s="78"/>
      <c r="D749" s="78"/>
      <c r="E749" s="78"/>
      <c r="F749" s="78"/>
      <c r="G749" s="78"/>
      <c r="H749" s="78"/>
      <c r="I749" s="78"/>
      <c r="J749" s="78"/>
    </row>
    <row r="750" spans="1:10">
      <c r="A750" s="78"/>
      <c r="B750" s="94"/>
      <c r="C750" s="78"/>
      <c r="D750" s="78"/>
      <c r="E750" s="78"/>
      <c r="F750" s="78"/>
      <c r="G750" s="78"/>
      <c r="H750" s="78"/>
      <c r="I750" s="78"/>
      <c r="J750" s="78"/>
    </row>
    <row r="751" spans="1:10">
      <c r="A751" s="78"/>
      <c r="B751" s="94"/>
      <c r="C751" s="78"/>
      <c r="D751" s="78"/>
      <c r="E751" s="78"/>
      <c r="F751" s="78"/>
      <c r="G751" s="78"/>
      <c r="H751" s="78"/>
      <c r="I751" s="78"/>
      <c r="J751" s="78"/>
    </row>
    <row r="752" spans="1:10">
      <c r="A752" s="78"/>
      <c r="B752" s="94"/>
      <c r="C752" s="78"/>
      <c r="D752" s="78"/>
      <c r="E752" s="78"/>
      <c r="F752" s="78"/>
      <c r="G752" s="78"/>
      <c r="H752" s="78"/>
      <c r="I752" s="78"/>
      <c r="J752" s="78"/>
    </row>
    <row r="753" spans="1:10">
      <c r="A753" s="78"/>
      <c r="B753" s="94"/>
      <c r="C753" s="78"/>
      <c r="D753" s="78"/>
      <c r="E753" s="78"/>
      <c r="F753" s="78"/>
      <c r="G753" s="78"/>
      <c r="H753" s="78"/>
      <c r="I753" s="78"/>
      <c r="J753" s="78"/>
    </row>
    <row r="754" spans="1:10">
      <c r="A754" s="78"/>
      <c r="B754" s="94"/>
      <c r="C754" s="78"/>
      <c r="D754" s="78"/>
      <c r="E754" s="78"/>
      <c r="F754" s="78"/>
      <c r="G754" s="78"/>
      <c r="H754" s="78"/>
      <c r="I754" s="78"/>
      <c r="J754" s="78"/>
    </row>
    <row r="755" spans="1:10">
      <c r="A755" s="78"/>
      <c r="B755" s="94"/>
      <c r="C755" s="78"/>
      <c r="D755" s="78"/>
      <c r="E755" s="78"/>
      <c r="F755" s="78"/>
      <c r="G755" s="78"/>
      <c r="H755" s="78"/>
      <c r="I755" s="78"/>
      <c r="J755" s="78"/>
    </row>
    <row r="756" spans="1:10">
      <c r="A756" s="78"/>
      <c r="B756" s="94"/>
      <c r="C756" s="78"/>
      <c r="D756" s="78"/>
      <c r="E756" s="78"/>
      <c r="F756" s="78"/>
      <c r="G756" s="78"/>
      <c r="H756" s="78"/>
      <c r="I756" s="78"/>
      <c r="J756" s="78"/>
    </row>
    <row r="757" spans="1:10">
      <c r="A757" s="78"/>
      <c r="B757" s="94"/>
      <c r="C757" s="78"/>
      <c r="D757" s="78"/>
      <c r="E757" s="78"/>
      <c r="F757" s="78"/>
      <c r="G757" s="78"/>
      <c r="H757" s="78"/>
      <c r="I757" s="78"/>
      <c r="J757" s="78"/>
    </row>
    <row r="758" spans="1:10">
      <c r="A758" s="78"/>
      <c r="B758" s="94"/>
      <c r="C758" s="78"/>
      <c r="D758" s="78"/>
      <c r="E758" s="78"/>
      <c r="F758" s="78"/>
      <c r="G758" s="78"/>
      <c r="H758" s="78"/>
      <c r="I758" s="78"/>
      <c r="J758" s="78"/>
    </row>
    <row r="759" spans="1:10">
      <c r="A759" s="78"/>
      <c r="B759" s="94"/>
      <c r="C759" s="78"/>
      <c r="D759" s="78"/>
      <c r="E759" s="78"/>
      <c r="F759" s="78"/>
      <c r="G759" s="78"/>
      <c r="H759" s="78"/>
      <c r="I759" s="78"/>
      <c r="J759" s="78"/>
    </row>
    <row r="760" spans="1:10">
      <c r="A760" s="78"/>
      <c r="B760" s="94"/>
      <c r="C760" s="78"/>
      <c r="D760" s="78"/>
      <c r="E760" s="78"/>
      <c r="F760" s="78"/>
      <c r="G760" s="78"/>
      <c r="H760" s="78"/>
      <c r="I760" s="78"/>
      <c r="J760" s="78"/>
    </row>
    <row r="761" spans="1:10">
      <c r="A761" s="78"/>
      <c r="B761" s="94"/>
      <c r="C761" s="78"/>
      <c r="D761" s="78"/>
      <c r="E761" s="78"/>
      <c r="F761" s="78"/>
      <c r="G761" s="78"/>
      <c r="H761" s="78"/>
      <c r="I761" s="78"/>
      <c r="J761" s="78"/>
    </row>
    <row r="762" spans="1:10">
      <c r="A762" s="78"/>
      <c r="B762" s="94"/>
      <c r="C762" s="78"/>
      <c r="D762" s="78"/>
      <c r="E762" s="78"/>
      <c r="F762" s="78"/>
      <c r="G762" s="78"/>
      <c r="H762" s="78"/>
      <c r="I762" s="78"/>
      <c r="J762" s="78"/>
    </row>
    <row r="763" spans="1:10">
      <c r="A763" s="78"/>
      <c r="B763" s="94"/>
      <c r="C763" s="78"/>
      <c r="D763" s="78"/>
      <c r="E763" s="78"/>
      <c r="F763" s="78"/>
      <c r="G763" s="78"/>
      <c r="H763" s="78"/>
      <c r="I763" s="78"/>
      <c r="J763" s="78"/>
    </row>
    <row r="764" spans="1:10">
      <c r="A764" s="78"/>
      <c r="B764" s="94"/>
      <c r="C764" s="78"/>
      <c r="D764" s="78"/>
      <c r="E764" s="78"/>
      <c r="F764" s="78"/>
      <c r="G764" s="78"/>
      <c r="H764" s="78"/>
      <c r="I764" s="78"/>
      <c r="J764" s="78"/>
    </row>
    <row r="765" spans="1:10">
      <c r="A765" s="78"/>
      <c r="B765" s="94"/>
      <c r="C765" s="78"/>
      <c r="D765" s="78"/>
      <c r="E765" s="78"/>
      <c r="F765" s="78"/>
      <c r="G765" s="78"/>
      <c r="H765" s="78"/>
      <c r="I765" s="78"/>
      <c r="J765" s="78"/>
    </row>
    <row r="766" spans="1:10">
      <c r="A766" s="78"/>
      <c r="B766" s="94"/>
      <c r="C766" s="78"/>
      <c r="D766" s="78"/>
      <c r="E766" s="78"/>
      <c r="F766" s="78"/>
      <c r="G766" s="78"/>
      <c r="H766" s="78"/>
      <c r="I766" s="78"/>
      <c r="J766" s="78"/>
    </row>
    <row r="767" spans="1:10">
      <c r="A767" s="78"/>
      <c r="B767" s="94"/>
      <c r="C767" s="78"/>
      <c r="D767" s="78"/>
      <c r="E767" s="78"/>
      <c r="F767" s="78"/>
      <c r="G767" s="78"/>
      <c r="H767" s="78"/>
      <c r="I767" s="78"/>
      <c r="J767" s="78"/>
    </row>
    <row r="768" spans="1:10">
      <c r="A768" s="78"/>
      <c r="B768" s="94"/>
      <c r="C768" s="78"/>
      <c r="D768" s="78"/>
      <c r="E768" s="78"/>
      <c r="F768" s="78"/>
      <c r="G768" s="78"/>
      <c r="H768" s="78"/>
      <c r="I768" s="78"/>
      <c r="J768" s="78"/>
    </row>
    <row r="769" spans="1:10">
      <c r="A769" s="78"/>
      <c r="B769" s="94"/>
      <c r="C769" s="78"/>
      <c r="D769" s="78"/>
      <c r="E769" s="78"/>
      <c r="F769" s="78"/>
      <c r="G769" s="78"/>
      <c r="H769" s="78"/>
      <c r="I769" s="78"/>
      <c r="J769" s="78"/>
    </row>
    <row r="770" spans="1:10">
      <c r="A770" s="78"/>
      <c r="B770" s="94"/>
      <c r="C770" s="78"/>
      <c r="D770" s="78"/>
      <c r="E770" s="78"/>
      <c r="F770" s="78"/>
      <c r="G770" s="78"/>
      <c r="H770" s="78"/>
      <c r="I770" s="78"/>
      <c r="J770" s="78"/>
    </row>
    <row r="771" spans="1:10">
      <c r="A771" s="78"/>
      <c r="B771" s="94"/>
      <c r="C771" s="78"/>
      <c r="D771" s="78"/>
      <c r="E771" s="78"/>
      <c r="F771" s="78"/>
      <c r="G771" s="78"/>
      <c r="H771" s="78"/>
      <c r="I771" s="78"/>
      <c r="J771" s="78"/>
    </row>
    <row r="772" spans="1:10">
      <c r="A772" s="78"/>
      <c r="B772" s="94"/>
      <c r="C772" s="78"/>
      <c r="D772" s="78"/>
      <c r="E772" s="78"/>
      <c r="F772" s="78"/>
      <c r="G772" s="78"/>
      <c r="H772" s="78"/>
      <c r="I772" s="78"/>
      <c r="J772" s="78"/>
    </row>
    <row r="773" spans="1:10">
      <c r="A773" s="78"/>
      <c r="B773" s="94"/>
      <c r="C773" s="78"/>
      <c r="D773" s="78"/>
      <c r="E773" s="78"/>
      <c r="F773" s="78"/>
      <c r="G773" s="78"/>
      <c r="H773" s="78"/>
      <c r="I773" s="78"/>
      <c r="J773" s="78"/>
    </row>
    <row r="774" spans="1:10">
      <c r="A774" s="78"/>
      <c r="B774" s="94"/>
      <c r="C774" s="78"/>
      <c r="D774" s="78"/>
      <c r="E774" s="78"/>
      <c r="F774" s="78"/>
      <c r="G774" s="78"/>
      <c r="H774" s="78"/>
      <c r="I774" s="78"/>
      <c r="J774" s="78"/>
    </row>
    <row r="775" spans="1:10">
      <c r="A775" s="78"/>
      <c r="B775" s="94"/>
      <c r="C775" s="78"/>
      <c r="D775" s="78"/>
      <c r="E775" s="78"/>
      <c r="F775" s="78"/>
      <c r="G775" s="78"/>
      <c r="H775" s="78"/>
      <c r="I775" s="78"/>
      <c r="J775" s="78"/>
    </row>
    <row r="776" spans="1:10">
      <c r="A776" s="78"/>
      <c r="B776" s="94"/>
      <c r="C776" s="78"/>
      <c r="D776" s="78"/>
      <c r="E776" s="78"/>
      <c r="F776" s="78"/>
      <c r="G776" s="78"/>
      <c r="H776" s="78"/>
      <c r="I776" s="78"/>
      <c r="J776" s="78"/>
    </row>
    <row r="777" spans="1:10">
      <c r="A777" s="78"/>
      <c r="B777" s="94"/>
      <c r="C777" s="78"/>
      <c r="D777" s="78"/>
      <c r="E777" s="78"/>
      <c r="F777" s="78"/>
      <c r="G777" s="78"/>
      <c r="H777" s="78"/>
      <c r="I777" s="78"/>
      <c r="J777" s="78"/>
    </row>
    <row r="778" spans="1:10">
      <c r="A778" s="78"/>
      <c r="B778" s="94"/>
      <c r="C778" s="78"/>
      <c r="D778" s="78"/>
      <c r="E778" s="78"/>
      <c r="F778" s="78"/>
      <c r="G778" s="78"/>
      <c r="H778" s="78"/>
      <c r="I778" s="78"/>
      <c r="J778" s="78"/>
    </row>
    <row r="779" spans="1:10">
      <c r="A779" s="78"/>
      <c r="B779" s="94"/>
      <c r="C779" s="78"/>
      <c r="D779" s="78"/>
      <c r="E779" s="78"/>
      <c r="F779" s="78"/>
      <c r="G779" s="78"/>
      <c r="H779" s="78"/>
      <c r="I779" s="78"/>
      <c r="J779" s="78"/>
    </row>
    <row r="780" spans="1:10">
      <c r="A780" s="78"/>
      <c r="B780" s="94"/>
      <c r="C780" s="78"/>
      <c r="D780" s="78"/>
      <c r="E780" s="78"/>
      <c r="F780" s="78"/>
      <c r="G780" s="78"/>
      <c r="H780" s="78"/>
      <c r="I780" s="78"/>
      <c r="J780" s="78"/>
    </row>
    <row r="781" spans="1:10">
      <c r="A781" s="78"/>
      <c r="B781" s="94"/>
      <c r="C781" s="78"/>
      <c r="D781" s="78"/>
      <c r="E781" s="78"/>
      <c r="F781" s="78"/>
      <c r="G781" s="78"/>
      <c r="H781" s="78"/>
      <c r="I781" s="78"/>
      <c r="J781" s="78"/>
    </row>
    <row r="782" spans="1:10">
      <c r="A782" s="78"/>
      <c r="B782" s="94"/>
      <c r="C782" s="78"/>
      <c r="D782" s="78"/>
      <c r="E782" s="78"/>
      <c r="F782" s="78"/>
      <c r="G782" s="78"/>
      <c r="H782" s="78"/>
      <c r="I782" s="78"/>
      <c r="J782" s="78"/>
    </row>
    <row r="783" spans="1:10">
      <c r="A783" s="78"/>
      <c r="B783" s="94"/>
      <c r="C783" s="78"/>
      <c r="D783" s="78"/>
      <c r="E783" s="78"/>
      <c r="F783" s="78"/>
      <c r="G783" s="78"/>
      <c r="H783" s="78"/>
      <c r="I783" s="78"/>
      <c r="J783" s="78"/>
    </row>
    <row r="784" spans="1:10">
      <c r="A784" s="78"/>
      <c r="B784" s="94"/>
      <c r="C784" s="78"/>
      <c r="D784" s="78"/>
      <c r="E784" s="78"/>
      <c r="F784" s="78"/>
      <c r="G784" s="78"/>
      <c r="H784" s="78"/>
      <c r="I784" s="78"/>
      <c r="J784" s="78"/>
    </row>
    <row r="785" spans="1:10">
      <c r="A785" s="78"/>
      <c r="B785" s="94"/>
      <c r="C785" s="78"/>
      <c r="D785" s="78"/>
      <c r="E785" s="78"/>
      <c r="F785" s="78"/>
      <c r="G785" s="78"/>
      <c r="H785" s="78"/>
      <c r="I785" s="78"/>
      <c r="J785" s="78"/>
    </row>
    <row r="786" spans="1:10">
      <c r="A786" s="78"/>
      <c r="B786" s="94"/>
      <c r="C786" s="78"/>
      <c r="D786" s="78"/>
      <c r="E786" s="78"/>
      <c r="F786" s="78"/>
      <c r="G786" s="78"/>
      <c r="H786" s="78"/>
      <c r="I786" s="78"/>
      <c r="J786" s="78"/>
    </row>
    <row r="787" spans="1:10">
      <c r="A787" s="78"/>
      <c r="B787" s="94"/>
      <c r="C787" s="78"/>
      <c r="D787" s="78"/>
      <c r="E787" s="78"/>
      <c r="F787" s="78"/>
      <c r="G787" s="78"/>
      <c r="H787" s="78"/>
      <c r="I787" s="78"/>
      <c r="J787" s="78"/>
    </row>
    <row r="788" spans="1:10">
      <c r="A788" s="78"/>
      <c r="B788" s="94"/>
      <c r="C788" s="78"/>
      <c r="D788" s="78"/>
      <c r="E788" s="78"/>
      <c r="F788" s="78"/>
      <c r="G788" s="78"/>
      <c r="H788" s="78"/>
      <c r="I788" s="78"/>
      <c r="J788" s="78"/>
    </row>
    <row r="789" spans="1:10">
      <c r="A789" s="78"/>
      <c r="B789" s="94"/>
      <c r="C789" s="78"/>
      <c r="D789" s="78"/>
      <c r="E789" s="78"/>
      <c r="F789" s="78"/>
      <c r="G789" s="78"/>
      <c r="H789" s="78"/>
      <c r="I789" s="78"/>
      <c r="J789" s="78"/>
    </row>
    <row r="790" spans="1:10">
      <c r="A790" s="78"/>
      <c r="B790" s="94"/>
      <c r="C790" s="78"/>
      <c r="D790" s="78"/>
      <c r="E790" s="78"/>
      <c r="F790" s="78"/>
      <c r="G790" s="78"/>
      <c r="H790" s="78"/>
      <c r="I790" s="78"/>
      <c r="J790" s="78"/>
    </row>
    <row r="791" spans="1:10">
      <c r="A791" s="78"/>
      <c r="B791" s="94"/>
      <c r="C791" s="78"/>
      <c r="D791" s="78"/>
      <c r="E791" s="78"/>
      <c r="F791" s="78"/>
      <c r="G791" s="78"/>
      <c r="H791" s="78"/>
      <c r="I791" s="78"/>
      <c r="J791" s="78"/>
    </row>
    <row r="792" spans="1:10">
      <c r="A792" s="78"/>
      <c r="B792" s="94"/>
      <c r="C792" s="78"/>
      <c r="D792" s="78"/>
      <c r="E792" s="78"/>
      <c r="F792" s="78"/>
      <c r="G792" s="78"/>
      <c r="H792" s="78"/>
      <c r="I792" s="78"/>
      <c r="J792" s="78"/>
    </row>
    <row r="793" spans="1:10">
      <c r="A793" s="78"/>
      <c r="B793" s="94"/>
      <c r="C793" s="78"/>
      <c r="D793" s="78"/>
      <c r="E793" s="78"/>
      <c r="F793" s="78"/>
      <c r="G793" s="78"/>
      <c r="H793" s="78"/>
      <c r="I793" s="78"/>
      <c r="J793" s="78"/>
    </row>
    <row r="794" spans="1:10">
      <c r="A794" s="78"/>
      <c r="B794" s="94"/>
      <c r="C794" s="78"/>
      <c r="D794" s="78"/>
      <c r="E794" s="78"/>
      <c r="F794" s="78"/>
      <c r="G794" s="78"/>
      <c r="H794" s="78"/>
      <c r="I794" s="78"/>
      <c r="J794" s="78"/>
    </row>
    <row r="795" spans="1:10">
      <c r="A795" s="78"/>
      <c r="B795" s="94"/>
      <c r="C795" s="78"/>
      <c r="D795" s="78"/>
      <c r="E795" s="78"/>
      <c r="F795" s="78"/>
      <c r="G795" s="78"/>
      <c r="H795" s="78"/>
      <c r="I795" s="78"/>
      <c r="J795" s="78"/>
    </row>
    <row r="796" spans="1:10">
      <c r="A796" s="78"/>
      <c r="B796" s="94"/>
      <c r="C796" s="78"/>
      <c r="D796" s="78"/>
      <c r="E796" s="78"/>
      <c r="F796" s="78"/>
      <c r="G796" s="78"/>
      <c r="H796" s="78"/>
      <c r="I796" s="78"/>
      <c r="J796" s="78"/>
    </row>
    <row r="797" spans="1:10">
      <c r="A797" s="78"/>
      <c r="B797" s="94"/>
      <c r="C797" s="78"/>
      <c r="D797" s="78"/>
      <c r="E797" s="78"/>
      <c r="F797" s="78"/>
      <c r="G797" s="78"/>
      <c r="H797" s="78"/>
      <c r="I797" s="78"/>
      <c r="J797" s="78"/>
    </row>
    <row r="798" spans="1:10">
      <c r="A798" s="78"/>
      <c r="B798" s="94"/>
      <c r="C798" s="78"/>
      <c r="D798" s="78"/>
      <c r="E798" s="78"/>
      <c r="F798" s="78"/>
      <c r="G798" s="78"/>
      <c r="H798" s="78"/>
      <c r="I798" s="78"/>
      <c r="J798" s="78"/>
    </row>
    <row r="799" spans="1:10">
      <c r="A799" s="78"/>
      <c r="B799" s="94"/>
      <c r="C799" s="78"/>
      <c r="D799" s="78"/>
      <c r="E799" s="78"/>
      <c r="F799" s="78"/>
      <c r="G799" s="78"/>
      <c r="H799" s="78"/>
      <c r="I799" s="78"/>
      <c r="J799" s="78"/>
    </row>
    <row r="800" spans="1:10">
      <c r="A800" s="78"/>
      <c r="B800" s="94"/>
      <c r="C800" s="78"/>
      <c r="D800" s="78"/>
      <c r="E800" s="78"/>
      <c r="F800" s="78"/>
      <c r="G800" s="78"/>
      <c r="H800" s="78"/>
      <c r="I800" s="78"/>
      <c r="J800" s="78"/>
    </row>
    <row r="801" spans="1:10">
      <c r="A801" s="78"/>
      <c r="B801" s="94"/>
      <c r="C801" s="78"/>
      <c r="D801" s="78"/>
      <c r="E801" s="78"/>
      <c r="F801" s="78"/>
      <c r="G801" s="78"/>
      <c r="H801" s="78"/>
      <c r="I801" s="78"/>
      <c r="J801" s="78"/>
    </row>
    <row r="802" spans="1:10">
      <c r="A802" s="78"/>
      <c r="B802" s="94"/>
      <c r="C802" s="78"/>
      <c r="D802" s="78"/>
      <c r="E802" s="78"/>
      <c r="F802" s="78"/>
      <c r="G802" s="78"/>
      <c r="H802" s="78"/>
      <c r="I802" s="78"/>
      <c r="J802" s="78"/>
    </row>
    <row r="803" spans="1:10">
      <c r="A803" s="78"/>
      <c r="B803" s="94"/>
      <c r="C803" s="78"/>
      <c r="D803" s="78"/>
      <c r="E803" s="78"/>
      <c r="F803" s="78"/>
      <c r="G803" s="78"/>
      <c r="H803" s="78"/>
      <c r="I803" s="78"/>
      <c r="J803" s="78"/>
    </row>
    <row r="804" spans="1:10">
      <c r="A804" s="78"/>
      <c r="B804" s="94"/>
      <c r="C804" s="78"/>
      <c r="D804" s="78"/>
      <c r="E804" s="78"/>
      <c r="F804" s="78"/>
      <c r="G804" s="78"/>
      <c r="H804" s="78"/>
      <c r="I804" s="78"/>
      <c r="J804" s="78"/>
    </row>
    <row r="805" spans="1:10">
      <c r="A805" s="78"/>
      <c r="B805" s="94"/>
      <c r="C805" s="78"/>
      <c r="D805" s="78"/>
      <c r="E805" s="78"/>
      <c r="F805" s="78"/>
      <c r="G805" s="78"/>
      <c r="H805" s="78"/>
      <c r="I805" s="78"/>
      <c r="J805" s="78"/>
    </row>
    <row r="806" spans="1:10">
      <c r="A806" s="78"/>
      <c r="B806" s="94"/>
      <c r="C806" s="78"/>
      <c r="D806" s="78"/>
      <c r="E806" s="78"/>
      <c r="F806" s="78"/>
      <c r="G806" s="78"/>
      <c r="H806" s="78"/>
      <c r="I806" s="78"/>
      <c r="J806" s="78"/>
    </row>
    <row r="807" spans="1:10">
      <c r="A807" s="78"/>
      <c r="B807" s="94"/>
      <c r="C807" s="78"/>
      <c r="D807" s="78"/>
      <c r="E807" s="78"/>
      <c r="F807" s="78"/>
      <c r="G807" s="78"/>
      <c r="H807" s="78"/>
      <c r="I807" s="78"/>
      <c r="J807" s="78"/>
    </row>
    <row r="808" spans="1:10">
      <c r="A808" s="78"/>
      <c r="B808" s="94"/>
      <c r="C808" s="78"/>
      <c r="D808" s="78"/>
      <c r="E808" s="78"/>
      <c r="F808" s="78"/>
      <c r="G808" s="78"/>
      <c r="H808" s="78"/>
      <c r="I808" s="78"/>
      <c r="J808" s="78"/>
    </row>
    <row r="809" spans="1:10">
      <c r="A809" s="78"/>
      <c r="B809" s="94"/>
      <c r="C809" s="78"/>
      <c r="D809" s="78"/>
      <c r="E809" s="78"/>
      <c r="F809" s="78"/>
      <c r="G809" s="78"/>
      <c r="H809" s="78"/>
      <c r="I809" s="78"/>
      <c r="J809" s="78"/>
    </row>
    <row r="810" spans="1:10">
      <c r="A810" s="78"/>
      <c r="B810" s="94"/>
      <c r="C810" s="78"/>
      <c r="D810" s="78"/>
      <c r="E810" s="78"/>
      <c r="F810" s="78"/>
      <c r="G810" s="78"/>
      <c r="H810" s="78"/>
      <c r="I810" s="78"/>
      <c r="J810" s="78"/>
    </row>
    <row r="811" spans="1:10">
      <c r="A811" s="78"/>
      <c r="B811" s="94"/>
      <c r="C811" s="78"/>
      <c r="D811" s="78"/>
      <c r="E811" s="78"/>
      <c r="F811" s="78"/>
      <c r="G811" s="78"/>
      <c r="H811" s="78"/>
      <c r="I811" s="78"/>
      <c r="J811" s="78"/>
    </row>
    <row r="812" spans="1:10">
      <c r="A812" s="78"/>
      <c r="B812" s="94"/>
      <c r="C812" s="78"/>
      <c r="D812" s="78"/>
      <c r="E812" s="78"/>
      <c r="F812" s="78"/>
      <c r="G812" s="78"/>
      <c r="H812" s="78"/>
      <c r="I812" s="78"/>
      <c r="J812" s="78"/>
    </row>
    <row r="813" spans="1:10">
      <c r="A813" s="78"/>
      <c r="B813" s="94"/>
      <c r="C813" s="78"/>
      <c r="D813" s="78"/>
      <c r="E813" s="78"/>
      <c r="F813" s="78"/>
      <c r="G813" s="78"/>
      <c r="H813" s="78"/>
      <c r="I813" s="78"/>
      <c r="J813" s="78"/>
    </row>
    <row r="814" spans="1:10">
      <c r="A814" s="78"/>
      <c r="B814" s="94"/>
      <c r="C814" s="78"/>
      <c r="D814" s="78"/>
      <c r="E814" s="78"/>
      <c r="F814" s="78"/>
      <c r="G814" s="78"/>
      <c r="H814" s="78"/>
      <c r="I814" s="78"/>
      <c r="J814" s="78"/>
    </row>
    <row r="815" spans="1:10">
      <c r="A815" s="78"/>
      <c r="B815" s="94"/>
      <c r="C815" s="78"/>
      <c r="D815" s="78"/>
      <c r="E815" s="78"/>
      <c r="F815" s="78"/>
      <c r="G815" s="78"/>
      <c r="H815" s="78"/>
      <c r="I815" s="78"/>
      <c r="J815" s="78"/>
    </row>
    <row r="816" spans="1:10">
      <c r="A816" s="78"/>
      <c r="B816" s="94"/>
      <c r="C816" s="78"/>
      <c r="D816" s="78"/>
      <c r="E816" s="78"/>
      <c r="F816" s="78"/>
      <c r="G816" s="78"/>
      <c r="H816" s="78"/>
      <c r="I816" s="78"/>
      <c r="J816" s="78"/>
    </row>
    <row r="817" spans="1:10">
      <c r="A817" s="78"/>
      <c r="B817" s="94"/>
      <c r="C817" s="78"/>
      <c r="D817" s="78"/>
      <c r="E817" s="78"/>
      <c r="F817" s="78"/>
      <c r="G817" s="78"/>
      <c r="H817" s="78"/>
      <c r="I817" s="78"/>
      <c r="J817" s="78"/>
    </row>
    <row r="818" spans="1:10">
      <c r="A818" s="78"/>
      <c r="B818" s="94"/>
      <c r="C818" s="78"/>
      <c r="D818" s="78"/>
      <c r="E818" s="78"/>
      <c r="F818" s="78"/>
      <c r="G818" s="78"/>
      <c r="H818" s="78"/>
      <c r="I818" s="78"/>
      <c r="J818" s="78"/>
    </row>
    <row r="819" spans="1:10">
      <c r="A819" s="78"/>
      <c r="B819" s="94"/>
      <c r="C819" s="78"/>
      <c r="D819" s="78"/>
      <c r="E819" s="78"/>
      <c r="F819" s="78"/>
      <c r="G819" s="78"/>
      <c r="H819" s="78"/>
      <c r="I819" s="78"/>
      <c r="J819" s="78"/>
    </row>
    <row r="820" spans="1:10">
      <c r="A820" s="78"/>
      <c r="B820" s="94"/>
      <c r="C820" s="78"/>
      <c r="D820" s="78"/>
      <c r="E820" s="78"/>
      <c r="F820" s="78"/>
      <c r="G820" s="78"/>
      <c r="H820" s="78"/>
      <c r="I820" s="78"/>
      <c r="J820" s="78"/>
    </row>
    <row r="821" spans="1:10">
      <c r="A821" s="78"/>
      <c r="B821" s="94"/>
      <c r="C821" s="78"/>
      <c r="D821" s="78"/>
      <c r="E821" s="78"/>
      <c r="F821" s="78"/>
      <c r="G821" s="78"/>
      <c r="H821" s="78"/>
      <c r="I821" s="78"/>
      <c r="J821" s="78"/>
    </row>
    <row r="822" spans="1:10">
      <c r="A822" s="78"/>
      <c r="B822" s="94"/>
      <c r="C822" s="78"/>
      <c r="D822" s="78"/>
      <c r="E822" s="78"/>
      <c r="F822" s="78"/>
      <c r="G822" s="78"/>
      <c r="H822" s="78"/>
      <c r="I822" s="78"/>
      <c r="J822" s="78"/>
    </row>
    <row r="823" spans="1:10">
      <c r="A823" s="78"/>
      <c r="B823" s="94"/>
      <c r="C823" s="78"/>
      <c r="D823" s="78"/>
      <c r="E823" s="78"/>
      <c r="F823" s="78"/>
      <c r="G823" s="78"/>
      <c r="H823" s="78"/>
      <c r="I823" s="78"/>
      <c r="J823" s="78"/>
    </row>
    <row r="824" spans="1:10">
      <c r="A824" s="78"/>
      <c r="B824" s="94"/>
      <c r="C824" s="78"/>
      <c r="D824" s="78"/>
      <c r="E824" s="78"/>
      <c r="F824" s="78"/>
      <c r="G824" s="78"/>
      <c r="H824" s="78"/>
      <c r="I824" s="78"/>
      <c r="J824" s="78"/>
    </row>
    <row r="825" spans="1:10">
      <c r="A825" s="78"/>
      <c r="B825" s="94"/>
      <c r="C825" s="78"/>
      <c r="D825" s="78"/>
      <c r="E825" s="78"/>
      <c r="F825" s="78"/>
      <c r="G825" s="78"/>
      <c r="H825" s="78"/>
      <c r="I825" s="78"/>
      <c r="J825" s="78"/>
    </row>
    <row r="826" spans="1:10">
      <c r="A826" s="78"/>
      <c r="B826" s="94"/>
      <c r="C826" s="78"/>
      <c r="D826" s="78"/>
      <c r="E826" s="78"/>
      <c r="F826" s="78"/>
      <c r="G826" s="78"/>
      <c r="H826" s="78"/>
      <c r="I826" s="78"/>
      <c r="J826" s="78"/>
    </row>
    <row r="827" spans="1:10">
      <c r="A827" s="78"/>
      <c r="B827" s="94"/>
      <c r="C827" s="78"/>
      <c r="D827" s="78"/>
      <c r="E827" s="78"/>
      <c r="F827" s="78"/>
      <c r="G827" s="78"/>
      <c r="H827" s="78"/>
      <c r="I827" s="78"/>
      <c r="J827" s="78"/>
    </row>
    <row r="828" spans="1:10">
      <c r="A828" s="78"/>
      <c r="B828" s="94"/>
      <c r="C828" s="78"/>
      <c r="D828" s="78"/>
      <c r="E828" s="78"/>
      <c r="F828" s="78"/>
      <c r="G828" s="78"/>
      <c r="H828" s="78"/>
      <c r="I828" s="78"/>
      <c r="J828" s="78"/>
    </row>
    <row r="829" spans="1:10">
      <c r="A829" s="78"/>
      <c r="B829" s="94"/>
      <c r="C829" s="78"/>
      <c r="D829" s="78"/>
      <c r="E829" s="78"/>
      <c r="F829" s="78"/>
      <c r="G829" s="78"/>
      <c r="H829" s="78"/>
      <c r="I829" s="78"/>
      <c r="J829" s="78"/>
    </row>
    <row r="830" spans="1:10">
      <c r="A830" s="78"/>
      <c r="B830" s="94"/>
      <c r="C830" s="78"/>
      <c r="D830" s="78"/>
      <c r="E830" s="78"/>
      <c r="F830" s="78"/>
      <c r="G830" s="78"/>
      <c r="H830" s="78"/>
      <c r="I830" s="78"/>
      <c r="J830" s="78"/>
    </row>
    <row r="831" spans="1:10">
      <c r="A831" s="78"/>
      <c r="B831" s="94"/>
      <c r="C831" s="78"/>
      <c r="D831" s="78"/>
      <c r="E831" s="78"/>
      <c r="F831" s="78"/>
      <c r="G831" s="78"/>
      <c r="H831" s="78"/>
      <c r="I831" s="78"/>
      <c r="J831" s="78"/>
    </row>
    <row r="832" spans="1:10">
      <c r="A832" s="78"/>
      <c r="B832" s="94"/>
      <c r="C832" s="78"/>
      <c r="D832" s="78"/>
      <c r="E832" s="78"/>
      <c r="F832" s="78"/>
      <c r="G832" s="78"/>
      <c r="H832" s="78"/>
      <c r="I832" s="78"/>
      <c r="J832" s="78"/>
    </row>
    <row r="833" spans="1:10">
      <c r="A833" s="78"/>
      <c r="B833" s="94"/>
      <c r="C833" s="78"/>
      <c r="D833" s="78"/>
      <c r="E833" s="78"/>
      <c r="F833" s="78"/>
      <c r="G833" s="78"/>
      <c r="H833" s="78"/>
      <c r="I833" s="78"/>
      <c r="J833" s="78"/>
    </row>
    <row r="834" spans="1:10">
      <c r="A834" s="78"/>
      <c r="B834" s="94"/>
      <c r="C834" s="78"/>
      <c r="D834" s="78"/>
      <c r="E834" s="78"/>
      <c r="F834" s="78"/>
      <c r="G834" s="78"/>
      <c r="H834" s="78"/>
      <c r="I834" s="78"/>
      <c r="J834" s="78"/>
    </row>
    <row r="835" spans="1:10">
      <c r="A835" s="78"/>
      <c r="B835" s="94"/>
      <c r="C835" s="78"/>
      <c r="D835" s="78"/>
      <c r="E835" s="78"/>
      <c r="F835" s="78"/>
      <c r="G835" s="78"/>
      <c r="H835" s="78"/>
      <c r="I835" s="78"/>
      <c r="J835" s="78"/>
    </row>
    <row r="836" spans="1:10">
      <c r="A836" s="78"/>
      <c r="B836" s="94"/>
      <c r="C836" s="78"/>
      <c r="D836" s="78"/>
      <c r="E836" s="78"/>
      <c r="F836" s="78"/>
      <c r="G836" s="78"/>
      <c r="H836" s="78"/>
      <c r="I836" s="78"/>
      <c r="J836" s="78"/>
    </row>
    <row r="837" spans="1:10">
      <c r="A837" s="78"/>
      <c r="B837" s="94"/>
      <c r="C837" s="78"/>
      <c r="D837" s="78"/>
      <c r="E837" s="78"/>
      <c r="F837" s="78"/>
      <c r="G837" s="78"/>
      <c r="H837" s="78"/>
      <c r="I837" s="78"/>
      <c r="J837" s="78"/>
    </row>
    <row r="838" spans="1:10">
      <c r="A838" s="78"/>
      <c r="B838" s="94"/>
      <c r="C838" s="78"/>
      <c r="D838" s="78"/>
      <c r="E838" s="78"/>
      <c r="F838" s="78"/>
      <c r="G838" s="78"/>
      <c r="H838" s="78"/>
      <c r="I838" s="78"/>
      <c r="J838" s="78"/>
    </row>
    <row r="839" spans="1:10">
      <c r="A839" s="78"/>
      <c r="B839" s="94"/>
      <c r="C839" s="78"/>
      <c r="D839" s="78"/>
      <c r="E839" s="78"/>
      <c r="F839" s="78"/>
      <c r="G839" s="78"/>
      <c r="H839" s="78"/>
      <c r="I839" s="78"/>
      <c r="J839" s="78"/>
    </row>
    <row r="840" spans="1:10">
      <c r="A840" s="78"/>
      <c r="B840" s="94"/>
      <c r="C840" s="78"/>
      <c r="D840" s="78"/>
      <c r="E840" s="78"/>
      <c r="F840" s="78"/>
      <c r="G840" s="78"/>
      <c r="H840" s="78"/>
      <c r="I840" s="78"/>
      <c r="J840" s="78"/>
    </row>
    <row r="841" spans="1:10">
      <c r="A841" s="78"/>
      <c r="B841" s="94"/>
      <c r="C841" s="78"/>
      <c r="D841" s="78"/>
      <c r="E841" s="78"/>
      <c r="F841" s="78"/>
      <c r="G841" s="78"/>
      <c r="H841" s="78"/>
      <c r="I841" s="78"/>
      <c r="J841" s="78"/>
    </row>
    <row r="842" spans="1:10">
      <c r="A842" s="78"/>
      <c r="B842" s="94"/>
      <c r="C842" s="78"/>
      <c r="D842" s="78"/>
      <c r="E842" s="78"/>
      <c r="F842" s="78"/>
      <c r="G842" s="78"/>
      <c r="H842" s="78"/>
      <c r="I842" s="78"/>
      <c r="J842" s="78"/>
    </row>
    <row r="843" spans="1:10">
      <c r="A843" s="78"/>
      <c r="B843" s="94"/>
      <c r="C843" s="78"/>
      <c r="D843" s="78"/>
      <c r="E843" s="78"/>
      <c r="F843" s="78"/>
      <c r="G843" s="78"/>
      <c r="H843" s="78"/>
      <c r="I843" s="78"/>
      <c r="J843" s="78"/>
    </row>
    <row r="844" spans="1:10">
      <c r="A844" s="78"/>
      <c r="B844" s="94"/>
      <c r="C844" s="78"/>
      <c r="D844" s="78"/>
      <c r="E844" s="78"/>
      <c r="F844" s="78"/>
      <c r="G844" s="78"/>
      <c r="H844" s="78"/>
      <c r="I844" s="78"/>
      <c r="J844" s="78"/>
    </row>
    <row r="845" spans="1:10">
      <c r="A845" s="78"/>
      <c r="B845" s="94"/>
      <c r="C845" s="78"/>
      <c r="D845" s="78"/>
      <c r="E845" s="78"/>
      <c r="F845" s="78"/>
      <c r="G845" s="78"/>
      <c r="H845" s="78"/>
      <c r="I845" s="78"/>
      <c r="J845" s="78"/>
    </row>
    <row r="846" spans="1:10">
      <c r="A846" s="78"/>
      <c r="B846" s="94"/>
      <c r="C846" s="78"/>
      <c r="D846" s="78"/>
      <c r="E846" s="78"/>
      <c r="F846" s="78"/>
      <c r="G846" s="78"/>
      <c r="H846" s="78"/>
      <c r="I846" s="78"/>
      <c r="J846" s="78"/>
    </row>
    <row r="847" spans="1:10">
      <c r="A847" s="78"/>
      <c r="B847" s="94"/>
      <c r="C847" s="78"/>
      <c r="D847" s="78"/>
      <c r="E847" s="78"/>
      <c r="F847" s="78"/>
      <c r="G847" s="78"/>
      <c r="H847" s="78"/>
      <c r="I847" s="78"/>
      <c r="J847" s="78"/>
    </row>
    <row r="848" spans="1:10">
      <c r="A848" s="78"/>
      <c r="B848" s="94"/>
      <c r="C848" s="78"/>
      <c r="D848" s="78"/>
      <c r="E848" s="78"/>
      <c r="F848" s="78"/>
      <c r="G848" s="78"/>
      <c r="H848" s="78"/>
      <c r="I848" s="78"/>
      <c r="J848" s="78"/>
    </row>
    <row r="849" spans="1:10">
      <c r="A849" s="78"/>
      <c r="B849" s="94"/>
      <c r="C849" s="78"/>
      <c r="D849" s="78"/>
      <c r="E849" s="78"/>
      <c r="F849" s="78"/>
      <c r="G849" s="78"/>
      <c r="H849" s="78"/>
      <c r="I849" s="78"/>
      <c r="J849" s="78"/>
    </row>
    <row r="850" spans="1:10">
      <c r="A850" s="78"/>
      <c r="B850" s="94"/>
      <c r="C850" s="78"/>
      <c r="D850" s="78"/>
      <c r="E850" s="78"/>
      <c r="F850" s="78"/>
      <c r="G850" s="78"/>
      <c r="H850" s="78"/>
      <c r="I850" s="78"/>
      <c r="J850" s="78"/>
    </row>
    <row r="851" spans="1:10">
      <c r="A851" s="78"/>
      <c r="B851" s="94"/>
      <c r="C851" s="78"/>
      <c r="D851" s="78"/>
      <c r="E851" s="78"/>
      <c r="F851" s="78"/>
      <c r="G851" s="78"/>
      <c r="H851" s="78"/>
      <c r="I851" s="78"/>
      <c r="J851" s="78"/>
    </row>
    <row r="852" spans="1:10">
      <c r="A852" s="78"/>
      <c r="B852" s="94"/>
      <c r="C852" s="78"/>
      <c r="D852" s="78"/>
      <c r="E852" s="78"/>
      <c r="F852" s="78"/>
      <c r="G852" s="78"/>
      <c r="H852" s="78"/>
      <c r="I852" s="78"/>
      <c r="J852" s="78"/>
    </row>
    <row r="853" spans="1:10">
      <c r="A853" s="78"/>
      <c r="B853" s="94"/>
      <c r="C853" s="78"/>
      <c r="D853" s="78"/>
      <c r="E853" s="78"/>
      <c r="F853" s="78"/>
      <c r="G853" s="78"/>
      <c r="H853" s="78"/>
      <c r="I853" s="78"/>
      <c r="J853" s="78"/>
    </row>
    <row r="854" spans="1:10">
      <c r="A854" s="78"/>
      <c r="B854" s="94"/>
      <c r="C854" s="78"/>
      <c r="D854" s="78"/>
      <c r="E854" s="78"/>
      <c r="F854" s="78"/>
      <c r="G854" s="78"/>
      <c r="H854" s="78"/>
      <c r="I854" s="78"/>
      <c r="J854" s="78"/>
    </row>
    <row r="855" spans="1:10">
      <c r="A855" s="78"/>
      <c r="B855" s="94"/>
      <c r="C855" s="78"/>
      <c r="D855" s="78"/>
      <c r="E855" s="78"/>
      <c r="F855" s="78"/>
      <c r="G855" s="78"/>
      <c r="H855" s="78"/>
      <c r="I855" s="78"/>
      <c r="J855" s="78"/>
    </row>
    <row r="856" spans="1:10">
      <c r="A856" s="78"/>
      <c r="B856" s="94"/>
      <c r="C856" s="78"/>
      <c r="D856" s="78"/>
      <c r="E856" s="78"/>
      <c r="F856" s="78"/>
      <c r="G856" s="78"/>
      <c r="H856" s="78"/>
      <c r="I856" s="78"/>
      <c r="J856" s="78"/>
    </row>
    <row r="857" spans="1:10">
      <c r="A857" s="78"/>
      <c r="B857" s="94"/>
      <c r="C857" s="78"/>
      <c r="D857" s="78"/>
      <c r="E857" s="78"/>
      <c r="F857" s="78"/>
      <c r="G857" s="78"/>
      <c r="H857" s="78"/>
      <c r="I857" s="78"/>
      <c r="J857" s="78"/>
    </row>
    <row r="858" spans="1:10">
      <c r="A858" s="78"/>
      <c r="B858" s="94"/>
      <c r="C858" s="78"/>
      <c r="D858" s="78"/>
      <c r="E858" s="78"/>
      <c r="F858" s="78"/>
      <c r="G858" s="78"/>
      <c r="H858" s="78"/>
      <c r="I858" s="78"/>
      <c r="J858" s="78"/>
    </row>
    <row r="859" spans="1:10">
      <c r="A859" s="78"/>
      <c r="B859" s="94"/>
      <c r="C859" s="78"/>
      <c r="D859" s="78"/>
      <c r="E859" s="78"/>
      <c r="F859" s="78"/>
      <c r="G859" s="78"/>
      <c r="H859" s="78"/>
      <c r="I859" s="78"/>
      <c r="J859" s="78"/>
    </row>
    <row r="860" spans="1:10">
      <c r="A860" s="78"/>
      <c r="B860" s="94"/>
      <c r="C860" s="78"/>
      <c r="D860" s="78"/>
      <c r="E860" s="78"/>
      <c r="F860" s="78"/>
      <c r="G860" s="78"/>
      <c r="H860" s="78"/>
      <c r="I860" s="78"/>
      <c r="J860" s="78"/>
    </row>
    <row r="861" spans="1:10">
      <c r="A861" s="78"/>
      <c r="B861" s="94"/>
      <c r="C861" s="78"/>
      <c r="D861" s="78"/>
      <c r="E861" s="78"/>
      <c r="F861" s="78"/>
      <c r="G861" s="78"/>
      <c r="H861" s="78"/>
      <c r="I861" s="78"/>
      <c r="J861" s="78"/>
    </row>
    <row r="862" spans="1:10">
      <c r="A862" s="78"/>
      <c r="B862" s="94"/>
      <c r="C862" s="78"/>
      <c r="D862" s="78"/>
      <c r="E862" s="78"/>
      <c r="F862" s="78"/>
      <c r="G862" s="78"/>
      <c r="H862" s="78"/>
      <c r="I862" s="78"/>
      <c r="J862" s="78"/>
    </row>
    <row r="863" spans="1:10">
      <c r="A863" s="78"/>
      <c r="B863" s="94"/>
      <c r="C863" s="78"/>
      <c r="D863" s="78"/>
      <c r="E863" s="78"/>
      <c r="F863" s="78"/>
      <c r="G863" s="78"/>
      <c r="H863" s="78"/>
      <c r="I863" s="78"/>
      <c r="J863" s="78"/>
    </row>
    <row r="864" spans="1:10">
      <c r="A864" s="78"/>
      <c r="B864" s="94"/>
      <c r="C864" s="78"/>
      <c r="D864" s="78"/>
      <c r="E864" s="78"/>
      <c r="F864" s="78"/>
      <c r="G864" s="78"/>
      <c r="H864" s="78"/>
      <c r="I864" s="78"/>
      <c r="J864" s="78"/>
    </row>
    <row r="865" spans="1:10">
      <c r="A865" s="78"/>
      <c r="B865" s="94"/>
      <c r="C865" s="78"/>
      <c r="D865" s="78"/>
      <c r="E865" s="78"/>
      <c r="F865" s="78"/>
      <c r="G865" s="78"/>
      <c r="H865" s="78"/>
      <c r="I865" s="78"/>
      <c r="J865" s="78"/>
    </row>
    <row r="866" spans="1:10">
      <c r="A866" s="78"/>
      <c r="B866" s="94"/>
      <c r="C866" s="78"/>
      <c r="D866" s="78"/>
      <c r="E866" s="78"/>
      <c r="F866" s="78"/>
      <c r="G866" s="78"/>
      <c r="H866" s="78"/>
      <c r="I866" s="78"/>
      <c r="J866" s="78"/>
    </row>
    <row r="867" spans="1:10">
      <c r="A867" s="78"/>
      <c r="B867" s="94"/>
      <c r="C867" s="78"/>
      <c r="D867" s="78"/>
      <c r="E867" s="78"/>
      <c r="F867" s="78"/>
      <c r="G867" s="78"/>
      <c r="H867" s="78"/>
      <c r="I867" s="78"/>
      <c r="J867" s="78"/>
    </row>
    <row r="868" spans="1:10">
      <c r="A868" s="78"/>
      <c r="B868" s="94"/>
      <c r="C868" s="78"/>
      <c r="D868" s="78"/>
      <c r="E868" s="78"/>
      <c r="F868" s="78"/>
      <c r="G868" s="78"/>
      <c r="H868" s="78"/>
      <c r="I868" s="78"/>
      <c r="J868" s="78"/>
    </row>
    <row r="869" spans="1:10">
      <c r="A869" s="78"/>
      <c r="B869" s="94"/>
      <c r="C869" s="78"/>
      <c r="D869" s="78"/>
      <c r="E869" s="78"/>
      <c r="F869" s="78"/>
      <c r="G869" s="78"/>
      <c r="H869" s="78"/>
      <c r="I869" s="78"/>
      <c r="J869" s="78"/>
    </row>
    <row r="870" spans="1:10">
      <c r="A870" s="78"/>
      <c r="B870" s="94"/>
      <c r="C870" s="78"/>
      <c r="D870" s="78"/>
      <c r="E870" s="78"/>
      <c r="F870" s="78"/>
      <c r="G870" s="78"/>
      <c r="H870" s="78"/>
      <c r="I870" s="78"/>
      <c r="J870" s="78"/>
    </row>
    <row r="871" spans="1:10">
      <c r="A871" s="78"/>
      <c r="B871" s="94"/>
      <c r="C871" s="78"/>
      <c r="D871" s="78"/>
      <c r="E871" s="78"/>
      <c r="F871" s="78"/>
      <c r="G871" s="78"/>
      <c r="H871" s="78"/>
      <c r="I871" s="78"/>
      <c r="J871" s="78"/>
    </row>
    <row r="872" spans="1:10">
      <c r="A872" s="78"/>
      <c r="B872" s="94"/>
      <c r="C872" s="78"/>
      <c r="D872" s="78"/>
      <c r="E872" s="78"/>
      <c r="F872" s="78"/>
      <c r="G872" s="78"/>
      <c r="H872" s="78"/>
      <c r="I872" s="78"/>
      <c r="J872" s="78"/>
    </row>
    <row r="873" spans="1:10">
      <c r="A873" s="78"/>
      <c r="B873" s="94"/>
      <c r="C873" s="78"/>
      <c r="D873" s="78"/>
      <c r="E873" s="78"/>
      <c r="F873" s="78"/>
      <c r="G873" s="78"/>
      <c r="H873" s="78"/>
      <c r="I873" s="78"/>
      <c r="J873" s="78"/>
    </row>
    <row r="874" spans="1:10">
      <c r="A874" s="78"/>
      <c r="B874" s="94"/>
      <c r="C874" s="78"/>
      <c r="D874" s="78"/>
      <c r="E874" s="78"/>
      <c r="F874" s="78"/>
      <c r="G874" s="78"/>
      <c r="H874" s="78"/>
      <c r="I874" s="78"/>
      <c r="J874" s="78"/>
    </row>
    <row r="875" spans="1:10">
      <c r="A875" s="78"/>
      <c r="B875" s="94"/>
      <c r="C875" s="78"/>
      <c r="D875" s="78"/>
      <c r="E875" s="78"/>
      <c r="F875" s="78"/>
      <c r="G875" s="78"/>
      <c r="H875" s="78"/>
      <c r="I875" s="78"/>
      <c r="J875" s="78"/>
    </row>
    <row r="876" spans="1:10">
      <c r="A876" s="78"/>
      <c r="B876" s="94"/>
      <c r="C876" s="78"/>
      <c r="D876" s="78"/>
      <c r="E876" s="78"/>
      <c r="F876" s="78"/>
      <c r="G876" s="78"/>
      <c r="H876" s="78"/>
      <c r="I876" s="78"/>
      <c r="J876" s="78"/>
    </row>
    <row r="877" spans="1:10">
      <c r="A877" s="78"/>
      <c r="B877" s="94"/>
      <c r="C877" s="78"/>
      <c r="D877" s="78"/>
      <c r="E877" s="78"/>
      <c r="F877" s="78"/>
      <c r="G877" s="78"/>
      <c r="H877" s="78"/>
      <c r="I877" s="78"/>
      <c r="J877" s="78"/>
    </row>
    <row r="878" spans="1:10">
      <c r="A878" s="78"/>
      <c r="B878" s="94"/>
      <c r="C878" s="78"/>
      <c r="D878" s="78"/>
      <c r="E878" s="78"/>
      <c r="F878" s="78"/>
      <c r="G878" s="78"/>
      <c r="H878" s="78"/>
      <c r="I878" s="78"/>
      <c r="J878" s="78"/>
    </row>
    <row r="879" spans="1:10">
      <c r="A879" s="78"/>
      <c r="B879" s="94"/>
      <c r="C879" s="78"/>
      <c r="D879" s="78"/>
      <c r="E879" s="78"/>
      <c r="F879" s="78"/>
      <c r="G879" s="78"/>
      <c r="H879" s="78"/>
      <c r="I879" s="78"/>
      <c r="J879" s="78"/>
    </row>
    <row r="880" spans="1:10">
      <c r="A880" s="78"/>
      <c r="B880" s="94"/>
      <c r="C880" s="78"/>
      <c r="D880" s="78"/>
      <c r="E880" s="78"/>
      <c r="F880" s="78"/>
      <c r="G880" s="78"/>
      <c r="H880" s="78"/>
      <c r="I880" s="78"/>
      <c r="J880" s="78"/>
    </row>
    <row r="881" spans="1:10">
      <c r="A881" s="78"/>
      <c r="B881" s="94"/>
      <c r="C881" s="78"/>
      <c r="D881" s="78"/>
      <c r="E881" s="78"/>
      <c r="F881" s="78"/>
      <c r="G881" s="78"/>
      <c r="H881" s="78"/>
      <c r="I881" s="78"/>
      <c r="J881" s="78"/>
    </row>
    <row r="882" spans="1:10">
      <c r="A882" s="78"/>
      <c r="B882" s="94"/>
      <c r="C882" s="78"/>
      <c r="D882" s="78"/>
      <c r="E882" s="78"/>
      <c r="F882" s="78"/>
      <c r="G882" s="78"/>
      <c r="H882" s="78"/>
      <c r="I882" s="78"/>
      <c r="J882" s="78"/>
    </row>
    <row r="883" spans="1:10">
      <c r="A883" s="78"/>
      <c r="B883" s="94"/>
      <c r="C883" s="78"/>
      <c r="D883" s="78"/>
      <c r="E883" s="78"/>
      <c r="F883" s="78"/>
      <c r="G883" s="78"/>
      <c r="H883" s="78"/>
      <c r="I883" s="78"/>
      <c r="J883" s="78"/>
    </row>
    <row r="884" spans="1:10">
      <c r="A884" s="78"/>
      <c r="B884" s="94"/>
      <c r="C884" s="78"/>
      <c r="D884" s="78"/>
      <c r="E884" s="78"/>
      <c r="F884" s="78"/>
      <c r="G884" s="78"/>
      <c r="H884" s="78"/>
      <c r="I884" s="78"/>
      <c r="J884" s="78"/>
    </row>
    <row r="885" spans="1:10">
      <c r="A885" s="78"/>
      <c r="B885" s="94"/>
      <c r="C885" s="78"/>
      <c r="D885" s="78"/>
      <c r="E885" s="78"/>
      <c r="F885" s="78"/>
      <c r="G885" s="78"/>
      <c r="H885" s="78"/>
      <c r="I885" s="78"/>
      <c r="J885" s="78"/>
    </row>
    <row r="886" spans="1:10">
      <c r="A886" s="78"/>
      <c r="B886" s="94"/>
      <c r="C886" s="78"/>
      <c r="D886" s="78"/>
      <c r="E886" s="78"/>
      <c r="F886" s="78"/>
      <c r="G886" s="78"/>
      <c r="H886" s="78"/>
      <c r="I886" s="78"/>
      <c r="J886" s="78"/>
    </row>
    <row r="887" spans="1:10">
      <c r="A887" s="78"/>
      <c r="B887" s="94"/>
      <c r="C887" s="78"/>
      <c r="D887" s="78"/>
      <c r="E887" s="78"/>
      <c r="F887" s="78"/>
      <c r="G887" s="78"/>
      <c r="H887" s="78"/>
      <c r="I887" s="78"/>
      <c r="J887" s="78"/>
    </row>
    <row r="888" spans="1:10">
      <c r="A888" s="78"/>
      <c r="B888" s="94"/>
      <c r="C888" s="78"/>
      <c r="D888" s="78"/>
      <c r="E888" s="78"/>
      <c r="F888" s="78"/>
      <c r="G888" s="78"/>
      <c r="H888" s="78"/>
      <c r="I888" s="78"/>
      <c r="J888" s="78"/>
    </row>
    <row r="889" spans="1:10">
      <c r="A889" s="78"/>
      <c r="B889" s="94"/>
      <c r="C889" s="78"/>
      <c r="D889" s="78"/>
      <c r="E889" s="78"/>
      <c r="F889" s="78"/>
      <c r="G889" s="78"/>
      <c r="H889" s="78"/>
      <c r="I889" s="78"/>
      <c r="J889" s="78"/>
    </row>
    <row r="890" spans="1:10">
      <c r="A890" s="78"/>
      <c r="B890" s="94"/>
      <c r="C890" s="78"/>
      <c r="D890" s="78"/>
      <c r="E890" s="78"/>
      <c r="F890" s="78"/>
      <c r="G890" s="78"/>
      <c r="H890" s="78"/>
      <c r="I890" s="78"/>
      <c r="J890" s="78"/>
    </row>
    <row r="891" spans="1:10">
      <c r="A891" s="78"/>
      <c r="B891" s="94"/>
      <c r="C891" s="78"/>
      <c r="D891" s="78"/>
      <c r="E891" s="78"/>
      <c r="F891" s="78"/>
      <c r="G891" s="78"/>
      <c r="H891" s="78"/>
      <c r="I891" s="78"/>
      <c r="J891" s="78"/>
    </row>
    <row r="892" spans="1:10">
      <c r="A892" s="78"/>
      <c r="B892" s="94"/>
      <c r="C892" s="78"/>
      <c r="D892" s="78"/>
      <c r="E892" s="78"/>
      <c r="F892" s="78"/>
      <c r="G892" s="78"/>
      <c r="H892" s="78"/>
      <c r="I892" s="78"/>
      <c r="J892" s="78"/>
    </row>
    <row r="893" spans="1:10">
      <c r="A893" s="78"/>
      <c r="B893" s="94"/>
      <c r="C893" s="78"/>
      <c r="D893" s="78"/>
      <c r="E893" s="78"/>
      <c r="F893" s="78"/>
      <c r="G893" s="78"/>
      <c r="H893" s="78"/>
      <c r="I893" s="78"/>
      <c r="J893" s="78"/>
    </row>
    <row r="894" spans="1:10">
      <c r="A894" s="78"/>
      <c r="B894" s="94"/>
      <c r="C894" s="78"/>
      <c r="D894" s="78"/>
      <c r="E894" s="78"/>
      <c r="F894" s="78"/>
      <c r="G894" s="78"/>
      <c r="H894" s="78"/>
      <c r="I894" s="78"/>
      <c r="J894" s="78"/>
    </row>
    <row r="895" spans="1:10">
      <c r="A895" s="78"/>
      <c r="B895" s="94"/>
      <c r="C895" s="78"/>
      <c r="D895" s="78"/>
      <c r="E895" s="78"/>
      <c r="F895" s="78"/>
      <c r="G895" s="78"/>
      <c r="H895" s="78"/>
      <c r="I895" s="78"/>
      <c r="J895" s="78"/>
    </row>
    <row r="896" spans="1:10">
      <c r="A896" s="78"/>
      <c r="B896" s="94"/>
      <c r="C896" s="78"/>
      <c r="D896" s="78"/>
      <c r="E896" s="78"/>
      <c r="F896" s="78"/>
      <c r="G896" s="78"/>
      <c r="H896" s="78"/>
      <c r="I896" s="78"/>
      <c r="J896" s="78"/>
    </row>
    <row r="897" spans="1:10">
      <c r="A897" s="78"/>
      <c r="B897" s="94"/>
      <c r="C897" s="78"/>
      <c r="D897" s="78"/>
      <c r="E897" s="78"/>
      <c r="F897" s="78"/>
      <c r="G897" s="78"/>
      <c r="H897" s="78"/>
      <c r="I897" s="78"/>
      <c r="J897" s="78"/>
    </row>
    <row r="898" spans="1:10">
      <c r="A898" s="78"/>
      <c r="B898" s="94"/>
      <c r="C898" s="78"/>
      <c r="D898" s="78"/>
      <c r="E898" s="78"/>
      <c r="F898" s="78"/>
      <c r="G898" s="78"/>
      <c r="H898" s="78"/>
      <c r="I898" s="78"/>
      <c r="J898" s="78"/>
    </row>
    <row r="899" spans="1:10">
      <c r="A899" s="78"/>
      <c r="B899" s="94"/>
      <c r="C899" s="78"/>
      <c r="D899" s="78"/>
      <c r="E899" s="78"/>
      <c r="F899" s="78"/>
      <c r="G899" s="78"/>
      <c r="H899" s="78"/>
      <c r="I899" s="78"/>
      <c r="J899" s="78"/>
    </row>
    <row r="900" spans="1:10">
      <c r="A900" s="78"/>
      <c r="B900" s="94"/>
      <c r="C900" s="78"/>
      <c r="D900" s="78"/>
      <c r="E900" s="78"/>
      <c r="F900" s="78"/>
      <c r="G900" s="78"/>
      <c r="H900" s="78"/>
      <c r="I900" s="78"/>
      <c r="J900" s="78"/>
    </row>
    <row r="901" spans="1:10">
      <c r="A901" s="78"/>
      <c r="B901" s="94"/>
      <c r="C901" s="78"/>
      <c r="D901" s="78"/>
      <c r="E901" s="78"/>
      <c r="F901" s="78"/>
      <c r="G901" s="78"/>
      <c r="H901" s="78"/>
      <c r="I901" s="78"/>
      <c r="J901" s="78"/>
    </row>
    <row r="902" spans="1:10">
      <c r="A902" s="78"/>
      <c r="B902" s="94"/>
      <c r="C902" s="78"/>
      <c r="D902" s="78"/>
      <c r="E902" s="78"/>
      <c r="F902" s="78"/>
      <c r="G902" s="78"/>
      <c r="H902" s="78"/>
      <c r="I902" s="78"/>
      <c r="J902" s="78"/>
    </row>
    <row r="903" spans="1:10">
      <c r="A903" s="78"/>
      <c r="B903" s="94"/>
      <c r="C903" s="78"/>
      <c r="D903" s="78"/>
      <c r="E903" s="78"/>
      <c r="F903" s="78"/>
      <c r="G903" s="78"/>
      <c r="H903" s="78"/>
      <c r="I903" s="78"/>
      <c r="J903" s="78"/>
    </row>
    <row r="904" spans="1:10">
      <c r="A904" s="78"/>
      <c r="B904" s="94"/>
      <c r="C904" s="78"/>
      <c r="D904" s="78"/>
      <c r="E904" s="78"/>
      <c r="F904" s="78"/>
      <c r="G904" s="78"/>
      <c r="H904" s="78"/>
      <c r="I904" s="78"/>
      <c r="J904" s="78"/>
    </row>
    <row r="905" spans="1:10">
      <c r="A905" s="78"/>
      <c r="B905" s="94"/>
      <c r="C905" s="78"/>
      <c r="D905" s="78"/>
      <c r="E905" s="78"/>
      <c r="F905" s="78"/>
      <c r="G905" s="78"/>
      <c r="H905" s="78"/>
      <c r="I905" s="78"/>
      <c r="J905" s="78"/>
    </row>
    <row r="906" spans="1:10">
      <c r="A906" s="78"/>
      <c r="B906" s="94"/>
      <c r="C906" s="78"/>
      <c r="D906" s="78"/>
      <c r="E906" s="78"/>
      <c r="F906" s="78"/>
      <c r="G906" s="78"/>
      <c r="H906" s="78"/>
      <c r="I906" s="78"/>
      <c r="J906" s="78"/>
    </row>
    <row r="907" spans="1:10">
      <c r="A907" s="78"/>
      <c r="B907" s="94"/>
      <c r="C907" s="78"/>
      <c r="D907" s="78"/>
      <c r="E907" s="78"/>
      <c r="F907" s="78"/>
      <c r="G907" s="78"/>
      <c r="H907" s="78"/>
      <c r="I907" s="78"/>
      <c r="J907" s="78"/>
    </row>
    <row r="908" spans="1:10">
      <c r="A908" s="78"/>
      <c r="B908" s="94"/>
      <c r="C908" s="78"/>
      <c r="D908" s="78"/>
      <c r="E908" s="78"/>
      <c r="F908" s="78"/>
      <c r="G908" s="78"/>
      <c r="H908" s="78"/>
      <c r="I908" s="78"/>
      <c r="J908" s="78"/>
    </row>
    <row r="909" spans="1:10">
      <c r="A909" s="78"/>
      <c r="B909" s="94"/>
      <c r="C909" s="78"/>
      <c r="D909" s="78"/>
      <c r="E909" s="78"/>
      <c r="F909" s="78"/>
      <c r="G909" s="78"/>
      <c r="H909" s="78"/>
      <c r="I909" s="78"/>
      <c r="J909" s="78"/>
    </row>
    <row r="910" spans="1:10">
      <c r="A910" s="78"/>
      <c r="B910" s="94"/>
      <c r="C910" s="78"/>
      <c r="D910" s="78"/>
      <c r="E910" s="78"/>
      <c r="F910" s="78"/>
      <c r="G910" s="78"/>
      <c r="H910" s="78"/>
      <c r="I910" s="78"/>
      <c r="J910" s="78"/>
    </row>
    <row r="911" spans="1:10">
      <c r="A911" s="78"/>
      <c r="B911" s="94"/>
      <c r="C911" s="78"/>
      <c r="D911" s="78"/>
      <c r="E911" s="78"/>
      <c r="F911" s="78"/>
      <c r="G911" s="78"/>
      <c r="H911" s="78"/>
      <c r="I911" s="78"/>
      <c r="J911" s="78"/>
    </row>
    <row r="912" spans="1:10">
      <c r="A912" s="78"/>
      <c r="B912" s="94"/>
      <c r="C912" s="78"/>
      <c r="D912" s="78"/>
      <c r="E912" s="78"/>
      <c r="F912" s="78"/>
      <c r="G912" s="78"/>
      <c r="H912" s="78"/>
      <c r="I912" s="78"/>
      <c r="J912" s="78"/>
    </row>
    <row r="913" spans="1:10">
      <c r="A913" s="78"/>
      <c r="B913" s="94"/>
      <c r="C913" s="78"/>
      <c r="D913" s="78"/>
      <c r="E913" s="78"/>
      <c r="F913" s="78"/>
      <c r="G913" s="78"/>
      <c r="H913" s="78"/>
      <c r="I913" s="78"/>
      <c r="J913" s="78"/>
    </row>
    <row r="914" spans="1:10">
      <c r="A914" s="78"/>
      <c r="B914" s="94"/>
      <c r="C914" s="78"/>
      <c r="D914" s="78"/>
      <c r="E914" s="78"/>
      <c r="F914" s="78"/>
      <c r="G914" s="78"/>
      <c r="H914" s="78"/>
      <c r="I914" s="78"/>
      <c r="J914" s="78"/>
    </row>
    <row r="915" spans="1:10">
      <c r="A915" s="78"/>
      <c r="B915" s="94"/>
      <c r="C915" s="78"/>
      <c r="D915" s="78"/>
      <c r="E915" s="78"/>
      <c r="F915" s="78"/>
      <c r="G915" s="78"/>
      <c r="H915" s="78"/>
      <c r="I915" s="78"/>
      <c r="J915" s="78"/>
    </row>
    <row r="916" spans="1:10">
      <c r="A916" s="78"/>
      <c r="B916" s="94"/>
      <c r="C916" s="78"/>
      <c r="D916" s="78"/>
      <c r="E916" s="78"/>
      <c r="F916" s="78"/>
      <c r="G916" s="78"/>
      <c r="H916" s="78"/>
      <c r="I916" s="78"/>
      <c r="J916" s="78"/>
    </row>
    <row r="917" spans="1:10">
      <c r="A917" s="78"/>
      <c r="B917" s="94"/>
      <c r="C917" s="78"/>
      <c r="D917" s="78"/>
      <c r="E917" s="78"/>
      <c r="F917" s="78"/>
      <c r="G917" s="78"/>
      <c r="H917" s="78"/>
      <c r="I917" s="78"/>
      <c r="J917" s="78"/>
    </row>
    <row r="918" spans="1:10">
      <c r="A918" s="78"/>
      <c r="B918" s="94"/>
      <c r="C918" s="78"/>
      <c r="D918" s="78"/>
      <c r="E918" s="78"/>
      <c r="F918" s="78"/>
      <c r="G918" s="78"/>
      <c r="H918" s="78"/>
      <c r="I918" s="78"/>
      <c r="J918" s="78"/>
    </row>
    <row r="919" spans="1:10">
      <c r="A919" s="78"/>
      <c r="B919" s="94"/>
      <c r="C919" s="78"/>
      <c r="D919" s="78"/>
      <c r="E919" s="78"/>
      <c r="F919" s="78"/>
      <c r="G919" s="78"/>
      <c r="H919" s="78"/>
      <c r="I919" s="78"/>
      <c r="J919" s="78"/>
    </row>
    <row r="920" spans="1:10">
      <c r="A920" s="78"/>
      <c r="B920" s="94"/>
      <c r="C920" s="78"/>
      <c r="D920" s="78"/>
      <c r="E920" s="78"/>
      <c r="F920" s="78"/>
      <c r="G920" s="78"/>
      <c r="H920" s="78"/>
      <c r="I920" s="78"/>
      <c r="J920" s="78"/>
    </row>
    <row r="921" spans="1:10">
      <c r="A921" s="78"/>
      <c r="B921" s="94"/>
      <c r="C921" s="78"/>
      <c r="D921" s="78"/>
      <c r="E921" s="78"/>
      <c r="F921" s="78"/>
      <c r="G921" s="78"/>
      <c r="H921" s="78"/>
      <c r="I921" s="78"/>
      <c r="J921" s="78"/>
    </row>
    <row r="922" spans="1:10">
      <c r="A922" s="78"/>
      <c r="B922" s="94"/>
      <c r="C922" s="78"/>
      <c r="D922" s="78"/>
      <c r="E922" s="78"/>
      <c r="F922" s="78"/>
      <c r="G922" s="78"/>
      <c r="H922" s="78"/>
      <c r="I922" s="78"/>
      <c r="J922" s="78"/>
    </row>
    <row r="923" spans="1:10">
      <c r="A923" s="78"/>
      <c r="B923" s="94"/>
      <c r="C923" s="78"/>
      <c r="D923" s="78"/>
      <c r="E923" s="78"/>
      <c r="F923" s="78"/>
      <c r="G923" s="78"/>
      <c r="H923" s="78"/>
      <c r="I923" s="78"/>
      <c r="J923" s="78"/>
    </row>
    <row r="924" spans="1:10">
      <c r="A924" s="78"/>
      <c r="B924" s="94"/>
      <c r="C924" s="78"/>
      <c r="D924" s="78"/>
      <c r="E924" s="78"/>
      <c r="F924" s="78"/>
      <c r="G924" s="78"/>
      <c r="H924" s="78"/>
      <c r="I924" s="78"/>
      <c r="J924" s="78"/>
    </row>
    <row r="925" spans="1:10">
      <c r="A925" s="78"/>
      <c r="B925" s="94"/>
      <c r="C925" s="78"/>
      <c r="D925" s="78"/>
      <c r="E925" s="78"/>
      <c r="F925" s="78"/>
      <c r="G925" s="78"/>
      <c r="H925" s="78"/>
      <c r="I925" s="78"/>
      <c r="J925" s="78"/>
    </row>
    <row r="926" spans="1:10">
      <c r="A926" s="78"/>
      <c r="B926" s="94"/>
      <c r="C926" s="78"/>
      <c r="D926" s="78"/>
      <c r="E926" s="78"/>
      <c r="F926" s="78"/>
      <c r="G926" s="78"/>
      <c r="H926" s="78"/>
      <c r="I926" s="78"/>
      <c r="J926" s="78"/>
    </row>
    <row r="927" spans="1:10">
      <c r="A927" s="78"/>
      <c r="B927" s="94"/>
      <c r="C927" s="78"/>
      <c r="D927" s="78"/>
      <c r="E927" s="78"/>
      <c r="F927" s="78"/>
      <c r="G927" s="78"/>
      <c r="H927" s="78"/>
      <c r="I927" s="78"/>
      <c r="J927" s="78"/>
    </row>
    <row r="928" spans="1:10">
      <c r="A928" s="78"/>
      <c r="B928" s="94"/>
      <c r="C928" s="78"/>
      <c r="D928" s="78"/>
      <c r="E928" s="78"/>
      <c r="F928" s="78"/>
      <c r="G928" s="78"/>
      <c r="H928" s="78"/>
      <c r="I928" s="78"/>
      <c r="J928" s="78"/>
    </row>
    <row r="929" spans="1:10">
      <c r="A929" s="78"/>
      <c r="B929" s="94"/>
      <c r="C929" s="78"/>
      <c r="D929" s="78"/>
      <c r="E929" s="78"/>
      <c r="F929" s="78"/>
      <c r="G929" s="78"/>
      <c r="H929" s="78"/>
      <c r="I929" s="78"/>
      <c r="J929" s="78"/>
    </row>
    <row r="930" spans="1:10">
      <c r="A930" s="78"/>
      <c r="B930" s="94"/>
      <c r="C930" s="78"/>
      <c r="D930" s="78"/>
      <c r="E930" s="78"/>
      <c r="F930" s="78"/>
      <c r="G930" s="78"/>
      <c r="H930" s="78"/>
      <c r="I930" s="78"/>
      <c r="J930" s="78"/>
    </row>
    <row r="931" spans="1:10">
      <c r="A931" s="78"/>
      <c r="B931" s="94"/>
      <c r="C931" s="78"/>
      <c r="D931" s="78"/>
      <c r="E931" s="78"/>
      <c r="F931" s="78"/>
      <c r="G931" s="78"/>
      <c r="H931" s="78"/>
      <c r="I931" s="78"/>
      <c r="J931" s="78"/>
    </row>
    <row r="932" spans="1:10">
      <c r="A932" s="78"/>
      <c r="B932" s="94"/>
      <c r="C932" s="78"/>
      <c r="D932" s="78"/>
      <c r="E932" s="78"/>
      <c r="F932" s="78"/>
      <c r="G932" s="78"/>
      <c r="H932" s="78"/>
      <c r="I932" s="78"/>
      <c r="J932" s="78"/>
    </row>
    <row r="933" spans="1:10">
      <c r="A933" s="78"/>
      <c r="B933" s="94"/>
      <c r="C933" s="78"/>
      <c r="D933" s="78"/>
      <c r="E933" s="78"/>
      <c r="F933" s="78"/>
      <c r="G933" s="78"/>
      <c r="H933" s="78"/>
      <c r="I933" s="78"/>
      <c r="J933" s="78"/>
    </row>
    <row r="934" spans="1:10">
      <c r="A934" s="78"/>
      <c r="B934" s="94"/>
      <c r="C934" s="78"/>
      <c r="D934" s="78"/>
      <c r="E934" s="78"/>
      <c r="F934" s="78"/>
      <c r="G934" s="78"/>
      <c r="H934" s="78"/>
      <c r="I934" s="78"/>
      <c r="J934" s="78"/>
    </row>
    <row r="935" spans="1:10">
      <c r="A935" s="78"/>
      <c r="B935" s="94"/>
      <c r="C935" s="78"/>
      <c r="D935" s="78"/>
      <c r="E935" s="78"/>
      <c r="F935" s="78"/>
      <c r="G935" s="78"/>
      <c r="H935" s="78"/>
      <c r="I935" s="78"/>
      <c r="J935" s="78"/>
    </row>
    <row r="936" spans="1:10">
      <c r="A936" s="78"/>
      <c r="B936" s="94"/>
      <c r="C936" s="78"/>
      <c r="D936" s="78"/>
      <c r="E936" s="78"/>
      <c r="F936" s="78"/>
      <c r="G936" s="78"/>
      <c r="H936" s="78"/>
      <c r="I936" s="78"/>
      <c r="J936" s="78"/>
    </row>
    <row r="937" spans="1:10">
      <c r="A937" s="78"/>
      <c r="B937" s="94"/>
      <c r="C937" s="78"/>
      <c r="D937" s="78"/>
      <c r="E937" s="78"/>
      <c r="F937" s="78"/>
      <c r="G937" s="78"/>
      <c r="H937" s="78"/>
      <c r="I937" s="78"/>
      <c r="J937" s="78"/>
    </row>
    <row r="938" spans="1:10">
      <c r="A938" s="78"/>
      <c r="B938" s="94"/>
      <c r="C938" s="78"/>
      <c r="D938" s="78"/>
      <c r="E938" s="78"/>
      <c r="F938" s="78"/>
      <c r="G938" s="78"/>
      <c r="H938" s="78"/>
      <c r="I938" s="78"/>
      <c r="J938" s="78"/>
    </row>
    <row r="939" spans="1:10">
      <c r="A939" s="78"/>
      <c r="B939" s="94"/>
      <c r="C939" s="78"/>
      <c r="D939" s="78"/>
      <c r="E939" s="78"/>
      <c r="F939" s="78"/>
      <c r="G939" s="78"/>
      <c r="H939" s="78"/>
      <c r="I939" s="78"/>
      <c r="J939" s="78"/>
    </row>
    <row r="940" spans="1:10">
      <c r="A940" s="78"/>
      <c r="B940" s="94"/>
      <c r="C940" s="78"/>
      <c r="D940" s="78"/>
      <c r="E940" s="78"/>
      <c r="F940" s="78"/>
      <c r="G940" s="78"/>
      <c r="H940" s="78"/>
      <c r="I940" s="78"/>
      <c r="J940" s="78"/>
    </row>
    <row r="941" spans="1:10">
      <c r="A941" s="78"/>
      <c r="B941" s="94"/>
      <c r="C941" s="78"/>
      <c r="D941" s="78"/>
      <c r="E941" s="78"/>
      <c r="F941" s="78"/>
      <c r="G941" s="78"/>
      <c r="H941" s="78"/>
      <c r="I941" s="78"/>
      <c r="J941" s="78"/>
    </row>
    <row r="942" spans="1:10">
      <c r="A942" s="78"/>
      <c r="B942" s="94"/>
      <c r="C942" s="78"/>
      <c r="D942" s="78"/>
      <c r="E942" s="78"/>
      <c r="F942" s="78"/>
      <c r="G942" s="78"/>
      <c r="H942" s="78"/>
      <c r="I942" s="78"/>
      <c r="J942" s="78"/>
    </row>
    <row r="943" spans="1:10">
      <c r="A943" s="78"/>
      <c r="B943" s="94"/>
      <c r="C943" s="78"/>
      <c r="D943" s="78"/>
      <c r="E943" s="78"/>
      <c r="F943" s="78"/>
      <c r="G943" s="78"/>
      <c r="H943" s="78"/>
      <c r="I943" s="78"/>
      <c r="J943" s="78"/>
    </row>
    <row r="944" spans="1:10">
      <c r="A944" s="78"/>
      <c r="B944" s="94"/>
      <c r="C944" s="78"/>
      <c r="D944" s="78"/>
      <c r="E944" s="78"/>
      <c r="F944" s="78"/>
      <c r="G944" s="78"/>
      <c r="H944" s="78"/>
      <c r="I944" s="78"/>
      <c r="J944" s="78"/>
    </row>
    <row r="945" spans="1:10">
      <c r="A945" s="78"/>
      <c r="B945" s="94"/>
      <c r="C945" s="78"/>
      <c r="D945" s="78"/>
      <c r="E945" s="78"/>
      <c r="F945" s="78"/>
      <c r="G945" s="78"/>
      <c r="H945" s="78"/>
      <c r="I945" s="78"/>
      <c r="J945" s="78"/>
    </row>
    <row r="946" spans="1:10">
      <c r="A946" s="78"/>
      <c r="B946" s="94"/>
      <c r="C946" s="78"/>
      <c r="D946" s="78"/>
      <c r="E946" s="78"/>
      <c r="F946" s="78"/>
      <c r="G946" s="78"/>
      <c r="H946" s="78"/>
      <c r="I946" s="78"/>
      <c r="J946" s="78"/>
    </row>
    <row r="947" spans="1:10">
      <c r="A947" s="78"/>
      <c r="B947" s="94"/>
      <c r="C947" s="78"/>
      <c r="D947" s="78"/>
      <c r="E947" s="78"/>
      <c r="F947" s="78"/>
      <c r="G947" s="78"/>
      <c r="H947" s="78"/>
      <c r="I947" s="78"/>
      <c r="J947" s="78"/>
    </row>
    <row r="948" spans="1:10">
      <c r="A948" s="78"/>
      <c r="B948" s="94"/>
      <c r="C948" s="78"/>
      <c r="D948" s="78"/>
      <c r="E948" s="78"/>
      <c r="F948" s="78"/>
      <c r="G948" s="78"/>
      <c r="H948" s="78"/>
      <c r="I948" s="78"/>
      <c r="J948" s="78"/>
    </row>
    <row r="949" spans="1:10">
      <c r="A949" s="78"/>
      <c r="B949" s="94"/>
      <c r="C949" s="78"/>
      <c r="D949" s="78"/>
      <c r="E949" s="78"/>
      <c r="F949" s="78"/>
      <c r="G949" s="78"/>
      <c r="H949" s="78"/>
      <c r="I949" s="78"/>
      <c r="J949" s="78"/>
    </row>
    <row r="950" spans="1:10">
      <c r="A950" s="78"/>
      <c r="B950" s="94"/>
      <c r="C950" s="78"/>
      <c r="D950" s="78"/>
      <c r="E950" s="78"/>
      <c r="F950" s="78"/>
      <c r="G950" s="78"/>
      <c r="H950" s="78"/>
      <c r="I950" s="78"/>
      <c r="J950" s="78"/>
    </row>
    <row r="951" spans="1:10">
      <c r="A951" s="78"/>
      <c r="B951" s="94"/>
      <c r="C951" s="78"/>
      <c r="D951" s="78"/>
      <c r="E951" s="78"/>
      <c r="F951" s="78"/>
      <c r="G951" s="78"/>
      <c r="H951" s="78"/>
      <c r="I951" s="78"/>
      <c r="J951" s="78"/>
    </row>
    <row r="952" spans="1:10">
      <c r="A952" s="78"/>
      <c r="B952" s="94"/>
      <c r="C952" s="78"/>
      <c r="D952" s="78"/>
      <c r="E952" s="78"/>
      <c r="F952" s="78"/>
      <c r="G952" s="78"/>
      <c r="H952" s="78"/>
      <c r="I952" s="78"/>
      <c r="J952" s="78"/>
    </row>
    <row r="953" spans="1:10">
      <c r="A953" s="78"/>
      <c r="B953" s="94"/>
      <c r="C953" s="78"/>
      <c r="D953" s="78"/>
      <c r="E953" s="78"/>
      <c r="F953" s="78"/>
      <c r="G953" s="78"/>
      <c r="H953" s="78"/>
      <c r="I953" s="78"/>
      <c r="J953" s="78"/>
    </row>
    <row r="954" spans="1:10">
      <c r="A954" s="78"/>
      <c r="B954" s="94"/>
      <c r="C954" s="78"/>
      <c r="D954" s="78"/>
      <c r="E954" s="78"/>
      <c r="F954" s="78"/>
      <c r="G954" s="78"/>
      <c r="H954" s="78"/>
      <c r="I954" s="78"/>
      <c r="J954" s="78"/>
    </row>
    <row r="955" spans="1:10">
      <c r="A955" s="78"/>
      <c r="B955" s="94"/>
      <c r="C955" s="78"/>
      <c r="D955" s="78"/>
      <c r="E955" s="78"/>
      <c r="F955" s="78"/>
      <c r="G955" s="78"/>
      <c r="H955" s="78"/>
      <c r="I955" s="78"/>
      <c r="J955" s="78"/>
    </row>
    <row r="956" spans="1:10">
      <c r="A956" s="78"/>
      <c r="B956" s="94"/>
      <c r="C956" s="78"/>
      <c r="D956" s="78"/>
      <c r="E956" s="78"/>
      <c r="F956" s="78"/>
      <c r="G956" s="78"/>
      <c r="H956" s="78"/>
      <c r="I956" s="78"/>
      <c r="J956" s="78"/>
    </row>
    <row r="957" spans="1:10">
      <c r="A957" s="78"/>
      <c r="B957" s="94"/>
      <c r="C957" s="78"/>
      <c r="D957" s="78"/>
      <c r="E957" s="78"/>
      <c r="F957" s="78"/>
      <c r="G957" s="78"/>
      <c r="H957" s="78"/>
      <c r="I957" s="78"/>
      <c r="J957" s="78"/>
    </row>
    <row r="958" spans="1:10">
      <c r="A958" s="78"/>
      <c r="B958" s="94"/>
      <c r="C958" s="78"/>
      <c r="D958" s="78"/>
      <c r="E958" s="78"/>
      <c r="F958" s="78"/>
      <c r="G958" s="78"/>
      <c r="H958" s="78"/>
      <c r="I958" s="78"/>
      <c r="J958" s="78"/>
    </row>
    <row r="959" spans="1:10">
      <c r="A959" s="78"/>
      <c r="B959" s="94"/>
      <c r="C959" s="78"/>
      <c r="D959" s="78"/>
      <c r="E959" s="78"/>
      <c r="F959" s="78"/>
      <c r="G959" s="78"/>
      <c r="H959" s="78"/>
      <c r="I959" s="78"/>
      <c r="J959" s="78"/>
    </row>
    <row r="960" spans="1:10">
      <c r="A960" s="78"/>
      <c r="B960" s="94"/>
      <c r="C960" s="78"/>
      <c r="D960" s="78"/>
      <c r="E960" s="78"/>
      <c r="F960" s="78"/>
      <c r="G960" s="78"/>
      <c r="H960" s="78"/>
      <c r="I960" s="78"/>
      <c r="J960" s="78"/>
    </row>
    <row r="961" spans="1:10">
      <c r="A961" s="78"/>
      <c r="B961" s="94"/>
      <c r="C961" s="78"/>
      <c r="D961" s="78"/>
      <c r="E961" s="78"/>
      <c r="F961" s="78"/>
      <c r="G961" s="78"/>
      <c r="H961" s="78"/>
      <c r="I961" s="78"/>
      <c r="J961" s="78"/>
    </row>
    <row r="962" spans="1:10">
      <c r="A962" s="78"/>
      <c r="B962" s="94"/>
      <c r="C962" s="78"/>
      <c r="D962" s="78"/>
      <c r="E962" s="78"/>
      <c r="F962" s="78"/>
      <c r="G962" s="78"/>
      <c r="H962" s="78"/>
      <c r="I962" s="78"/>
      <c r="J962" s="78"/>
    </row>
    <row r="963" spans="1:10">
      <c r="A963" s="78"/>
      <c r="B963" s="94"/>
      <c r="C963" s="78"/>
      <c r="D963" s="78"/>
      <c r="E963" s="78"/>
      <c r="F963" s="78"/>
      <c r="G963" s="78"/>
      <c r="H963" s="78"/>
      <c r="I963" s="78"/>
      <c r="J963" s="78"/>
    </row>
    <row r="964" spans="1:10">
      <c r="A964" s="78"/>
      <c r="B964" s="94"/>
      <c r="C964" s="78"/>
      <c r="D964" s="78"/>
      <c r="E964" s="78"/>
      <c r="F964" s="78"/>
      <c r="G964" s="78"/>
      <c r="H964" s="78"/>
      <c r="I964" s="78"/>
      <c r="J964" s="78"/>
    </row>
    <row r="965" spans="1:10">
      <c r="A965" s="78"/>
      <c r="B965" s="94"/>
      <c r="C965" s="78"/>
      <c r="D965" s="78"/>
      <c r="E965" s="78"/>
      <c r="F965" s="78"/>
      <c r="G965" s="78"/>
      <c r="H965" s="78"/>
      <c r="I965" s="78"/>
      <c r="J965" s="78"/>
    </row>
    <row r="966" spans="1:10">
      <c r="A966" s="78"/>
      <c r="B966" s="94"/>
      <c r="C966" s="78"/>
      <c r="D966" s="78"/>
      <c r="E966" s="78"/>
      <c r="F966" s="78"/>
      <c r="G966" s="78"/>
      <c r="H966" s="78"/>
      <c r="I966" s="78"/>
      <c r="J966" s="78"/>
    </row>
    <row r="967" spans="1:10">
      <c r="A967" s="78"/>
      <c r="B967" s="94"/>
      <c r="C967" s="78"/>
      <c r="D967" s="78"/>
      <c r="E967" s="78"/>
      <c r="F967" s="78"/>
      <c r="G967" s="78"/>
      <c r="H967" s="78"/>
      <c r="I967" s="78"/>
      <c r="J967" s="78"/>
    </row>
    <row r="968" spans="1:10">
      <c r="A968" s="78"/>
      <c r="B968" s="94"/>
      <c r="C968" s="78"/>
      <c r="D968" s="78"/>
      <c r="E968" s="78"/>
      <c r="F968" s="78"/>
      <c r="G968" s="78"/>
      <c r="H968" s="78"/>
      <c r="I968" s="78"/>
      <c r="J968" s="78"/>
    </row>
    <row r="969" spans="1:10">
      <c r="A969" s="78"/>
      <c r="B969" s="94"/>
      <c r="C969" s="78"/>
      <c r="D969" s="78"/>
      <c r="E969" s="78"/>
      <c r="F969" s="78"/>
      <c r="G969" s="78"/>
      <c r="H969" s="78"/>
      <c r="I969" s="78"/>
      <c r="J969" s="78"/>
    </row>
    <row r="970" spans="1:10">
      <c r="A970" s="78"/>
      <c r="B970" s="94"/>
      <c r="C970" s="78"/>
      <c r="D970" s="78"/>
      <c r="E970" s="78"/>
      <c r="F970" s="78"/>
      <c r="G970" s="78"/>
      <c r="H970" s="78"/>
      <c r="I970" s="78"/>
      <c r="J970" s="78"/>
    </row>
    <row r="971" spans="1:10">
      <c r="A971" s="78"/>
      <c r="B971" s="94"/>
      <c r="C971" s="78"/>
      <c r="D971" s="78"/>
      <c r="E971" s="78"/>
      <c r="F971" s="78"/>
      <c r="G971" s="78"/>
      <c r="H971" s="78"/>
      <c r="I971" s="78"/>
      <c r="J971" s="78"/>
    </row>
    <row r="972" spans="1:10">
      <c r="A972" s="78"/>
      <c r="B972" s="94"/>
      <c r="C972" s="78"/>
      <c r="D972" s="78"/>
      <c r="E972" s="78"/>
      <c r="F972" s="78"/>
      <c r="G972" s="78"/>
      <c r="H972" s="78"/>
      <c r="I972" s="78"/>
      <c r="J972" s="78"/>
    </row>
    <row r="973" spans="1:10">
      <c r="A973" s="78"/>
      <c r="B973" s="94"/>
      <c r="C973" s="78"/>
      <c r="D973" s="78"/>
      <c r="E973" s="78"/>
      <c r="F973" s="78"/>
      <c r="G973" s="78"/>
      <c r="H973" s="78"/>
      <c r="I973" s="78"/>
      <c r="J973" s="78"/>
    </row>
    <row r="974" spans="1:10">
      <c r="A974" s="78"/>
      <c r="B974" s="94"/>
      <c r="C974" s="78"/>
      <c r="D974" s="78"/>
      <c r="E974" s="78"/>
      <c r="F974" s="78"/>
      <c r="G974" s="78"/>
      <c r="H974" s="78"/>
      <c r="I974" s="78"/>
      <c r="J974" s="78"/>
    </row>
    <row r="975" spans="1:10">
      <c r="A975" s="78"/>
      <c r="B975" s="94"/>
      <c r="C975" s="78"/>
      <c r="D975" s="78"/>
      <c r="E975" s="78"/>
      <c r="F975" s="78"/>
      <c r="G975" s="78"/>
      <c r="H975" s="78"/>
      <c r="I975" s="78"/>
      <c r="J975" s="78"/>
    </row>
    <row r="976" spans="1:10">
      <c r="A976" s="78"/>
      <c r="B976" s="94"/>
      <c r="C976" s="78"/>
      <c r="D976" s="78"/>
      <c r="E976" s="78"/>
      <c r="F976" s="78"/>
      <c r="G976" s="78"/>
      <c r="H976" s="78"/>
      <c r="I976" s="78"/>
      <c r="J976" s="78"/>
    </row>
    <row r="977" spans="1:10">
      <c r="A977" s="78"/>
      <c r="B977" s="94"/>
      <c r="C977" s="78"/>
      <c r="D977" s="78"/>
      <c r="E977" s="78"/>
      <c r="F977" s="78"/>
      <c r="G977" s="78"/>
      <c r="H977" s="78"/>
      <c r="I977" s="78"/>
      <c r="J977" s="78"/>
    </row>
    <row r="978" spans="1:10">
      <c r="A978" s="78"/>
      <c r="B978" s="94"/>
      <c r="C978" s="78"/>
      <c r="D978" s="78"/>
      <c r="E978" s="78"/>
      <c r="F978" s="78"/>
      <c r="G978" s="78"/>
      <c r="H978" s="78"/>
      <c r="I978" s="78"/>
      <c r="J978" s="78"/>
    </row>
    <row r="979" spans="1:10">
      <c r="A979" s="78"/>
      <c r="B979" s="94"/>
      <c r="C979" s="78"/>
      <c r="D979" s="78"/>
      <c r="E979" s="78"/>
      <c r="F979" s="78"/>
      <c r="G979" s="78"/>
      <c r="H979" s="78"/>
      <c r="I979" s="78"/>
      <c r="J979" s="78"/>
    </row>
    <row r="980" spans="1:10">
      <c r="A980" s="78"/>
      <c r="B980" s="94"/>
      <c r="C980" s="78"/>
      <c r="D980" s="78"/>
      <c r="E980" s="78"/>
      <c r="F980" s="78"/>
      <c r="G980" s="78"/>
      <c r="H980" s="78"/>
      <c r="I980" s="78"/>
      <c r="J980" s="78"/>
    </row>
    <row r="981" spans="1:10">
      <c r="A981" s="78"/>
      <c r="B981" s="94"/>
      <c r="C981" s="78"/>
      <c r="D981" s="78"/>
      <c r="E981" s="78"/>
      <c r="F981" s="78"/>
      <c r="G981" s="78"/>
      <c r="H981" s="78"/>
      <c r="I981" s="78"/>
      <c r="J981" s="78"/>
    </row>
    <row r="982" spans="1:10">
      <c r="A982" s="78"/>
      <c r="B982" s="94"/>
      <c r="C982" s="78"/>
      <c r="D982" s="78"/>
      <c r="E982" s="78"/>
      <c r="F982" s="78"/>
      <c r="G982" s="78"/>
      <c r="H982" s="78"/>
      <c r="I982" s="78"/>
      <c r="J982" s="78"/>
    </row>
    <row r="983" spans="1:10">
      <c r="A983" s="78"/>
      <c r="B983" s="94"/>
      <c r="C983" s="78"/>
      <c r="D983" s="78"/>
      <c r="E983" s="78"/>
      <c r="F983" s="78"/>
      <c r="G983" s="78"/>
      <c r="H983" s="78"/>
      <c r="I983" s="78"/>
      <c r="J983" s="78"/>
    </row>
    <row r="984" spans="1:10">
      <c r="A984" s="78"/>
      <c r="B984" s="94"/>
      <c r="C984" s="78"/>
      <c r="D984" s="78"/>
      <c r="E984" s="78"/>
      <c r="F984" s="78"/>
      <c r="G984" s="78"/>
      <c r="H984" s="78"/>
      <c r="I984" s="78"/>
      <c r="J984" s="78"/>
    </row>
    <row r="985" spans="1:10">
      <c r="A985" s="78"/>
      <c r="B985" s="94"/>
      <c r="C985" s="78"/>
      <c r="D985" s="78"/>
      <c r="E985" s="78"/>
      <c r="F985" s="78"/>
      <c r="G985" s="78"/>
      <c r="H985" s="78"/>
      <c r="I985" s="78"/>
      <c r="J985" s="78"/>
    </row>
    <row r="986" spans="1:10">
      <c r="A986" s="78"/>
      <c r="B986" s="94"/>
      <c r="C986" s="78"/>
      <c r="D986" s="78"/>
      <c r="E986" s="78"/>
      <c r="F986" s="78"/>
      <c r="G986" s="78"/>
      <c r="H986" s="78"/>
      <c r="I986" s="78"/>
      <c r="J986" s="78"/>
    </row>
    <row r="987" spans="1:10">
      <c r="A987" s="78"/>
      <c r="B987" s="94"/>
      <c r="C987" s="78"/>
      <c r="D987" s="78"/>
      <c r="E987" s="78"/>
      <c r="F987" s="78"/>
      <c r="G987" s="78"/>
      <c r="H987" s="78"/>
      <c r="I987" s="78"/>
      <c r="J987" s="78"/>
    </row>
    <row r="988" spans="1:10">
      <c r="A988" s="78"/>
      <c r="B988" s="94"/>
      <c r="C988" s="78"/>
      <c r="D988" s="78"/>
      <c r="E988" s="78"/>
      <c r="F988" s="78"/>
      <c r="G988" s="78"/>
      <c r="H988" s="78"/>
      <c r="I988" s="78"/>
      <c r="J988" s="78"/>
    </row>
    <row r="989" spans="1:10">
      <c r="A989" s="78"/>
      <c r="B989" s="94"/>
      <c r="C989" s="78"/>
      <c r="D989" s="78"/>
      <c r="E989" s="78"/>
      <c r="F989" s="78"/>
      <c r="G989" s="78"/>
      <c r="H989" s="78"/>
      <c r="I989" s="78"/>
      <c r="J989" s="78"/>
    </row>
    <row r="990" spans="1:10">
      <c r="A990" s="78"/>
      <c r="B990" s="94"/>
      <c r="C990" s="78"/>
      <c r="D990" s="78"/>
      <c r="E990" s="78"/>
      <c r="F990" s="78"/>
      <c r="G990" s="78"/>
      <c r="H990" s="78"/>
      <c r="I990" s="78"/>
      <c r="J990" s="78"/>
    </row>
    <row r="991" spans="1:10">
      <c r="A991" s="78"/>
      <c r="B991" s="94"/>
      <c r="C991" s="78"/>
      <c r="D991" s="78"/>
      <c r="E991" s="78"/>
      <c r="F991" s="78"/>
      <c r="G991" s="78"/>
      <c r="H991" s="78"/>
      <c r="I991" s="78"/>
      <c r="J991" s="78"/>
    </row>
    <row r="992" spans="1:10">
      <c r="A992" s="78"/>
      <c r="B992" s="94"/>
      <c r="C992" s="78"/>
      <c r="D992" s="78"/>
      <c r="E992" s="78"/>
      <c r="F992" s="78"/>
      <c r="G992" s="78"/>
      <c r="H992" s="78"/>
      <c r="I992" s="78"/>
      <c r="J992" s="78"/>
    </row>
    <row r="993" spans="1:10">
      <c r="A993" s="78"/>
      <c r="B993" s="94"/>
      <c r="C993" s="78"/>
      <c r="D993" s="78"/>
      <c r="E993" s="78"/>
      <c r="F993" s="78"/>
      <c r="G993" s="78"/>
      <c r="H993" s="78"/>
      <c r="I993" s="78"/>
      <c r="J993" s="78"/>
    </row>
    <row r="994" spans="1:10">
      <c r="A994" s="78"/>
      <c r="B994" s="94"/>
      <c r="C994" s="78"/>
      <c r="D994" s="78"/>
      <c r="E994" s="78"/>
      <c r="F994" s="78"/>
      <c r="G994" s="78"/>
      <c r="H994" s="78"/>
      <c r="I994" s="78"/>
      <c r="J994" s="78"/>
    </row>
    <row r="995" spans="1:10">
      <c r="A995" s="78"/>
      <c r="B995" s="94"/>
      <c r="C995" s="78"/>
      <c r="D995" s="78"/>
      <c r="E995" s="78"/>
      <c r="F995" s="78"/>
      <c r="G995" s="78"/>
      <c r="H995" s="78"/>
      <c r="I995" s="78"/>
      <c r="J995" s="78"/>
    </row>
    <row r="996" spans="1:10">
      <c r="A996" s="78"/>
      <c r="B996" s="94"/>
      <c r="C996" s="78"/>
      <c r="D996" s="78"/>
      <c r="E996" s="78"/>
      <c r="F996" s="78"/>
      <c r="G996" s="78"/>
      <c r="H996" s="78"/>
      <c r="I996" s="78"/>
      <c r="J996" s="78"/>
    </row>
    <row r="997" spans="1:10">
      <c r="A997" s="78"/>
      <c r="B997" s="94"/>
      <c r="C997" s="78"/>
      <c r="D997" s="78"/>
      <c r="E997" s="78"/>
      <c r="F997" s="78"/>
      <c r="G997" s="78"/>
      <c r="H997" s="78"/>
      <c r="I997" s="78"/>
      <c r="J997" s="78"/>
    </row>
    <row r="998" spans="1:10">
      <c r="A998" s="78"/>
      <c r="B998" s="94"/>
      <c r="C998" s="78"/>
      <c r="D998" s="78"/>
      <c r="E998" s="78"/>
      <c r="F998" s="78"/>
      <c r="G998" s="78"/>
      <c r="H998" s="78"/>
      <c r="I998" s="78"/>
      <c r="J998" s="78"/>
    </row>
    <row r="999" spans="1:10">
      <c r="A999" s="78"/>
      <c r="B999" s="94"/>
      <c r="C999" s="78"/>
      <c r="D999" s="78"/>
      <c r="E999" s="78"/>
      <c r="F999" s="78"/>
      <c r="G999" s="78"/>
      <c r="H999" s="78"/>
      <c r="I999" s="78"/>
      <c r="J999" s="78"/>
    </row>
    <row r="1000" spans="1:10">
      <c r="A1000" s="78"/>
      <c r="B1000" s="94"/>
      <c r="C1000" s="78"/>
      <c r="D1000" s="78"/>
      <c r="E1000" s="78"/>
      <c r="F1000" s="78"/>
      <c r="G1000" s="78"/>
      <c r="H1000" s="78"/>
      <c r="I1000" s="78"/>
      <c r="J1000" s="78"/>
    </row>
    <row r="1001" spans="1:10">
      <c r="A1001" s="78"/>
      <c r="B1001" s="94"/>
      <c r="C1001" s="78"/>
      <c r="D1001" s="78"/>
      <c r="E1001" s="78"/>
      <c r="F1001" s="78"/>
      <c r="G1001" s="78"/>
      <c r="H1001" s="78"/>
      <c r="I1001" s="78"/>
      <c r="J1001" s="78"/>
    </row>
    <row r="1002" spans="1:10">
      <c r="A1002" s="78"/>
      <c r="B1002" s="94"/>
      <c r="C1002" s="78"/>
      <c r="D1002" s="78"/>
      <c r="E1002" s="78"/>
      <c r="F1002" s="78"/>
      <c r="G1002" s="78"/>
      <c r="H1002" s="78"/>
      <c r="I1002" s="78"/>
      <c r="J1002" s="78"/>
    </row>
    <row r="1003" spans="1:10">
      <c r="A1003" s="78"/>
      <c r="B1003" s="94"/>
      <c r="C1003" s="78"/>
      <c r="D1003" s="78"/>
      <c r="E1003" s="78"/>
      <c r="F1003" s="78"/>
      <c r="G1003" s="78"/>
      <c r="H1003" s="78"/>
      <c r="I1003" s="78"/>
      <c r="J1003" s="78"/>
    </row>
    <row r="1004" spans="1:10">
      <c r="A1004" s="78"/>
      <c r="B1004" s="94"/>
      <c r="C1004" s="78"/>
      <c r="D1004" s="78"/>
      <c r="E1004" s="78"/>
      <c r="F1004" s="78"/>
      <c r="G1004" s="78"/>
      <c r="H1004" s="78"/>
      <c r="I1004" s="78"/>
      <c r="J1004" s="78"/>
    </row>
    <row r="1005" spans="1:10">
      <c r="A1005" s="78"/>
      <c r="B1005" s="94"/>
      <c r="C1005" s="78"/>
      <c r="D1005" s="78"/>
      <c r="E1005" s="78"/>
      <c r="F1005" s="78"/>
      <c r="G1005" s="78"/>
      <c r="H1005" s="78"/>
      <c r="I1005" s="78"/>
      <c r="J1005" s="78"/>
    </row>
    <row r="1006" spans="1:10">
      <c r="A1006" s="78"/>
      <c r="B1006" s="94"/>
      <c r="C1006" s="78"/>
      <c r="D1006" s="78"/>
      <c r="E1006" s="78"/>
      <c r="F1006" s="78"/>
      <c r="G1006" s="78"/>
      <c r="H1006" s="78"/>
      <c r="I1006" s="78"/>
      <c r="J1006" s="78"/>
    </row>
    <row r="1007" spans="1:10">
      <c r="A1007" s="78"/>
      <c r="B1007" s="94"/>
      <c r="C1007" s="78"/>
      <c r="D1007" s="78"/>
      <c r="E1007" s="78"/>
      <c r="F1007" s="78"/>
      <c r="G1007" s="78"/>
      <c r="H1007" s="78"/>
      <c r="I1007" s="78"/>
      <c r="J1007" s="78"/>
    </row>
    <row r="1008" spans="1:10">
      <c r="A1008" s="78"/>
      <c r="B1008" s="94"/>
      <c r="C1008" s="78"/>
      <c r="D1008" s="78"/>
      <c r="E1008" s="78"/>
      <c r="F1008" s="78"/>
      <c r="G1008" s="78"/>
      <c r="H1008" s="78"/>
      <c r="I1008" s="78"/>
      <c r="J1008" s="78"/>
    </row>
    <row r="1009" spans="1:10">
      <c r="A1009" s="78"/>
      <c r="B1009" s="94"/>
      <c r="C1009" s="78"/>
      <c r="D1009" s="78"/>
      <c r="E1009" s="78"/>
      <c r="F1009" s="78"/>
      <c r="G1009" s="78"/>
      <c r="H1009" s="78"/>
      <c r="I1009" s="78"/>
      <c r="J1009" s="78"/>
    </row>
    <row r="1010" spans="1:10">
      <c r="A1010" s="78"/>
      <c r="B1010" s="94"/>
      <c r="C1010" s="78"/>
      <c r="D1010" s="78"/>
      <c r="E1010" s="78"/>
      <c r="F1010" s="78"/>
      <c r="G1010" s="78"/>
      <c r="H1010" s="78"/>
      <c r="I1010" s="78"/>
      <c r="J1010" s="78"/>
    </row>
    <row r="1011" spans="1:10">
      <c r="A1011" s="78"/>
      <c r="B1011" s="94"/>
      <c r="C1011" s="78"/>
      <c r="D1011" s="78"/>
      <c r="E1011" s="78"/>
      <c r="F1011" s="78"/>
      <c r="G1011" s="78"/>
      <c r="H1011" s="78"/>
      <c r="I1011" s="78"/>
      <c r="J1011" s="78"/>
    </row>
    <row r="1012" spans="1:10">
      <c r="A1012" s="78"/>
      <c r="B1012" s="94"/>
      <c r="C1012" s="78"/>
      <c r="D1012" s="78"/>
      <c r="E1012" s="78"/>
      <c r="F1012" s="78"/>
      <c r="G1012" s="78"/>
      <c r="H1012" s="78"/>
      <c r="I1012" s="78"/>
      <c r="J1012" s="78"/>
    </row>
    <row r="1013" spans="1:10">
      <c r="A1013" s="78"/>
      <c r="B1013" s="94"/>
      <c r="C1013" s="78"/>
      <c r="D1013" s="78"/>
      <c r="E1013" s="78"/>
      <c r="F1013" s="78"/>
      <c r="G1013" s="78"/>
      <c r="H1013" s="78"/>
      <c r="I1013" s="78"/>
      <c r="J1013" s="78"/>
    </row>
    <row r="1014" spans="1:10">
      <c r="A1014" s="78"/>
      <c r="B1014" s="94"/>
      <c r="C1014" s="78"/>
      <c r="D1014" s="78"/>
      <c r="E1014" s="78"/>
      <c r="F1014" s="78"/>
      <c r="G1014" s="78"/>
      <c r="H1014" s="78"/>
      <c r="I1014" s="78"/>
      <c r="J1014" s="78"/>
    </row>
    <row r="1015" spans="1:10">
      <c r="A1015" s="78"/>
      <c r="B1015" s="94"/>
      <c r="C1015" s="78"/>
      <c r="D1015" s="78"/>
      <c r="E1015" s="78"/>
      <c r="F1015" s="78"/>
      <c r="G1015" s="78"/>
      <c r="H1015" s="78"/>
      <c r="I1015" s="78"/>
      <c r="J1015" s="78"/>
    </row>
    <row r="1016" spans="1:10">
      <c r="A1016" s="78"/>
      <c r="B1016" s="94"/>
      <c r="C1016" s="78"/>
      <c r="D1016" s="78"/>
      <c r="E1016" s="78"/>
      <c r="F1016" s="78"/>
      <c r="G1016" s="78"/>
      <c r="H1016" s="78"/>
      <c r="I1016" s="78"/>
      <c r="J1016" s="78"/>
    </row>
    <row r="1017" spans="1:10">
      <c r="A1017" s="78"/>
      <c r="B1017" s="94"/>
      <c r="C1017" s="78"/>
      <c r="D1017" s="78"/>
      <c r="E1017" s="78"/>
      <c r="F1017" s="78"/>
      <c r="G1017" s="78"/>
      <c r="H1017" s="78"/>
      <c r="I1017" s="78"/>
      <c r="J1017" s="78"/>
    </row>
    <row r="1018" spans="1:10">
      <c r="A1018" s="78"/>
      <c r="B1018" s="94"/>
      <c r="C1018" s="78"/>
      <c r="D1018" s="78"/>
      <c r="E1018" s="78"/>
      <c r="F1018" s="78"/>
      <c r="G1018" s="78"/>
      <c r="H1018" s="78"/>
      <c r="I1018" s="78"/>
      <c r="J1018" s="78"/>
    </row>
    <row r="1019" spans="1:10">
      <c r="A1019" s="78"/>
      <c r="B1019" s="94"/>
      <c r="C1019" s="78"/>
      <c r="D1019" s="78"/>
      <c r="E1019" s="78"/>
      <c r="F1019" s="78"/>
      <c r="G1019" s="78"/>
      <c r="H1019" s="78"/>
      <c r="I1019" s="78"/>
      <c r="J1019" s="78"/>
    </row>
    <row r="1020" spans="1:10">
      <c r="A1020" s="78"/>
      <c r="B1020" s="94"/>
      <c r="C1020" s="78"/>
      <c r="D1020" s="78"/>
      <c r="E1020" s="78"/>
      <c r="F1020" s="78"/>
      <c r="G1020" s="78"/>
      <c r="H1020" s="78"/>
      <c r="I1020" s="78"/>
      <c r="J1020" s="78"/>
    </row>
    <row r="1021" spans="1:10">
      <c r="A1021" s="78"/>
      <c r="B1021" s="94"/>
      <c r="C1021" s="78"/>
      <c r="D1021" s="78"/>
      <c r="E1021" s="78"/>
      <c r="F1021" s="78"/>
      <c r="G1021" s="78"/>
      <c r="H1021" s="78"/>
      <c r="I1021" s="78"/>
      <c r="J1021" s="78"/>
    </row>
    <row r="1022" spans="1:10">
      <c r="A1022" s="78"/>
      <c r="B1022" s="94"/>
      <c r="C1022" s="78"/>
      <c r="D1022" s="78"/>
      <c r="E1022" s="78"/>
      <c r="F1022" s="78"/>
      <c r="G1022" s="78"/>
      <c r="H1022" s="78"/>
      <c r="I1022" s="78"/>
      <c r="J1022" s="78"/>
    </row>
    <row r="1023" spans="1:10">
      <c r="A1023" s="78"/>
      <c r="B1023" s="94"/>
      <c r="C1023" s="78"/>
      <c r="D1023" s="78"/>
      <c r="E1023" s="78"/>
      <c r="F1023" s="78"/>
      <c r="G1023" s="78"/>
      <c r="H1023" s="78"/>
      <c r="I1023" s="78"/>
      <c r="J1023" s="78"/>
    </row>
    <row r="1024" spans="1:10">
      <c r="A1024" s="78"/>
      <c r="B1024" s="94"/>
      <c r="C1024" s="78"/>
      <c r="D1024" s="78"/>
      <c r="E1024" s="78"/>
      <c r="F1024" s="78"/>
      <c r="G1024" s="78"/>
      <c r="H1024" s="78"/>
      <c r="I1024" s="78"/>
      <c r="J1024" s="78"/>
    </row>
    <row r="1025" spans="1:10">
      <c r="A1025" s="78"/>
      <c r="B1025" s="94"/>
      <c r="C1025" s="78"/>
      <c r="D1025" s="78"/>
      <c r="E1025" s="78"/>
      <c r="F1025" s="78"/>
      <c r="G1025" s="78"/>
      <c r="H1025" s="78"/>
      <c r="I1025" s="78"/>
      <c r="J1025" s="78"/>
    </row>
    <row r="1026" spans="1:10">
      <c r="A1026" s="78"/>
      <c r="B1026" s="94"/>
      <c r="C1026" s="78"/>
      <c r="D1026" s="78"/>
      <c r="E1026" s="78"/>
      <c r="F1026" s="78"/>
      <c r="G1026" s="78"/>
      <c r="H1026" s="78"/>
      <c r="I1026" s="78"/>
      <c r="J1026" s="78"/>
    </row>
    <row r="1027" spans="1:10">
      <c r="A1027" s="78"/>
      <c r="B1027" s="94"/>
      <c r="C1027" s="78"/>
      <c r="D1027" s="78"/>
      <c r="E1027" s="78"/>
      <c r="F1027" s="78"/>
      <c r="G1027" s="78"/>
      <c r="H1027" s="78"/>
      <c r="I1027" s="78"/>
      <c r="J1027" s="78"/>
    </row>
    <row r="1028" spans="1:10">
      <c r="A1028" s="78"/>
      <c r="B1028" s="94"/>
      <c r="C1028" s="78"/>
      <c r="D1028" s="78"/>
      <c r="E1028" s="78"/>
      <c r="F1028" s="78"/>
      <c r="G1028" s="78"/>
      <c r="H1028" s="78"/>
      <c r="I1028" s="78"/>
      <c r="J1028" s="78"/>
    </row>
    <row r="1029" spans="1:10">
      <c r="A1029" s="78"/>
      <c r="B1029" s="94"/>
      <c r="C1029" s="78"/>
      <c r="D1029" s="78"/>
      <c r="E1029" s="78"/>
      <c r="F1029" s="78"/>
      <c r="G1029" s="78"/>
      <c r="H1029" s="78"/>
      <c r="I1029" s="78"/>
      <c r="J1029" s="78"/>
    </row>
    <row r="1030" spans="1:10">
      <c r="A1030" s="78"/>
      <c r="B1030" s="94"/>
      <c r="C1030" s="78"/>
      <c r="D1030" s="78"/>
      <c r="E1030" s="78"/>
      <c r="F1030" s="78"/>
      <c r="G1030" s="78"/>
      <c r="H1030" s="78"/>
      <c r="I1030" s="78"/>
      <c r="J1030" s="78"/>
    </row>
    <row r="1031" spans="1:10">
      <c r="A1031" s="78"/>
      <c r="B1031" s="94"/>
      <c r="C1031" s="78"/>
      <c r="D1031" s="78"/>
      <c r="E1031" s="78"/>
      <c r="F1031" s="78"/>
      <c r="G1031" s="78"/>
      <c r="H1031" s="78"/>
      <c r="I1031" s="78"/>
      <c r="J1031" s="78"/>
    </row>
    <row r="1032" spans="1:10">
      <c r="A1032" s="78"/>
      <c r="B1032" s="94"/>
      <c r="C1032" s="78"/>
      <c r="D1032" s="78"/>
      <c r="E1032" s="78"/>
      <c r="F1032" s="78"/>
      <c r="G1032" s="78"/>
      <c r="H1032" s="78"/>
      <c r="I1032" s="78"/>
      <c r="J1032" s="78"/>
    </row>
    <row r="1033" spans="1:10">
      <c r="A1033" s="78"/>
      <c r="B1033" s="94"/>
      <c r="C1033" s="78"/>
      <c r="D1033" s="78"/>
      <c r="E1033" s="78"/>
      <c r="F1033" s="78"/>
      <c r="G1033" s="78"/>
      <c r="H1033" s="78"/>
      <c r="I1033" s="78"/>
      <c r="J1033" s="78"/>
    </row>
    <row r="1034" spans="1:10">
      <c r="A1034" s="78"/>
      <c r="B1034" s="94"/>
      <c r="C1034" s="78"/>
      <c r="D1034" s="78"/>
      <c r="E1034" s="78"/>
      <c r="F1034" s="78"/>
      <c r="G1034" s="78"/>
      <c r="H1034" s="78"/>
      <c r="I1034" s="78"/>
      <c r="J1034" s="78"/>
    </row>
    <row r="1035" spans="1:10">
      <c r="A1035" s="78"/>
      <c r="B1035" s="94"/>
      <c r="C1035" s="78"/>
      <c r="D1035" s="78"/>
      <c r="E1035" s="78"/>
      <c r="F1035" s="78"/>
      <c r="G1035" s="78"/>
      <c r="H1035" s="78"/>
      <c r="I1035" s="78"/>
      <c r="J1035" s="78"/>
    </row>
    <row r="1036" spans="1:10">
      <c r="A1036" s="78"/>
      <c r="B1036" s="94"/>
      <c r="C1036" s="78"/>
      <c r="D1036" s="78"/>
      <c r="E1036" s="78"/>
      <c r="F1036" s="78"/>
      <c r="G1036" s="78"/>
      <c r="H1036" s="78"/>
      <c r="I1036" s="78"/>
      <c r="J1036" s="78"/>
    </row>
    <row r="1037" spans="1:10">
      <c r="A1037" s="78"/>
      <c r="B1037" s="94"/>
      <c r="C1037" s="78"/>
      <c r="D1037" s="78"/>
      <c r="E1037" s="78"/>
      <c r="F1037" s="78"/>
      <c r="G1037" s="78"/>
      <c r="H1037" s="78"/>
      <c r="I1037" s="78"/>
      <c r="J1037" s="78"/>
    </row>
    <row r="1038" spans="1:10">
      <c r="A1038" s="78"/>
      <c r="B1038" s="94"/>
      <c r="C1038" s="78"/>
      <c r="D1038" s="78"/>
      <c r="E1038" s="78"/>
      <c r="F1038" s="78"/>
      <c r="G1038" s="78"/>
      <c r="H1038" s="78"/>
      <c r="I1038" s="78"/>
      <c r="J1038" s="78"/>
    </row>
    <row r="1039" spans="1:10">
      <c r="A1039" s="78"/>
      <c r="B1039" s="94"/>
      <c r="C1039" s="78"/>
      <c r="D1039" s="78"/>
      <c r="E1039" s="78"/>
      <c r="F1039" s="78"/>
      <c r="G1039" s="78"/>
      <c r="H1039" s="78"/>
      <c r="I1039" s="78"/>
      <c r="J1039" s="78"/>
    </row>
    <row r="1040" spans="1:10">
      <c r="A1040" s="78"/>
      <c r="B1040" s="94"/>
      <c r="C1040" s="78"/>
      <c r="D1040" s="78"/>
      <c r="E1040" s="78"/>
      <c r="F1040" s="78"/>
      <c r="G1040" s="78"/>
      <c r="H1040" s="78"/>
      <c r="I1040" s="78"/>
      <c r="J1040" s="78"/>
    </row>
    <row r="1041" spans="1:10">
      <c r="A1041" s="78"/>
      <c r="B1041" s="94"/>
      <c r="C1041" s="78"/>
      <c r="D1041" s="78"/>
      <c r="E1041" s="78"/>
      <c r="F1041" s="78"/>
      <c r="G1041" s="78"/>
      <c r="H1041" s="78"/>
      <c r="I1041" s="78"/>
      <c r="J1041" s="78"/>
    </row>
    <row r="1042" spans="1:10">
      <c r="A1042" s="78"/>
      <c r="B1042" s="94"/>
      <c r="C1042" s="78"/>
      <c r="D1042" s="78"/>
      <c r="E1042" s="78"/>
      <c r="F1042" s="78"/>
      <c r="G1042" s="78"/>
      <c r="H1042" s="78"/>
      <c r="I1042" s="78"/>
      <c r="J1042" s="78"/>
    </row>
    <row r="1043" spans="1:10">
      <c r="A1043" s="78"/>
      <c r="B1043" s="94"/>
      <c r="C1043" s="78"/>
      <c r="D1043" s="78"/>
      <c r="E1043" s="78"/>
      <c r="F1043" s="78"/>
      <c r="G1043" s="78"/>
      <c r="H1043" s="78"/>
      <c r="I1043" s="78"/>
      <c r="J1043" s="78"/>
    </row>
    <row r="1044" spans="1:10">
      <c r="A1044" s="78"/>
      <c r="B1044" s="94"/>
      <c r="C1044" s="78"/>
      <c r="D1044" s="78"/>
      <c r="E1044" s="78"/>
      <c r="F1044" s="78"/>
      <c r="G1044" s="78"/>
      <c r="H1044" s="78"/>
      <c r="I1044" s="78"/>
      <c r="J1044" s="78"/>
    </row>
    <row r="1045" spans="1:10">
      <c r="A1045" s="78"/>
      <c r="B1045" s="94"/>
      <c r="C1045" s="78"/>
      <c r="D1045" s="78"/>
      <c r="E1045" s="78"/>
      <c r="F1045" s="78"/>
      <c r="G1045" s="78"/>
      <c r="H1045" s="78"/>
      <c r="I1045" s="78"/>
      <c r="J1045" s="78"/>
    </row>
    <row r="1046" spans="1:10">
      <c r="A1046" s="78"/>
      <c r="B1046" s="94"/>
      <c r="C1046" s="78"/>
      <c r="D1046" s="78"/>
      <c r="E1046" s="78"/>
      <c r="F1046" s="78"/>
      <c r="G1046" s="78"/>
      <c r="H1046" s="78"/>
      <c r="I1046" s="78"/>
      <c r="J1046" s="78"/>
    </row>
    <row r="1047" spans="1:10">
      <c r="A1047" s="78"/>
      <c r="B1047" s="94"/>
      <c r="C1047" s="78"/>
      <c r="D1047" s="78"/>
      <c r="E1047" s="78"/>
      <c r="F1047" s="78"/>
      <c r="G1047" s="78"/>
      <c r="H1047" s="78"/>
      <c r="I1047" s="78"/>
      <c r="J1047" s="78"/>
    </row>
    <row r="1048" spans="1:10">
      <c r="A1048" s="78"/>
      <c r="B1048" s="94"/>
      <c r="C1048" s="78"/>
      <c r="D1048" s="78"/>
      <c r="E1048" s="78"/>
      <c r="F1048" s="78"/>
      <c r="G1048" s="78"/>
      <c r="H1048" s="78"/>
      <c r="I1048" s="78"/>
      <c r="J1048" s="78"/>
    </row>
    <row r="1049" spans="1:10">
      <c r="A1049" s="78"/>
      <c r="B1049" s="94"/>
      <c r="C1049" s="78"/>
      <c r="D1049" s="78"/>
      <c r="E1049" s="78"/>
      <c r="F1049" s="78"/>
      <c r="G1049" s="78"/>
      <c r="H1049" s="78"/>
      <c r="I1049" s="78"/>
      <c r="J1049" s="78"/>
    </row>
    <row r="1050" spans="1:10">
      <c r="A1050" s="78"/>
      <c r="B1050" s="94"/>
      <c r="C1050" s="78"/>
      <c r="D1050" s="78"/>
      <c r="E1050" s="78"/>
      <c r="F1050" s="78"/>
      <c r="G1050" s="78"/>
      <c r="H1050" s="78"/>
      <c r="I1050" s="78"/>
      <c r="J1050" s="78"/>
    </row>
    <row r="1051" spans="1:10">
      <c r="A1051" s="78"/>
      <c r="B1051" s="94"/>
      <c r="C1051" s="78"/>
      <c r="D1051" s="78"/>
      <c r="E1051" s="78"/>
      <c r="F1051" s="78"/>
      <c r="G1051" s="78"/>
      <c r="H1051" s="78"/>
      <c r="I1051" s="78"/>
      <c r="J1051" s="78"/>
    </row>
    <row r="1052" spans="1:10">
      <c r="A1052" s="78"/>
      <c r="B1052" s="94"/>
      <c r="C1052" s="78"/>
      <c r="D1052" s="78"/>
      <c r="E1052" s="78"/>
      <c r="F1052" s="78"/>
      <c r="G1052" s="78"/>
      <c r="H1052" s="78"/>
      <c r="I1052" s="78"/>
      <c r="J1052" s="78"/>
    </row>
    <row r="1053" spans="1:10">
      <c r="A1053" s="78"/>
      <c r="B1053" s="94"/>
      <c r="C1053" s="78"/>
      <c r="D1053" s="78"/>
      <c r="E1053" s="78"/>
      <c r="F1053" s="78"/>
      <c r="G1053" s="78"/>
      <c r="H1053" s="78"/>
      <c r="I1053" s="78"/>
      <c r="J1053" s="78"/>
    </row>
    <row r="1054" spans="1:10">
      <c r="A1054" s="78"/>
      <c r="B1054" s="94"/>
      <c r="C1054" s="78"/>
      <c r="D1054" s="78"/>
      <c r="E1054" s="78"/>
      <c r="F1054" s="78"/>
      <c r="G1054" s="78"/>
      <c r="H1054" s="78"/>
      <c r="I1054" s="78"/>
      <c r="J1054" s="78"/>
    </row>
    <row r="1055" spans="1:10">
      <c r="A1055" s="78"/>
      <c r="B1055" s="94"/>
      <c r="C1055" s="78"/>
      <c r="D1055" s="78"/>
      <c r="E1055" s="78"/>
      <c r="F1055" s="78"/>
      <c r="G1055" s="78"/>
      <c r="H1055" s="78"/>
      <c r="I1055" s="78"/>
      <c r="J1055" s="78"/>
    </row>
    <row r="1056" spans="1:10">
      <c r="A1056" s="78"/>
      <c r="B1056" s="94"/>
      <c r="C1056" s="78"/>
      <c r="D1056" s="78"/>
      <c r="E1056" s="78"/>
      <c r="F1056" s="78"/>
      <c r="G1056" s="78"/>
      <c r="H1056" s="78"/>
      <c r="I1056" s="78"/>
      <c r="J1056" s="78"/>
    </row>
    <row r="1057" spans="1:10">
      <c r="A1057" s="78"/>
      <c r="B1057" s="94"/>
      <c r="C1057" s="78"/>
      <c r="D1057" s="78"/>
      <c r="E1057" s="78"/>
      <c r="F1057" s="78"/>
      <c r="G1057" s="78"/>
      <c r="H1057" s="78"/>
      <c r="I1057" s="78"/>
      <c r="J1057" s="78"/>
    </row>
    <row r="1058" spans="1:10">
      <c r="A1058" s="78"/>
      <c r="B1058" s="94"/>
      <c r="C1058" s="78"/>
      <c r="D1058" s="78"/>
      <c r="E1058" s="78"/>
      <c r="F1058" s="78"/>
      <c r="G1058" s="78"/>
      <c r="H1058" s="78"/>
      <c r="I1058" s="78"/>
      <c r="J1058" s="78"/>
    </row>
    <row r="1059" spans="1:10">
      <c r="A1059" s="78"/>
      <c r="B1059" s="94"/>
      <c r="C1059" s="78"/>
      <c r="D1059" s="78"/>
      <c r="E1059" s="78"/>
      <c r="F1059" s="78"/>
      <c r="G1059" s="78"/>
      <c r="H1059" s="78"/>
      <c r="I1059" s="78"/>
      <c r="J1059" s="78"/>
    </row>
    <row r="1060" spans="1:10">
      <c r="A1060" s="78"/>
      <c r="B1060" s="94"/>
      <c r="C1060" s="78"/>
      <c r="D1060" s="78"/>
      <c r="E1060" s="78"/>
      <c r="F1060" s="78"/>
      <c r="G1060" s="78"/>
      <c r="H1060" s="78"/>
      <c r="I1060" s="78"/>
      <c r="J1060" s="78"/>
    </row>
    <row r="1061" spans="1:10">
      <c r="A1061" s="78"/>
      <c r="B1061" s="94"/>
      <c r="C1061" s="78"/>
      <c r="D1061" s="78"/>
      <c r="E1061" s="78"/>
      <c r="F1061" s="78"/>
      <c r="G1061" s="78"/>
      <c r="H1061" s="78"/>
      <c r="I1061" s="78"/>
      <c r="J1061" s="78"/>
    </row>
    <row r="1062" spans="1:10">
      <c r="A1062" s="78"/>
      <c r="B1062" s="94"/>
      <c r="C1062" s="78"/>
      <c r="D1062" s="78"/>
      <c r="E1062" s="78"/>
      <c r="F1062" s="78"/>
      <c r="G1062" s="78"/>
      <c r="H1062" s="78"/>
      <c r="I1062" s="78"/>
      <c r="J1062" s="78"/>
    </row>
    <row r="1063" spans="1:10">
      <c r="A1063" s="78"/>
      <c r="B1063" s="94"/>
      <c r="C1063" s="78"/>
      <c r="D1063" s="78"/>
      <c r="E1063" s="78"/>
      <c r="F1063" s="78"/>
      <c r="G1063" s="78"/>
      <c r="H1063" s="78"/>
      <c r="I1063" s="78"/>
      <c r="J1063" s="78"/>
    </row>
    <row r="1064" spans="1:10">
      <c r="A1064" s="78"/>
      <c r="B1064" s="94"/>
      <c r="C1064" s="78"/>
      <c r="D1064" s="78"/>
      <c r="E1064" s="78"/>
      <c r="F1064" s="78"/>
      <c r="G1064" s="78"/>
      <c r="H1064" s="78"/>
      <c r="I1064" s="78"/>
      <c r="J1064" s="78"/>
    </row>
    <row r="1065" spans="1:10">
      <c r="A1065" s="78"/>
      <c r="B1065" s="94"/>
      <c r="C1065" s="78"/>
      <c r="D1065" s="78"/>
      <c r="E1065" s="78"/>
      <c r="F1065" s="78"/>
      <c r="G1065" s="78"/>
      <c r="H1065" s="78"/>
      <c r="I1065" s="78"/>
      <c r="J1065" s="78"/>
    </row>
    <row r="1066" spans="1:10">
      <c r="A1066" s="78"/>
      <c r="B1066" s="94"/>
      <c r="C1066" s="78"/>
      <c r="D1066" s="78"/>
      <c r="E1066" s="78"/>
      <c r="F1066" s="78"/>
      <c r="G1066" s="78"/>
      <c r="H1066" s="78"/>
      <c r="I1066" s="78"/>
      <c r="J1066" s="78"/>
    </row>
    <row r="1067" spans="1:10">
      <c r="A1067" s="78"/>
      <c r="B1067" s="94"/>
      <c r="C1067" s="78"/>
      <c r="D1067" s="78"/>
      <c r="E1067" s="78"/>
      <c r="F1067" s="78"/>
      <c r="G1067" s="78"/>
      <c r="H1067" s="78"/>
      <c r="I1067" s="78"/>
      <c r="J1067" s="78"/>
    </row>
    <row r="1068" spans="1:10">
      <c r="A1068" s="78"/>
      <c r="B1068" s="94"/>
      <c r="C1068" s="78"/>
      <c r="D1068" s="78"/>
      <c r="E1068" s="78"/>
      <c r="F1068" s="78"/>
      <c r="G1068" s="78"/>
      <c r="H1068" s="78"/>
      <c r="I1068" s="78"/>
      <c r="J1068" s="78"/>
    </row>
    <row r="1069" spans="1:10">
      <c r="A1069" s="78"/>
      <c r="B1069" s="94"/>
      <c r="C1069" s="78"/>
      <c r="D1069" s="78"/>
      <c r="E1069" s="78"/>
      <c r="F1069" s="78"/>
      <c r="G1069" s="78"/>
      <c r="H1069" s="78"/>
      <c r="I1069" s="78"/>
      <c r="J1069" s="78"/>
    </row>
    <row r="1070" spans="1:10">
      <c r="A1070" s="78"/>
      <c r="B1070" s="94"/>
      <c r="C1070" s="78"/>
      <c r="D1070" s="78"/>
      <c r="E1070" s="78"/>
      <c r="F1070" s="78"/>
      <c r="G1070" s="78"/>
      <c r="H1070" s="78"/>
      <c r="I1070" s="78"/>
      <c r="J1070" s="78"/>
    </row>
    <row r="1071" spans="1:10">
      <c r="A1071" s="78"/>
      <c r="B1071" s="94"/>
      <c r="C1071" s="78"/>
      <c r="D1071" s="78"/>
      <c r="E1071" s="78"/>
      <c r="F1071" s="78"/>
      <c r="G1071" s="78"/>
      <c r="H1071" s="78"/>
      <c r="I1071" s="78"/>
      <c r="J1071" s="78"/>
    </row>
    <row r="1072" spans="1:10">
      <c r="A1072" s="78"/>
      <c r="B1072" s="94"/>
      <c r="C1072" s="78"/>
      <c r="D1072" s="78"/>
      <c r="E1072" s="78"/>
      <c r="F1072" s="78"/>
      <c r="G1072" s="78"/>
      <c r="H1072" s="78"/>
      <c r="I1072" s="78"/>
      <c r="J1072" s="78"/>
    </row>
    <row r="1073" spans="1:10">
      <c r="A1073" s="78"/>
      <c r="B1073" s="94"/>
      <c r="C1073" s="78"/>
      <c r="D1073" s="78"/>
      <c r="E1073" s="78"/>
      <c r="F1073" s="78"/>
      <c r="G1073" s="78"/>
      <c r="H1073" s="78"/>
      <c r="I1073" s="78"/>
      <c r="J1073" s="78"/>
    </row>
    <row r="1074" spans="1:10">
      <c r="A1074" s="78"/>
      <c r="B1074" s="94"/>
      <c r="C1074" s="78"/>
      <c r="D1074" s="78"/>
      <c r="E1074" s="78"/>
      <c r="F1074" s="78"/>
      <c r="G1074" s="78"/>
      <c r="H1074" s="78"/>
      <c r="I1074" s="78"/>
      <c r="J1074" s="78"/>
    </row>
    <row r="1075" spans="1:10">
      <c r="A1075" s="78"/>
      <c r="B1075" s="94"/>
      <c r="C1075" s="78"/>
      <c r="D1075" s="78"/>
      <c r="E1075" s="78"/>
      <c r="F1075" s="78"/>
      <c r="G1075" s="78"/>
      <c r="H1075" s="78"/>
      <c r="I1075" s="78"/>
      <c r="J1075" s="78"/>
    </row>
    <row r="1076" spans="1:10">
      <c r="A1076" s="78"/>
      <c r="B1076" s="94"/>
      <c r="C1076" s="78"/>
      <c r="D1076" s="78"/>
      <c r="E1076" s="78"/>
      <c r="F1076" s="78"/>
      <c r="G1076" s="78"/>
      <c r="H1076" s="78"/>
      <c r="I1076" s="78"/>
      <c r="J1076" s="78"/>
    </row>
    <row r="1077" spans="1:10">
      <c r="A1077" s="78"/>
      <c r="B1077" s="94"/>
      <c r="C1077" s="78"/>
      <c r="D1077" s="78"/>
      <c r="E1077" s="78"/>
      <c r="F1077" s="78"/>
      <c r="G1077" s="78"/>
      <c r="H1077" s="78"/>
      <c r="I1077" s="78"/>
      <c r="J1077" s="78"/>
    </row>
    <row r="1078" spans="1:10">
      <c r="A1078" s="78"/>
      <c r="B1078" s="94"/>
      <c r="C1078" s="78"/>
      <c r="D1078" s="78"/>
      <c r="E1078" s="78"/>
      <c r="F1078" s="78"/>
      <c r="G1078" s="78"/>
      <c r="H1078" s="78"/>
      <c r="I1078" s="78"/>
      <c r="J1078" s="78"/>
    </row>
    <row r="1079" spans="1:10">
      <c r="A1079" s="78"/>
      <c r="B1079" s="94"/>
      <c r="C1079" s="78"/>
      <c r="D1079" s="78"/>
      <c r="E1079" s="78"/>
      <c r="F1079" s="78"/>
      <c r="G1079" s="78"/>
      <c r="H1079" s="78"/>
      <c r="I1079" s="78"/>
      <c r="J1079" s="78"/>
    </row>
    <row r="1080" spans="1:10">
      <c r="A1080" s="78"/>
      <c r="B1080" s="94"/>
      <c r="C1080" s="78"/>
      <c r="D1080" s="78"/>
      <c r="E1080" s="78"/>
      <c r="F1080" s="78"/>
      <c r="G1080" s="78"/>
      <c r="H1080" s="78"/>
      <c r="I1080" s="78"/>
      <c r="J1080" s="78"/>
    </row>
    <row r="1081" spans="1:10">
      <c r="A1081" s="78"/>
      <c r="B1081" s="94"/>
      <c r="C1081" s="78"/>
      <c r="D1081" s="78"/>
      <c r="E1081" s="78"/>
      <c r="F1081" s="78"/>
      <c r="G1081" s="78"/>
      <c r="H1081" s="78"/>
      <c r="I1081" s="78"/>
      <c r="J1081" s="78"/>
    </row>
    <row r="1082" spans="1:10">
      <c r="A1082" s="78"/>
      <c r="B1082" s="94"/>
      <c r="C1082" s="78"/>
      <c r="D1082" s="78"/>
      <c r="E1082" s="78"/>
      <c r="F1082" s="78"/>
      <c r="G1082" s="78"/>
      <c r="H1082" s="78"/>
      <c r="I1082" s="78"/>
      <c r="J1082" s="78"/>
    </row>
    <row r="1083" spans="1:10">
      <c r="A1083" s="78"/>
      <c r="B1083" s="94"/>
      <c r="C1083" s="78"/>
      <c r="D1083" s="78"/>
      <c r="E1083" s="78"/>
      <c r="F1083" s="78"/>
      <c r="G1083" s="78"/>
      <c r="H1083" s="78"/>
      <c r="I1083" s="78"/>
      <c r="J1083" s="78"/>
    </row>
    <row r="1084" spans="1:10">
      <c r="A1084" s="78"/>
      <c r="B1084" s="94"/>
      <c r="C1084" s="78"/>
      <c r="D1084" s="78"/>
      <c r="E1084" s="78"/>
      <c r="F1084" s="78"/>
      <c r="G1084" s="78"/>
      <c r="H1084" s="78"/>
      <c r="I1084" s="78"/>
      <c r="J1084" s="78"/>
    </row>
    <row r="1085" spans="1:10">
      <c r="A1085" s="78"/>
      <c r="B1085" s="94"/>
      <c r="C1085" s="78"/>
      <c r="D1085" s="78"/>
      <c r="E1085" s="78"/>
      <c r="F1085" s="78"/>
      <c r="G1085" s="78"/>
      <c r="H1085" s="78"/>
      <c r="I1085" s="78"/>
      <c r="J1085" s="78"/>
    </row>
    <row r="1086" spans="1:10">
      <c r="A1086" s="78"/>
      <c r="B1086" s="94"/>
      <c r="C1086" s="78"/>
      <c r="D1086" s="78"/>
      <c r="E1086" s="78"/>
      <c r="F1086" s="78"/>
      <c r="G1086" s="78"/>
      <c r="H1086" s="78"/>
      <c r="I1086" s="78"/>
      <c r="J1086" s="78"/>
    </row>
    <row r="1087" spans="1:10">
      <c r="A1087" s="78"/>
      <c r="B1087" s="94"/>
      <c r="C1087" s="78"/>
      <c r="D1087" s="78"/>
      <c r="E1087" s="78"/>
      <c r="F1087" s="78"/>
      <c r="G1087" s="78"/>
      <c r="H1087" s="78"/>
      <c r="I1087" s="78"/>
      <c r="J1087" s="78"/>
    </row>
    <row r="1088" spans="1:10">
      <c r="A1088" s="78"/>
      <c r="B1088" s="94"/>
      <c r="C1088" s="78"/>
      <c r="D1088" s="78"/>
      <c r="E1088" s="78"/>
      <c r="F1088" s="78"/>
      <c r="G1088" s="78"/>
      <c r="H1088" s="78"/>
      <c r="I1088" s="78"/>
      <c r="J1088" s="78"/>
    </row>
    <row r="1089" spans="1:10">
      <c r="A1089" s="78"/>
      <c r="B1089" s="94"/>
      <c r="C1089" s="78"/>
      <c r="D1089" s="78"/>
      <c r="E1089" s="78"/>
      <c r="F1089" s="78"/>
      <c r="G1089" s="78"/>
      <c r="H1089" s="78"/>
      <c r="I1089" s="78"/>
      <c r="J1089" s="78"/>
    </row>
    <row r="1090" spans="1:10">
      <c r="A1090" s="78"/>
      <c r="B1090" s="94"/>
      <c r="C1090" s="78"/>
      <c r="D1090" s="78"/>
      <c r="E1090" s="78"/>
      <c r="F1090" s="78"/>
      <c r="G1090" s="78"/>
      <c r="H1090" s="78"/>
      <c r="I1090" s="78"/>
      <c r="J1090" s="78"/>
    </row>
    <row r="1091" spans="1:10">
      <c r="A1091" s="78"/>
      <c r="B1091" s="94"/>
      <c r="C1091" s="78"/>
      <c r="D1091" s="78"/>
      <c r="E1091" s="78"/>
      <c r="F1091" s="78"/>
      <c r="G1091" s="78"/>
      <c r="H1091" s="78"/>
      <c r="I1091" s="78"/>
      <c r="J1091" s="78"/>
    </row>
    <row r="1092" spans="1:10">
      <c r="A1092" s="78"/>
      <c r="B1092" s="94"/>
      <c r="C1092" s="78"/>
      <c r="D1092" s="78"/>
      <c r="E1092" s="78"/>
      <c r="F1092" s="78"/>
      <c r="G1092" s="78"/>
      <c r="H1092" s="78"/>
      <c r="I1092" s="78"/>
      <c r="J1092" s="78"/>
    </row>
    <row r="1093" spans="1:10">
      <c r="A1093" s="78"/>
      <c r="B1093" s="94"/>
      <c r="C1093" s="78"/>
      <c r="D1093" s="78"/>
      <c r="E1093" s="78"/>
      <c r="F1093" s="78"/>
      <c r="G1093" s="78"/>
      <c r="H1093" s="78"/>
      <c r="I1093" s="78"/>
      <c r="J1093" s="78"/>
    </row>
    <row r="1094" spans="1:10">
      <c r="A1094" s="78"/>
      <c r="B1094" s="94"/>
      <c r="C1094" s="78"/>
      <c r="D1094" s="78"/>
      <c r="E1094" s="78"/>
      <c r="F1094" s="78"/>
      <c r="G1094" s="78"/>
      <c r="H1094" s="78"/>
      <c r="I1094" s="78"/>
      <c r="J1094" s="78"/>
    </row>
    <row r="1095" spans="1:10">
      <c r="A1095" s="78"/>
      <c r="B1095" s="94"/>
      <c r="C1095" s="78"/>
      <c r="D1095" s="78"/>
      <c r="E1095" s="78"/>
      <c r="F1095" s="78"/>
      <c r="G1095" s="78"/>
      <c r="H1095" s="78"/>
      <c r="I1095" s="78"/>
      <c r="J1095" s="78"/>
    </row>
    <row r="1096" spans="1:10">
      <c r="A1096" s="78"/>
      <c r="B1096" s="94"/>
      <c r="C1096" s="78"/>
      <c r="D1096" s="78"/>
      <c r="E1096" s="78"/>
      <c r="F1096" s="78"/>
      <c r="G1096" s="78"/>
      <c r="H1096" s="78"/>
      <c r="I1096" s="78"/>
      <c r="J1096" s="78"/>
    </row>
    <row r="1097" spans="1:10">
      <c r="A1097" s="78"/>
      <c r="B1097" s="94"/>
      <c r="C1097" s="78"/>
      <c r="D1097" s="78"/>
      <c r="E1097" s="78"/>
      <c r="F1097" s="78"/>
      <c r="G1097" s="78"/>
      <c r="H1097" s="78"/>
      <c r="I1097" s="78"/>
      <c r="J1097" s="78"/>
    </row>
    <row r="1098" spans="1:10">
      <c r="A1098" s="78"/>
      <c r="B1098" s="94"/>
      <c r="C1098" s="78"/>
      <c r="D1098" s="78"/>
      <c r="E1098" s="78"/>
      <c r="F1098" s="78"/>
      <c r="G1098" s="78"/>
      <c r="H1098" s="78"/>
      <c r="I1098" s="78"/>
      <c r="J1098" s="78"/>
    </row>
    <row r="1099" spans="1:10">
      <c r="A1099" s="78"/>
      <c r="B1099" s="94"/>
      <c r="C1099" s="78"/>
      <c r="D1099" s="78"/>
      <c r="E1099" s="78"/>
      <c r="F1099" s="78"/>
      <c r="G1099" s="78"/>
      <c r="H1099" s="78"/>
      <c r="I1099" s="78"/>
      <c r="J1099" s="78"/>
    </row>
    <row r="1100" spans="1:10">
      <c r="A1100" s="78"/>
      <c r="B1100" s="94"/>
      <c r="C1100" s="78"/>
      <c r="D1100" s="78"/>
      <c r="E1100" s="78"/>
      <c r="F1100" s="78"/>
      <c r="G1100" s="78"/>
      <c r="H1100" s="78"/>
      <c r="I1100" s="78"/>
      <c r="J1100" s="78"/>
    </row>
    <row r="1101" spans="1:10">
      <c r="A1101" s="78"/>
      <c r="B1101" s="94"/>
      <c r="C1101" s="78"/>
      <c r="D1101" s="78"/>
      <c r="E1101" s="78"/>
      <c r="F1101" s="78"/>
      <c r="G1101" s="78"/>
      <c r="H1101" s="78"/>
      <c r="I1101" s="78"/>
      <c r="J1101" s="78"/>
    </row>
    <row r="1102" spans="1:10">
      <c r="A1102" s="78"/>
      <c r="B1102" s="94"/>
      <c r="C1102" s="78"/>
      <c r="D1102" s="78"/>
      <c r="E1102" s="78"/>
      <c r="F1102" s="78"/>
      <c r="G1102" s="78"/>
      <c r="H1102" s="78"/>
      <c r="I1102" s="78"/>
      <c r="J1102" s="78"/>
    </row>
    <row r="1103" spans="1:10">
      <c r="A1103" s="78"/>
      <c r="B1103" s="94"/>
      <c r="C1103" s="78"/>
      <c r="D1103" s="78"/>
      <c r="E1103" s="78"/>
      <c r="F1103" s="78"/>
      <c r="G1103" s="78"/>
      <c r="H1103" s="78"/>
      <c r="I1103" s="78"/>
      <c r="J1103" s="78"/>
    </row>
    <row r="1104" spans="1:10">
      <c r="A1104" s="78"/>
      <c r="B1104" s="94"/>
      <c r="C1104" s="78"/>
      <c r="D1104" s="78"/>
      <c r="E1104" s="78"/>
      <c r="F1104" s="78"/>
      <c r="G1104" s="78"/>
      <c r="H1104" s="78"/>
      <c r="I1104" s="78"/>
      <c r="J1104" s="78"/>
    </row>
    <row r="1105" spans="1:10">
      <c r="A1105" s="78"/>
      <c r="B1105" s="94"/>
      <c r="C1105" s="78"/>
      <c r="D1105" s="78"/>
      <c r="E1105" s="78"/>
      <c r="F1105" s="78"/>
      <c r="G1105" s="78"/>
      <c r="H1105" s="78"/>
      <c r="I1105" s="78"/>
      <c r="J1105" s="78"/>
    </row>
    <row r="1106" spans="1:10">
      <c r="A1106" s="78"/>
      <c r="B1106" s="94"/>
      <c r="C1106" s="78"/>
      <c r="D1106" s="78"/>
      <c r="E1106" s="78"/>
      <c r="F1106" s="78"/>
      <c r="G1106" s="78"/>
      <c r="H1106" s="78"/>
      <c r="I1106" s="78"/>
      <c r="J1106" s="78"/>
    </row>
    <row r="1107" spans="1:10">
      <c r="A1107" s="78"/>
      <c r="B1107" s="94"/>
      <c r="C1107" s="78"/>
      <c r="D1107" s="78"/>
      <c r="E1107" s="78"/>
      <c r="F1107" s="78"/>
      <c r="G1107" s="78"/>
      <c r="H1107" s="78"/>
      <c r="I1107" s="78"/>
      <c r="J1107" s="78"/>
    </row>
    <row r="1108" spans="1:10">
      <c r="A1108" s="78"/>
      <c r="B1108" s="94"/>
      <c r="C1108" s="78"/>
      <c r="D1108" s="78"/>
      <c r="E1108" s="78"/>
      <c r="F1108" s="78"/>
      <c r="G1108" s="78"/>
      <c r="H1108" s="78"/>
      <c r="I1108" s="78"/>
      <c r="J1108" s="78"/>
    </row>
    <row r="1109" spans="1:10">
      <c r="A1109" s="78"/>
      <c r="B1109" s="94"/>
      <c r="C1109" s="78"/>
      <c r="D1109" s="78"/>
      <c r="E1109" s="78"/>
      <c r="F1109" s="78"/>
      <c r="G1109" s="78"/>
      <c r="H1109" s="78"/>
      <c r="I1109" s="78"/>
      <c r="J1109" s="78"/>
    </row>
    <row r="1110" spans="1:10">
      <c r="A1110" s="78"/>
      <c r="B1110" s="94"/>
      <c r="C1110" s="78"/>
      <c r="D1110" s="78"/>
      <c r="E1110" s="78"/>
      <c r="F1110" s="78"/>
      <c r="G1110" s="78"/>
      <c r="H1110" s="78"/>
      <c r="I1110" s="78"/>
      <c r="J1110" s="78"/>
    </row>
    <row r="1048571" ht="12.75"/>
    <row r="1048572" ht="12.75"/>
    <row r="1048573" ht="12.75"/>
    <row r="1048574" ht="12.75"/>
    <row r="1048575" ht="12.75"/>
    <row r="1048576" ht="12.75"/>
  </sheetData>
  <conditionalFormatting sqref="E32:I32">
    <cfRule type="cellIs" dxfId="15" priority="2" operator="lessThan">
      <formula>#REF!</formula>
    </cfRule>
  </conditionalFormatting>
  <conditionalFormatting sqref="E14:I14">
    <cfRule type="cellIs" dxfId="14" priority="3" operator="lessThan">
      <formula>#REF!</formula>
    </cfRule>
  </conditionalFormatting>
  <conditionalFormatting sqref="E21:I21">
    <cfRule type="cellIs" dxfId="13" priority="4" operator="lessThan">
      <formula>#REF!</formula>
    </cfRule>
  </conditionalFormatting>
  <conditionalFormatting sqref="E31:I31">
    <cfRule type="cellIs" dxfId="12" priority="5" operator="lessThan">
      <formula>#REF!</formula>
    </cfRule>
  </conditionalFormatting>
  <conditionalFormatting sqref="V69">
    <cfRule type="cellIs" dxfId="11" priority="6" operator="lessThan">
      <formula>#REF!</formula>
    </cfRule>
  </conditionalFormatting>
  <conditionalFormatting sqref="H69">
    <cfRule type="cellIs" dxfId="10" priority="7" operator="lessThan">
      <formula>#REF!</formula>
    </cfRule>
  </conditionalFormatting>
  <conditionalFormatting sqref="H51">
    <cfRule type="cellIs" dxfId="9" priority="8" operator="lessThan">
      <formula>#REF!</formula>
    </cfRule>
  </conditionalFormatting>
  <conditionalFormatting sqref="H58">
    <cfRule type="cellIs" dxfId="8" priority="9" operator="lessThan">
      <formula>#REF!</formula>
    </cfRule>
  </conditionalFormatting>
  <conditionalFormatting sqref="H68">
    <cfRule type="cellIs" dxfId="7" priority="10" operator="lessThan">
      <formula>#REF!</formula>
    </cfRule>
  </conditionalFormatting>
  <conditionalFormatting sqref="O69">
    <cfRule type="cellIs" dxfId="6" priority="11" operator="lessThan">
      <formula>#REF!</formula>
    </cfRule>
  </conditionalFormatting>
  <conditionalFormatting sqref="O51">
    <cfRule type="cellIs" dxfId="5" priority="12" operator="lessThan">
      <formula>#REF!</formula>
    </cfRule>
  </conditionalFormatting>
  <conditionalFormatting sqref="O58">
    <cfRule type="cellIs" dxfId="4" priority="13" operator="lessThan">
      <formula>#REF!</formula>
    </cfRule>
  </conditionalFormatting>
  <conditionalFormatting sqref="O68">
    <cfRule type="cellIs" dxfId="3" priority="14" operator="lessThan">
      <formula>#REF!</formula>
    </cfRule>
  </conditionalFormatting>
  <conditionalFormatting sqref="V51">
    <cfRule type="cellIs" dxfId="2" priority="15" operator="lessThan">
      <formula>#REF!</formula>
    </cfRule>
  </conditionalFormatting>
  <conditionalFormatting sqref="V58">
    <cfRule type="cellIs" dxfId="1" priority="16" operator="lessThan">
      <formula>#REF!</formula>
    </cfRule>
  </conditionalFormatting>
  <conditionalFormatting sqref="V68">
    <cfRule type="cellIs" dxfId="0" priority="17" operator="lessThan">
      <formula>#REF!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35"/>
  <sheetViews>
    <sheetView zoomScale="85" zoomScaleNormal="85" workbookViewId="0">
      <selection activeCell="U8" sqref="U8"/>
    </sheetView>
  </sheetViews>
  <sheetFormatPr defaultColWidth="8.85546875" defaultRowHeight="13.5"/>
  <sheetData>
    <row r="1" spans="1:30" s="5" customFormat="1" ht="55.35">
      <c r="A1" s="6" t="s">
        <v>0</v>
      </c>
      <c r="B1" s="199" t="s">
        <v>609</v>
      </c>
      <c r="C1" s="200" t="s">
        <v>610</v>
      </c>
      <c r="D1" s="200" t="s">
        <v>611</v>
      </c>
      <c r="E1" s="200" t="s">
        <v>612</v>
      </c>
      <c r="F1" s="200" t="s">
        <v>613</v>
      </c>
      <c r="G1" s="200" t="s">
        <v>614</v>
      </c>
      <c r="H1" s="200" t="s">
        <v>615</v>
      </c>
      <c r="I1" s="200" t="s">
        <v>616</v>
      </c>
      <c r="J1" s="200" t="s">
        <v>617</v>
      </c>
      <c r="K1" s="200" t="s">
        <v>618</v>
      </c>
      <c r="L1" s="200" t="s">
        <v>619</v>
      </c>
      <c r="M1" s="200" t="s">
        <v>620</v>
      </c>
      <c r="N1" s="200" t="s">
        <v>621</v>
      </c>
      <c r="O1" s="200" t="s">
        <v>622</v>
      </c>
      <c r="Q1" s="199" t="s">
        <v>609</v>
      </c>
      <c r="R1" s="200" t="s">
        <v>610</v>
      </c>
      <c r="S1" s="200" t="s">
        <v>611</v>
      </c>
      <c r="T1" s="200" t="s">
        <v>612</v>
      </c>
      <c r="U1" s="200" t="s">
        <v>613</v>
      </c>
      <c r="V1" s="200" t="s">
        <v>614</v>
      </c>
      <c r="W1" s="200" t="s">
        <v>615</v>
      </c>
      <c r="X1" s="200" t="s">
        <v>616</v>
      </c>
      <c r="Y1" s="200" t="s">
        <v>617</v>
      </c>
      <c r="Z1" s="200" t="s">
        <v>618</v>
      </c>
      <c r="AA1" s="200" t="s">
        <v>619</v>
      </c>
      <c r="AB1" s="200" t="s">
        <v>620</v>
      </c>
      <c r="AC1" s="200" t="s">
        <v>621</v>
      </c>
      <c r="AD1" s="200" t="s">
        <v>622</v>
      </c>
    </row>
    <row r="2" spans="1:30" ht="15">
      <c r="A2" t="s">
        <v>27</v>
      </c>
      <c r="B2">
        <f>Q$35-Q2</f>
        <v>4.8999999999999986</v>
      </c>
      <c r="C2">
        <f>R$35-R2</f>
        <v>14.2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s="201">
        <v>23.8</v>
      </c>
      <c r="R2" s="127">
        <v>13.3</v>
      </c>
      <c r="S2" s="127">
        <v>0</v>
      </c>
      <c r="T2" s="127">
        <v>0</v>
      </c>
      <c r="U2" s="127">
        <v>0</v>
      </c>
      <c r="V2" s="127">
        <v>0</v>
      </c>
      <c r="W2" s="127">
        <v>0</v>
      </c>
      <c r="X2" s="127">
        <v>0</v>
      </c>
      <c r="Y2" s="127">
        <v>0</v>
      </c>
      <c r="Z2" s="127">
        <v>0</v>
      </c>
      <c r="AA2" s="127">
        <v>0</v>
      </c>
      <c r="AB2" s="127">
        <v>0</v>
      </c>
      <c r="AC2" s="127">
        <v>0</v>
      </c>
      <c r="AD2" s="127">
        <v>0</v>
      </c>
    </row>
    <row r="3" spans="1:30" ht="15">
      <c r="A3" t="s">
        <v>29</v>
      </c>
      <c r="B3">
        <f>Q$35-Q3</f>
        <v>0.69999999999999929</v>
      </c>
      <c r="C3">
        <f>R$35-R3</f>
        <v>0.19999999999999929</v>
      </c>
      <c r="D3">
        <f>S$35-S3</f>
        <v>0</v>
      </c>
      <c r="E3">
        <f>T$35-T3</f>
        <v>2.4000000000000021</v>
      </c>
      <c r="F3">
        <f>U$35-U3</f>
        <v>9.9999999999997868E-2</v>
      </c>
      <c r="G3">
        <f>V$35-V3</f>
        <v>0.30000000000000071</v>
      </c>
      <c r="H3">
        <v>0</v>
      </c>
      <c r="I3">
        <f>X$35-X3</f>
        <v>0</v>
      </c>
      <c r="J3">
        <f>Y$35-Y3</f>
        <v>0</v>
      </c>
      <c r="K3">
        <f>Z$35-Z3</f>
        <v>0</v>
      </c>
      <c r="L3">
        <f>AA$35-AA3</f>
        <v>1.5999999999999979</v>
      </c>
      <c r="M3">
        <f>AB$35-AB3</f>
        <v>0.19999999999999929</v>
      </c>
      <c r="N3">
        <f>AC$35-AC3</f>
        <v>5.8999999999999986</v>
      </c>
      <c r="O3">
        <f>AD$35-AD3</f>
        <v>0</v>
      </c>
      <c r="Q3" s="202">
        <v>28</v>
      </c>
      <c r="R3" s="70">
        <v>27.3</v>
      </c>
      <c r="S3" s="70">
        <v>27.6</v>
      </c>
      <c r="T3" s="70">
        <v>26.9</v>
      </c>
      <c r="U3" s="70">
        <v>25.8</v>
      </c>
      <c r="V3" s="70">
        <v>26.7</v>
      </c>
      <c r="W3" s="70">
        <v>0</v>
      </c>
      <c r="X3" s="70">
        <v>0</v>
      </c>
      <c r="Y3" s="70">
        <v>0</v>
      </c>
      <c r="Z3" s="70">
        <v>0</v>
      </c>
      <c r="AA3" s="70">
        <v>25.1</v>
      </c>
      <c r="AB3" s="70">
        <v>28.5</v>
      </c>
      <c r="AC3" s="203">
        <v>24.3</v>
      </c>
      <c r="AD3" s="204">
        <v>28.4</v>
      </c>
    </row>
    <row r="4" spans="1:30" ht="15">
      <c r="A4" t="s">
        <v>32</v>
      </c>
      <c r="Q4" s="202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04"/>
    </row>
    <row r="5" spans="1:30" ht="15">
      <c r="A5" t="s">
        <v>35</v>
      </c>
      <c r="B5">
        <f>Q$35-Q5</f>
        <v>2.5999999999999979</v>
      </c>
      <c r="C5">
        <f>R$35-R5</f>
        <v>0</v>
      </c>
      <c r="D5">
        <f>S$35-S5</f>
        <v>0.30000000000000071</v>
      </c>
      <c r="E5">
        <f>T$35-T5</f>
        <v>2.6000000000000014</v>
      </c>
      <c r="F5">
        <f>U$35-U5</f>
        <v>0.69999999999999929</v>
      </c>
      <c r="G5">
        <f>V$35-V5</f>
        <v>0</v>
      </c>
      <c r="H5">
        <f>W$35-W5</f>
        <v>3.8000000000000007</v>
      </c>
      <c r="I5">
        <f>X$35-X5</f>
        <v>0</v>
      </c>
      <c r="J5">
        <f>Y$35-Y5</f>
        <v>0</v>
      </c>
      <c r="K5">
        <f>Z$35-Z5</f>
        <v>0</v>
      </c>
      <c r="L5">
        <f>AA$35-AA5</f>
        <v>9.9999999999997868E-2</v>
      </c>
      <c r="M5">
        <f>AB$35-AB5</f>
        <v>0.30000000000000071</v>
      </c>
      <c r="N5">
        <f>AC$35-AC5</f>
        <v>5.5</v>
      </c>
      <c r="O5">
        <f>AD$35-AD5</f>
        <v>1.2999999999999972</v>
      </c>
      <c r="Q5" s="205">
        <v>26.1</v>
      </c>
      <c r="R5" s="70">
        <v>27.5</v>
      </c>
      <c r="S5" s="70">
        <v>27.3</v>
      </c>
      <c r="T5" s="70">
        <v>26.7</v>
      </c>
      <c r="U5" s="70">
        <v>25.2</v>
      </c>
      <c r="V5" s="70">
        <v>27</v>
      </c>
      <c r="W5" s="70">
        <v>25.2</v>
      </c>
      <c r="X5" s="70">
        <v>0</v>
      </c>
      <c r="Y5" s="70">
        <v>0</v>
      </c>
      <c r="Z5" s="70">
        <v>0</v>
      </c>
      <c r="AA5" s="70">
        <v>26.6</v>
      </c>
      <c r="AB5" s="203">
        <v>28.4</v>
      </c>
      <c r="AC5" s="70">
        <v>24.7</v>
      </c>
      <c r="AD5" s="204">
        <v>27.1</v>
      </c>
    </row>
    <row r="6" spans="1:30" ht="15">
      <c r="A6" t="s">
        <v>38</v>
      </c>
      <c r="Q6" s="205"/>
      <c r="R6" s="70"/>
      <c r="S6" s="70"/>
      <c r="T6" s="70"/>
      <c r="U6" s="70"/>
      <c r="V6" s="70"/>
      <c r="W6" s="70"/>
      <c r="X6" s="70"/>
      <c r="Y6" s="70"/>
      <c r="Z6" s="70"/>
      <c r="AA6" s="70"/>
      <c r="AB6" s="203"/>
      <c r="AC6" s="70"/>
      <c r="AD6" s="204"/>
    </row>
    <row r="7" spans="1:30" ht="15">
      <c r="A7" t="s">
        <v>40</v>
      </c>
      <c r="B7">
        <f>Q$35-Q7</f>
        <v>1.5</v>
      </c>
      <c r="C7">
        <f>R$35-R7</f>
        <v>1.1000000000000014</v>
      </c>
      <c r="D7">
        <f>S$35-S7</f>
        <v>1.3000000000000007</v>
      </c>
      <c r="E7">
        <f>T$35-T7</f>
        <v>3.1999999999999993</v>
      </c>
      <c r="F7">
        <f>U$35-U7</f>
        <v>0</v>
      </c>
      <c r="G7">
        <f>V$35-V7</f>
        <v>0.60000000000000142</v>
      </c>
      <c r="H7">
        <v>0</v>
      </c>
      <c r="I7">
        <f>X$35-X7</f>
        <v>0</v>
      </c>
      <c r="J7">
        <f>Y$35-Y7</f>
        <v>0</v>
      </c>
      <c r="K7">
        <f>Z$35-Z7</f>
        <v>0</v>
      </c>
      <c r="L7">
        <f>AA$35-AA7</f>
        <v>1.8999999999999986</v>
      </c>
      <c r="M7">
        <f>AB$35-AB7</f>
        <v>9.9999999999997868E-2</v>
      </c>
      <c r="N7">
        <f>AC$35-AC7</f>
        <v>5</v>
      </c>
      <c r="O7">
        <f>AD$35-AD7</f>
        <v>0.79999999999999716</v>
      </c>
      <c r="Q7" s="202">
        <v>27.2</v>
      </c>
      <c r="R7" s="70">
        <v>26.4</v>
      </c>
      <c r="S7" s="203">
        <v>26.3</v>
      </c>
      <c r="T7" s="203">
        <v>26.1</v>
      </c>
      <c r="U7" s="70">
        <v>25.9</v>
      </c>
      <c r="V7" s="70">
        <v>26.4</v>
      </c>
      <c r="W7" s="70">
        <v>0</v>
      </c>
      <c r="X7" s="70">
        <v>0</v>
      </c>
      <c r="Y7" s="70">
        <v>0</v>
      </c>
      <c r="Z7" s="70">
        <v>0</v>
      </c>
      <c r="AA7" s="203">
        <v>24.8</v>
      </c>
      <c r="AB7" s="70">
        <v>28.6</v>
      </c>
      <c r="AC7" s="70">
        <v>25.2</v>
      </c>
      <c r="AD7" s="204">
        <v>27.6</v>
      </c>
    </row>
    <row r="8" spans="1:30" ht="15">
      <c r="A8" t="s">
        <v>43</v>
      </c>
      <c r="B8">
        <f>Q$35-Q8</f>
        <v>1.1999999999999993</v>
      </c>
      <c r="C8">
        <f>R$35-R8</f>
        <v>1.5</v>
      </c>
      <c r="D8">
        <f>S$35-S8</f>
        <v>2.3000000000000007</v>
      </c>
      <c r="E8">
        <f>T$35-T8</f>
        <v>3.6999999999999993</v>
      </c>
      <c r="F8">
        <f>U$35-U8</f>
        <v>0.29999999999999716</v>
      </c>
      <c r="G8">
        <f>V$35-V8</f>
        <v>1.3000000000000007</v>
      </c>
      <c r="H8">
        <v>0</v>
      </c>
      <c r="I8">
        <f>X$35-X8</f>
        <v>0</v>
      </c>
      <c r="J8">
        <f>Y$35-Y8</f>
        <v>0</v>
      </c>
      <c r="K8">
        <f>Z$35-Z8</f>
        <v>0</v>
      </c>
      <c r="L8">
        <f>AA$35-AA8</f>
        <v>0</v>
      </c>
      <c r="M8">
        <f>AB$35-AB8</f>
        <v>2.1999999999999993</v>
      </c>
      <c r="N8">
        <v>0</v>
      </c>
      <c r="O8">
        <v>0</v>
      </c>
      <c r="Q8" s="206">
        <v>27.5</v>
      </c>
      <c r="R8" s="207">
        <v>26</v>
      </c>
      <c r="S8" s="207">
        <v>25.3</v>
      </c>
      <c r="T8" s="207">
        <v>25.6</v>
      </c>
      <c r="U8" s="207">
        <v>25.6</v>
      </c>
      <c r="V8" s="207">
        <v>25.7</v>
      </c>
      <c r="W8" s="207">
        <v>0</v>
      </c>
      <c r="X8" s="207">
        <v>0</v>
      </c>
      <c r="Y8" s="207">
        <v>0</v>
      </c>
      <c r="Z8" s="207">
        <v>0</v>
      </c>
      <c r="AA8" s="207">
        <v>26.7</v>
      </c>
      <c r="AB8" s="208">
        <v>26.5</v>
      </c>
      <c r="AC8" s="207">
        <v>0</v>
      </c>
      <c r="AD8" s="209">
        <v>0</v>
      </c>
    </row>
    <row r="9" spans="1:30" ht="15">
      <c r="A9" t="s">
        <v>46</v>
      </c>
      <c r="B9">
        <f>Q$35-Q9</f>
        <v>2.1999999999999993</v>
      </c>
      <c r="C9">
        <f>R$35-R9</f>
        <v>1.6999999999999993</v>
      </c>
      <c r="D9">
        <f>S$35-S9</f>
        <v>1.2000000000000028</v>
      </c>
      <c r="E9">
        <f>T$35-T9</f>
        <v>3</v>
      </c>
      <c r="F9">
        <f>U$35-U9</f>
        <v>1.5999999999999979</v>
      </c>
      <c r="G9">
        <f>V$35-V9</f>
        <v>1.3999999999999986</v>
      </c>
      <c r="H9">
        <v>0</v>
      </c>
      <c r="I9">
        <f>X$35-X9</f>
        <v>0</v>
      </c>
      <c r="J9">
        <f>Y$35-Y9</f>
        <v>0</v>
      </c>
      <c r="K9">
        <f>Z$35-Z9</f>
        <v>0</v>
      </c>
      <c r="L9">
        <f>AA$35-AA9</f>
        <v>1.1999999999999993</v>
      </c>
      <c r="M9">
        <f>AB$35-AB9</f>
        <v>1.8999999999999986</v>
      </c>
      <c r="N9">
        <f>AC$35-AC9</f>
        <v>0</v>
      </c>
      <c r="O9">
        <f>AD$35-AD9</f>
        <v>0.79999999999999716</v>
      </c>
      <c r="Q9" s="210">
        <v>26.5</v>
      </c>
      <c r="R9" s="39">
        <v>25.8</v>
      </c>
      <c r="S9" s="39">
        <v>26.4</v>
      </c>
      <c r="T9" s="39">
        <v>26.3</v>
      </c>
      <c r="U9" s="211">
        <v>24.3</v>
      </c>
      <c r="V9" s="39">
        <v>25.6</v>
      </c>
      <c r="W9" s="39">
        <v>0</v>
      </c>
      <c r="X9" s="39">
        <v>0</v>
      </c>
      <c r="Y9" s="39">
        <v>0</v>
      </c>
      <c r="Z9" s="39">
        <v>0</v>
      </c>
      <c r="AA9" s="211">
        <v>25.5</v>
      </c>
      <c r="AB9" s="39">
        <v>26.8</v>
      </c>
      <c r="AC9" s="39">
        <v>30.2</v>
      </c>
      <c r="AD9" s="212">
        <v>27.6</v>
      </c>
    </row>
    <row r="10" spans="1:30" ht="15">
      <c r="A10" t="s">
        <v>49</v>
      </c>
      <c r="B10">
        <f>Q$35-Q10</f>
        <v>1.5</v>
      </c>
      <c r="C10">
        <f>R$35-R10</f>
        <v>2.1999999999999993</v>
      </c>
      <c r="D10">
        <f>S$35-S10</f>
        <v>6.7000000000000028</v>
      </c>
      <c r="E10">
        <f>T$35-T10</f>
        <v>4.6999999999999993</v>
      </c>
      <c r="F10">
        <f>U$35-U10</f>
        <v>1.1999999999999993</v>
      </c>
      <c r="G10">
        <f>V$35-V10</f>
        <v>2.3000000000000007</v>
      </c>
      <c r="H10">
        <f>W$35-W10</f>
        <v>0</v>
      </c>
      <c r="I10">
        <f>X$35-X10</f>
        <v>0</v>
      </c>
      <c r="J10">
        <f>Y$35-Y10</f>
        <v>0</v>
      </c>
      <c r="K10">
        <f>Z$35-Z10</f>
        <v>0</v>
      </c>
      <c r="L10">
        <f>AA$35-AA10</f>
        <v>0.69999999999999929</v>
      </c>
      <c r="M10">
        <f>AB$35-AB10</f>
        <v>1.3000000000000007</v>
      </c>
      <c r="N10">
        <f>AC$35-AC10</f>
        <v>2.0999999999999979</v>
      </c>
      <c r="O10">
        <f>AD$35-AD10</f>
        <v>2.6999999999999993</v>
      </c>
      <c r="Q10" s="213">
        <v>27.2</v>
      </c>
      <c r="R10" s="214">
        <v>25.3</v>
      </c>
      <c r="S10" s="214">
        <v>20.9</v>
      </c>
      <c r="T10" s="214">
        <v>24.6</v>
      </c>
      <c r="U10" s="215">
        <v>24.7</v>
      </c>
      <c r="V10" s="214">
        <v>24.7</v>
      </c>
      <c r="W10" s="216">
        <v>29</v>
      </c>
      <c r="X10" s="215">
        <v>0</v>
      </c>
      <c r="Y10" s="215">
        <v>0</v>
      </c>
      <c r="Z10" s="215">
        <v>0</v>
      </c>
      <c r="AA10" s="215">
        <v>26</v>
      </c>
      <c r="AB10" s="215">
        <v>27.4</v>
      </c>
      <c r="AC10" s="214">
        <v>28.1</v>
      </c>
      <c r="AD10" s="217">
        <v>25.7</v>
      </c>
    </row>
    <row r="11" spans="1:30">
      <c r="A11" t="s">
        <v>50</v>
      </c>
      <c r="B11">
        <f>Q$35-Q11</f>
        <v>0.69999999999999929</v>
      </c>
      <c r="C11">
        <f>R$35-R11</f>
        <v>6.8000000000000007</v>
      </c>
      <c r="D11">
        <f>S$35-S11</f>
        <v>2.1000000000000014</v>
      </c>
      <c r="E11">
        <f>T$35-T11</f>
        <v>2.6999999999999993</v>
      </c>
      <c r="F11">
        <f>U$35-U11</f>
        <v>0.39999999999999858</v>
      </c>
      <c r="G11">
        <v>0</v>
      </c>
      <c r="H11">
        <v>0</v>
      </c>
      <c r="I11">
        <f>X$35-X11</f>
        <v>0</v>
      </c>
      <c r="J11">
        <f>Y$35-Y11</f>
        <v>0</v>
      </c>
      <c r="K11">
        <f>Z$35-Z11</f>
        <v>0</v>
      </c>
      <c r="L11">
        <f>AA$35-AA11</f>
        <v>2.3000000000000007</v>
      </c>
      <c r="M11">
        <f>AB$35-AB11</f>
        <v>0</v>
      </c>
      <c r="N11">
        <f>AC$35-AC11</f>
        <v>3.8000000000000007</v>
      </c>
      <c r="O11">
        <v>0</v>
      </c>
      <c r="Q11" s="218">
        <v>28</v>
      </c>
      <c r="R11" s="219">
        <v>20.7</v>
      </c>
      <c r="S11" s="219">
        <v>25.5</v>
      </c>
      <c r="T11" s="219">
        <v>26.6</v>
      </c>
      <c r="U11" s="219">
        <v>25.5</v>
      </c>
      <c r="V11" s="219">
        <v>0</v>
      </c>
      <c r="W11" s="219">
        <v>0</v>
      </c>
      <c r="X11" s="219">
        <v>0</v>
      </c>
      <c r="Y11" s="219">
        <v>0</v>
      </c>
      <c r="Z11" s="219">
        <v>0</v>
      </c>
      <c r="AA11" s="219">
        <v>24.4</v>
      </c>
      <c r="AB11" s="219">
        <v>28.7</v>
      </c>
      <c r="AC11" s="219">
        <v>26.4</v>
      </c>
      <c r="AD11" s="219">
        <v>0</v>
      </c>
    </row>
    <row r="12" spans="1:30">
      <c r="A12" t="s">
        <v>52</v>
      </c>
      <c r="B12">
        <v>0</v>
      </c>
      <c r="C12" s="220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X$35-X12</f>
        <v>0</v>
      </c>
      <c r="J12">
        <f>Y$35-Y12</f>
        <v>0</v>
      </c>
      <c r="K12">
        <f>Z$35-Z12</f>
        <v>0</v>
      </c>
      <c r="L12">
        <v>0</v>
      </c>
      <c r="M12">
        <v>0</v>
      </c>
      <c r="N12">
        <v>0</v>
      </c>
      <c r="O12">
        <v>0</v>
      </c>
      <c r="Q12" s="221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</row>
    <row r="13" spans="1:30">
      <c r="A13" t="s">
        <v>53</v>
      </c>
      <c r="B13">
        <f>Q$35-Q13</f>
        <v>2</v>
      </c>
      <c r="C13">
        <f>R$35-R13</f>
        <v>2.3999999999999986</v>
      </c>
      <c r="D13">
        <v>0</v>
      </c>
      <c r="E13">
        <f>T$35-T13</f>
        <v>4.6999999999999993</v>
      </c>
      <c r="F13">
        <v>0</v>
      </c>
      <c r="G13">
        <v>0</v>
      </c>
      <c r="H13">
        <f>W$35-W13</f>
        <v>2.1999999999999993</v>
      </c>
      <c r="I13">
        <f>X$35-X13</f>
        <v>0</v>
      </c>
      <c r="J13">
        <f>Y$35-Y13</f>
        <v>0</v>
      </c>
      <c r="K13">
        <f>Z$35-Z13</f>
        <v>0</v>
      </c>
      <c r="L13">
        <f>AA$35-AA13</f>
        <v>0.39999999999999858</v>
      </c>
      <c r="M13">
        <f>AB$35-AB13</f>
        <v>0.19999999999999929</v>
      </c>
      <c r="N13">
        <v>0</v>
      </c>
      <c r="O13">
        <v>0</v>
      </c>
      <c r="Q13" s="221">
        <v>26.7</v>
      </c>
      <c r="R13" s="70">
        <v>25.1</v>
      </c>
      <c r="S13" s="70">
        <v>0</v>
      </c>
      <c r="T13" s="70">
        <v>24.6</v>
      </c>
      <c r="U13" s="70">
        <v>0</v>
      </c>
      <c r="V13" s="70">
        <v>0</v>
      </c>
      <c r="W13" s="222">
        <v>26.8</v>
      </c>
      <c r="X13" s="70">
        <v>0</v>
      </c>
      <c r="Y13" s="70">
        <v>0</v>
      </c>
      <c r="Z13" s="70">
        <v>0</v>
      </c>
      <c r="AA13" s="70">
        <v>26.3</v>
      </c>
      <c r="AB13" s="70">
        <v>28.5</v>
      </c>
      <c r="AC13" s="70">
        <v>0</v>
      </c>
      <c r="AD13" s="70">
        <v>0</v>
      </c>
    </row>
    <row r="14" spans="1:30">
      <c r="A14" t="s">
        <v>55</v>
      </c>
      <c r="B14">
        <f>Q$35-Q14</f>
        <v>1.5</v>
      </c>
      <c r="C14">
        <f>R$35-R14</f>
        <v>1.6000000000000014</v>
      </c>
      <c r="D14">
        <f>S$35-S14</f>
        <v>1.3000000000000007</v>
      </c>
      <c r="E14">
        <f>T$35-T14</f>
        <v>3.4000000000000021</v>
      </c>
      <c r="F14">
        <f>U$35-U14</f>
        <v>0.89999999999999858</v>
      </c>
      <c r="G14">
        <f>V$35-V14</f>
        <v>1.6000000000000014</v>
      </c>
      <c r="H14">
        <v>0</v>
      </c>
      <c r="I14">
        <f>X$35-X14</f>
        <v>0</v>
      </c>
      <c r="J14">
        <f>Y$35-Y14</f>
        <v>0</v>
      </c>
      <c r="K14">
        <f>Z$35-Z14</f>
        <v>0</v>
      </c>
      <c r="L14">
        <f>AA$35-AA14</f>
        <v>1.8000000000000007</v>
      </c>
      <c r="M14">
        <f>AB$35-AB14</f>
        <v>2.1999999999999993</v>
      </c>
      <c r="N14">
        <f>AC$35-AC14</f>
        <v>3.6999999999999993</v>
      </c>
      <c r="O14">
        <f>AD$35-AD14</f>
        <v>3.2999999999999972</v>
      </c>
      <c r="Q14" s="223">
        <v>27.2</v>
      </c>
      <c r="R14" s="39">
        <v>25.9</v>
      </c>
      <c r="S14" s="39">
        <v>26.3</v>
      </c>
      <c r="T14" s="39">
        <v>25.9</v>
      </c>
      <c r="U14" s="39">
        <v>25</v>
      </c>
      <c r="V14" s="39">
        <v>25.4</v>
      </c>
      <c r="W14" s="39">
        <v>0</v>
      </c>
      <c r="X14" s="39">
        <v>0</v>
      </c>
      <c r="Y14" s="39">
        <v>0</v>
      </c>
      <c r="Z14" s="39">
        <v>0</v>
      </c>
      <c r="AA14" s="39">
        <v>24.9</v>
      </c>
      <c r="AB14" s="39">
        <v>26.5</v>
      </c>
      <c r="AC14" s="39">
        <v>26.5</v>
      </c>
      <c r="AD14" s="39">
        <v>25.1</v>
      </c>
    </row>
    <row r="15" spans="1:30">
      <c r="A15" t="s">
        <v>57</v>
      </c>
      <c r="B15">
        <f>Q$35-Q15</f>
        <v>1.5</v>
      </c>
      <c r="C15">
        <f>R$35-R15</f>
        <v>1.6000000000000014</v>
      </c>
      <c r="D15">
        <f>S$35-S15</f>
        <v>1.7000000000000028</v>
      </c>
      <c r="E15">
        <f>T$35-T15</f>
        <v>3.6000000000000014</v>
      </c>
      <c r="F15">
        <f>U$35-U15</f>
        <v>1.2999999999999972</v>
      </c>
      <c r="G15">
        <f>V$35-V15</f>
        <v>1.6000000000000014</v>
      </c>
      <c r="H15">
        <v>0</v>
      </c>
      <c r="I15">
        <f>X$35-X15</f>
        <v>0</v>
      </c>
      <c r="J15">
        <f>Y$35-Y15</f>
        <v>0</v>
      </c>
      <c r="K15">
        <f>Z$35-Z15</f>
        <v>0</v>
      </c>
      <c r="L15">
        <f>AA$35-AA15</f>
        <v>0.80000000000000071</v>
      </c>
      <c r="M15">
        <f>AB$35-AB15</f>
        <v>2.3999999999999986</v>
      </c>
      <c r="N15">
        <f>AC$35-AC15</f>
        <v>3.1999999999999993</v>
      </c>
      <c r="O15">
        <f>AD$35-AD15</f>
        <v>3.0999999999999979</v>
      </c>
      <c r="Q15" s="223">
        <v>27.2</v>
      </c>
      <c r="R15" s="39">
        <v>25.9</v>
      </c>
      <c r="S15" s="39">
        <v>25.9</v>
      </c>
      <c r="T15" s="39">
        <v>25.7</v>
      </c>
      <c r="U15" s="39">
        <v>24.6</v>
      </c>
      <c r="V15" s="39">
        <v>25.4</v>
      </c>
      <c r="W15" s="39">
        <v>0</v>
      </c>
      <c r="X15" s="39">
        <v>0</v>
      </c>
      <c r="Y15" s="39">
        <v>0</v>
      </c>
      <c r="Z15" s="39">
        <v>0</v>
      </c>
      <c r="AA15" s="39">
        <v>25.9</v>
      </c>
      <c r="AB15" s="39">
        <v>26.3</v>
      </c>
      <c r="AC15" s="39">
        <v>27</v>
      </c>
      <c r="AD15" s="39">
        <v>25.3</v>
      </c>
    </row>
    <row r="16" spans="1:30">
      <c r="A16" t="s">
        <v>58</v>
      </c>
      <c r="B16">
        <f>Q$35-Q16</f>
        <v>2.0999999999999979</v>
      </c>
      <c r="C16">
        <f>R$35-R16</f>
        <v>2.1999999999999993</v>
      </c>
      <c r="D16">
        <f>S$35-S16</f>
        <v>4.2000000000000028</v>
      </c>
      <c r="E16">
        <f>T$35-T16</f>
        <v>4.3000000000000007</v>
      </c>
      <c r="F16">
        <f>U$35-U16</f>
        <v>2.2999999999999972</v>
      </c>
      <c r="G16">
        <f>V$35-V16</f>
        <v>2</v>
      </c>
      <c r="H16">
        <v>0</v>
      </c>
      <c r="I16">
        <f>X$35-X16</f>
        <v>0</v>
      </c>
      <c r="J16">
        <f>Y$35-Y16</f>
        <v>0</v>
      </c>
      <c r="K16">
        <f>Z$35-Z16</f>
        <v>0</v>
      </c>
      <c r="L16">
        <f>AA$35-AA16</f>
        <v>2.3000000000000007</v>
      </c>
      <c r="M16">
        <f>AB$35-AB16</f>
        <v>2.6999999999999993</v>
      </c>
      <c r="N16">
        <f>AC$35-AC16</f>
        <v>3.3000000000000007</v>
      </c>
      <c r="O16">
        <f>AD$35-AD16</f>
        <v>2.6999999999999993</v>
      </c>
      <c r="Q16" s="223">
        <v>26.6</v>
      </c>
      <c r="R16" s="39">
        <v>25.3</v>
      </c>
      <c r="S16" s="39">
        <v>23.4</v>
      </c>
      <c r="T16" s="39">
        <v>25</v>
      </c>
      <c r="U16" s="39">
        <v>23.6</v>
      </c>
      <c r="V16" s="39">
        <v>25</v>
      </c>
      <c r="W16" s="39">
        <v>0</v>
      </c>
      <c r="X16" s="39">
        <v>0</v>
      </c>
      <c r="Y16" s="39">
        <v>0</v>
      </c>
      <c r="Z16" s="39">
        <v>0</v>
      </c>
      <c r="AA16" s="39">
        <v>24.4</v>
      </c>
      <c r="AB16" s="39">
        <v>26</v>
      </c>
      <c r="AC16" s="39">
        <v>26.9</v>
      </c>
      <c r="AD16" s="39">
        <v>25.7</v>
      </c>
    </row>
    <row r="17" spans="1:30">
      <c r="A17" t="s">
        <v>60</v>
      </c>
      <c r="B17">
        <f>Q$35-Q17</f>
        <v>0</v>
      </c>
      <c r="C17">
        <f>R$35-R17</f>
        <v>1</v>
      </c>
      <c r="D17">
        <f>S$35-S17</f>
        <v>0.70000000000000284</v>
      </c>
      <c r="E17">
        <f>T$35-T17</f>
        <v>2.6000000000000014</v>
      </c>
      <c r="F17">
        <f>U$35-U17</f>
        <v>0.29999999999999716</v>
      </c>
      <c r="G17">
        <f>V$35-V17</f>
        <v>0.60000000000000142</v>
      </c>
      <c r="H17">
        <v>0</v>
      </c>
      <c r="I17">
        <f>X$35-X17</f>
        <v>0</v>
      </c>
      <c r="J17">
        <f>Y$35-Y17</f>
        <v>0</v>
      </c>
      <c r="K17">
        <f>Z$35-Z17</f>
        <v>0</v>
      </c>
      <c r="L17">
        <f>AA$35-AA17</f>
        <v>0.69999999999999929</v>
      </c>
      <c r="M17">
        <f>AB$35-AB17</f>
        <v>0.30000000000000071</v>
      </c>
      <c r="N17">
        <f>AC$35-AC17</f>
        <v>9.9999999999997868E-2</v>
      </c>
      <c r="O17">
        <f>AD$35-AD17</f>
        <v>0</v>
      </c>
      <c r="Q17" s="223">
        <v>28.7</v>
      </c>
      <c r="R17" s="39">
        <v>26.5</v>
      </c>
      <c r="S17" s="39">
        <v>26.9</v>
      </c>
      <c r="T17" s="39">
        <v>26.7</v>
      </c>
      <c r="U17" s="39">
        <v>25.6</v>
      </c>
      <c r="V17" s="39">
        <v>26.4</v>
      </c>
      <c r="W17" s="39">
        <v>0</v>
      </c>
      <c r="X17" s="39">
        <v>0</v>
      </c>
      <c r="Y17" s="39">
        <v>0</v>
      </c>
      <c r="Z17" s="39">
        <v>0</v>
      </c>
      <c r="AA17" s="39">
        <v>26</v>
      </c>
      <c r="AB17" s="39">
        <v>28.4</v>
      </c>
      <c r="AC17" s="39">
        <v>30.1</v>
      </c>
      <c r="AD17" s="39">
        <v>28.4</v>
      </c>
    </row>
    <row r="18" spans="1:30">
      <c r="A18" t="s">
        <v>62</v>
      </c>
      <c r="B18">
        <f>Q$35-Q18</f>
        <v>2.6999999999999993</v>
      </c>
      <c r="C18">
        <f>R$35-R18</f>
        <v>6</v>
      </c>
      <c r="D18">
        <f>S$35-S18</f>
        <v>3.2000000000000028</v>
      </c>
      <c r="E18">
        <f>T$35-T18</f>
        <v>4.4000000000000021</v>
      </c>
      <c r="F18">
        <f>U$35-U18</f>
        <v>2.5999999999999979</v>
      </c>
      <c r="G18">
        <f>V$35-V18</f>
        <v>3.6000000000000014</v>
      </c>
      <c r="H18">
        <v>0</v>
      </c>
      <c r="I18">
        <f>X$35-X18</f>
        <v>0</v>
      </c>
      <c r="J18">
        <f>Y$35-Y18</f>
        <v>0</v>
      </c>
      <c r="K18">
        <f>Z$35-Z18</f>
        <v>0</v>
      </c>
      <c r="L18">
        <f>AA$35-AA18</f>
        <v>3.8000000000000007</v>
      </c>
      <c r="M18">
        <f>AB$35-AB18</f>
        <v>3.0999999999999979</v>
      </c>
      <c r="N18">
        <f>AC$35-AC18</f>
        <v>3.3000000000000007</v>
      </c>
      <c r="O18">
        <f>AD$35-AD18</f>
        <v>1.3999999999999986</v>
      </c>
      <c r="Q18" s="223">
        <v>26</v>
      </c>
      <c r="R18" s="39">
        <v>21.5</v>
      </c>
      <c r="S18" s="39">
        <v>24.4</v>
      </c>
      <c r="T18" s="39">
        <v>24.9</v>
      </c>
      <c r="U18" s="39">
        <v>23.3</v>
      </c>
      <c r="V18" s="39">
        <v>23.4</v>
      </c>
      <c r="W18" s="39">
        <v>0</v>
      </c>
      <c r="X18" s="39">
        <v>0</v>
      </c>
      <c r="Y18" s="39">
        <v>0</v>
      </c>
      <c r="Z18" s="39">
        <v>0</v>
      </c>
      <c r="AA18" s="39">
        <v>22.9</v>
      </c>
      <c r="AB18" s="39">
        <v>25.6</v>
      </c>
      <c r="AC18" s="39">
        <v>26.9</v>
      </c>
      <c r="AD18" s="39">
        <v>27</v>
      </c>
    </row>
    <row r="19" spans="1:30">
      <c r="A19" t="s">
        <v>64</v>
      </c>
      <c r="B19">
        <f>Q$35-Q19</f>
        <v>1.1999999999999993</v>
      </c>
      <c r="C19">
        <f>R$35-R19</f>
        <v>10.899999999999999</v>
      </c>
      <c r="D19">
        <f>S$35-S19</f>
        <v>2.3000000000000007</v>
      </c>
      <c r="E19">
        <f>T$35-T19</f>
        <v>5.6999999999999993</v>
      </c>
      <c r="F19">
        <f>U$35-U19</f>
        <v>5.5</v>
      </c>
      <c r="G19">
        <v>0</v>
      </c>
      <c r="H19">
        <v>0</v>
      </c>
      <c r="I19">
        <f>X$35-X19</f>
        <v>0</v>
      </c>
      <c r="J19">
        <f>Y$35-Y19</f>
        <v>0</v>
      </c>
      <c r="K19">
        <f>Z$35-Z19</f>
        <v>0</v>
      </c>
      <c r="L19">
        <f>AA$35-AA19</f>
        <v>0.59999999999999787</v>
      </c>
      <c r="M19">
        <f>AB$35-AB19</f>
        <v>2.3999999999999986</v>
      </c>
      <c r="N19">
        <v>0</v>
      </c>
      <c r="O19">
        <v>0</v>
      </c>
      <c r="Q19" s="223">
        <v>27.5</v>
      </c>
      <c r="R19" s="39">
        <v>16.600000000000001</v>
      </c>
      <c r="S19" s="39">
        <v>25.3</v>
      </c>
      <c r="T19" s="39">
        <v>23.6</v>
      </c>
      <c r="U19" s="39">
        <v>20.399999999999999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26.1</v>
      </c>
      <c r="AB19" s="39">
        <v>26.3</v>
      </c>
      <c r="AC19" s="39">
        <v>0</v>
      </c>
      <c r="AD19" s="39">
        <v>0</v>
      </c>
    </row>
    <row r="20" spans="1:30">
      <c r="A20" t="s">
        <v>67</v>
      </c>
      <c r="B20">
        <f>Q$35-Q20</f>
        <v>1.3999999999999986</v>
      </c>
      <c r="C20">
        <f>R$35-R20</f>
        <v>1.6999999999999993</v>
      </c>
      <c r="D20">
        <f>S$35-S20</f>
        <v>1.2000000000000028</v>
      </c>
      <c r="E20">
        <f>T$35-T20</f>
        <v>3.1000000000000014</v>
      </c>
      <c r="F20">
        <f>U$35-U20</f>
        <v>0.5</v>
      </c>
      <c r="G20">
        <f>V$35-V20</f>
        <v>0.69999999999999929</v>
      </c>
      <c r="H20">
        <v>0</v>
      </c>
      <c r="I20">
        <f>X$35-X20</f>
        <v>0</v>
      </c>
      <c r="J20">
        <f>Y$35-Y20</f>
        <v>0</v>
      </c>
      <c r="K20">
        <f>Z$35-Z20</f>
        <v>0</v>
      </c>
      <c r="L20">
        <f>AA$35-AA20</f>
        <v>1.3000000000000007</v>
      </c>
      <c r="M20">
        <f>AB$35-AB20</f>
        <v>1</v>
      </c>
      <c r="N20">
        <f>AC$35-AC20</f>
        <v>4.8000000000000007</v>
      </c>
      <c r="O20">
        <f>AD$35-AD20</f>
        <v>2.5</v>
      </c>
      <c r="Q20" s="221">
        <v>27.3</v>
      </c>
      <c r="R20" s="70">
        <v>25.8</v>
      </c>
      <c r="S20" s="70">
        <v>26.4</v>
      </c>
      <c r="T20" s="70">
        <v>26.2</v>
      </c>
      <c r="U20" s="70">
        <v>25.4</v>
      </c>
      <c r="V20" s="70">
        <v>26.3</v>
      </c>
      <c r="W20" s="70">
        <v>0</v>
      </c>
      <c r="X20" s="70">
        <v>0</v>
      </c>
      <c r="Y20" s="70">
        <v>0</v>
      </c>
      <c r="Z20" s="70">
        <v>0</v>
      </c>
      <c r="AA20" s="70">
        <v>25.4</v>
      </c>
      <c r="AB20" s="70">
        <v>27.7</v>
      </c>
      <c r="AC20" s="70">
        <v>25.4</v>
      </c>
      <c r="AD20" s="70">
        <v>25.9</v>
      </c>
    </row>
    <row r="21" spans="1:30">
      <c r="A21" t="s">
        <v>69</v>
      </c>
      <c r="B21">
        <f>Q$35-Q21</f>
        <v>1.8000000000000007</v>
      </c>
      <c r="C21">
        <f>R$35-R21</f>
        <v>4.8999999999999986</v>
      </c>
      <c r="D21">
        <f>S$35-S21</f>
        <v>2</v>
      </c>
      <c r="E21">
        <f>T$35-T21</f>
        <v>3.5</v>
      </c>
      <c r="F21">
        <f>U$35-U21</f>
        <v>9.9999999999997868E-2</v>
      </c>
      <c r="G21">
        <f>V$35-V21</f>
        <v>27</v>
      </c>
      <c r="H21">
        <f>W$35-W21</f>
        <v>2.5</v>
      </c>
      <c r="I21">
        <f>X$35-X21</f>
        <v>0</v>
      </c>
      <c r="J21">
        <f>Y$35-Y21</f>
        <v>0</v>
      </c>
      <c r="K21">
        <f>Z$35-Z21</f>
        <v>0</v>
      </c>
      <c r="L21">
        <f>AA$35-AA21</f>
        <v>0</v>
      </c>
      <c r="M21">
        <f>AB$35-AB21</f>
        <v>0.69999999999999929</v>
      </c>
      <c r="N21">
        <f>AC$35-AC21</f>
        <v>4.1999999999999993</v>
      </c>
      <c r="O21">
        <f>AD$35-AD21</f>
        <v>1.0999999999999979</v>
      </c>
      <c r="Q21" s="221">
        <v>26.9</v>
      </c>
      <c r="R21" s="70">
        <v>22.6</v>
      </c>
      <c r="S21" s="70">
        <v>25.6</v>
      </c>
      <c r="T21" s="70">
        <v>25.8</v>
      </c>
      <c r="U21" s="70">
        <v>25.8</v>
      </c>
      <c r="V21" s="70">
        <v>0</v>
      </c>
      <c r="W21" s="70">
        <v>26.5</v>
      </c>
      <c r="X21" s="70">
        <v>0</v>
      </c>
      <c r="Y21" s="70">
        <v>0</v>
      </c>
      <c r="Z21" s="70">
        <v>0</v>
      </c>
      <c r="AA21" s="70">
        <v>26.7</v>
      </c>
      <c r="AB21" s="70">
        <v>28</v>
      </c>
      <c r="AC21" s="70">
        <v>26</v>
      </c>
      <c r="AD21" s="70">
        <v>27.3</v>
      </c>
    </row>
    <row r="22" spans="1:30">
      <c r="A22" t="s">
        <v>72</v>
      </c>
      <c r="B22">
        <f>Q$35-Q22</f>
        <v>2.3000000000000007</v>
      </c>
      <c r="C22">
        <f>R$35-R22</f>
        <v>2.3000000000000007</v>
      </c>
      <c r="D22">
        <f>S$35-S22</f>
        <v>2.5</v>
      </c>
      <c r="E22">
        <f>T$35-T22</f>
        <v>2.9000000000000021</v>
      </c>
      <c r="F22">
        <f>U$35-U22</f>
        <v>0.89999999999999858</v>
      </c>
      <c r="G22">
        <f>V$35-V22</f>
        <v>0.89999999999999858</v>
      </c>
      <c r="H22">
        <v>0</v>
      </c>
      <c r="I22">
        <f>X$35-X22</f>
        <v>0</v>
      </c>
      <c r="J22">
        <f>Y$35-Y22</f>
        <v>0</v>
      </c>
      <c r="K22">
        <f>Z$35-Z22</f>
        <v>0</v>
      </c>
      <c r="L22">
        <f>AA$35-AA22</f>
        <v>0.89999999999999858</v>
      </c>
      <c r="M22">
        <f>AB$35-AB22</f>
        <v>0.5</v>
      </c>
      <c r="N22">
        <f>AC$35-AC22</f>
        <v>3.6999999999999993</v>
      </c>
      <c r="O22">
        <f>AD$35-AD22</f>
        <v>2.6999999999999993</v>
      </c>
      <c r="Q22" s="221">
        <v>26.4</v>
      </c>
      <c r="R22" s="70">
        <v>25.2</v>
      </c>
      <c r="S22" s="70">
        <v>25.1</v>
      </c>
      <c r="T22" s="70">
        <v>26.4</v>
      </c>
      <c r="U22" s="70">
        <v>25</v>
      </c>
      <c r="V22" s="70">
        <v>26.1</v>
      </c>
      <c r="W22" s="70">
        <v>0</v>
      </c>
      <c r="X22" s="70">
        <v>0</v>
      </c>
      <c r="Y22" s="70">
        <v>0</v>
      </c>
      <c r="Z22" s="70">
        <v>0</v>
      </c>
      <c r="AA22" s="70">
        <v>25.8</v>
      </c>
      <c r="AB22" s="70">
        <v>28.2</v>
      </c>
      <c r="AC22" s="70">
        <v>26.5</v>
      </c>
      <c r="AD22" s="70">
        <v>25.7</v>
      </c>
    </row>
    <row r="23" spans="1:30">
      <c r="A23" t="s">
        <v>73</v>
      </c>
      <c r="B23">
        <f>Q$35-Q23</f>
        <v>2.1999999999999993</v>
      </c>
      <c r="C23">
        <f>R$35-R23</f>
        <v>2.1000000000000014</v>
      </c>
      <c r="D23">
        <f>S$35-S23</f>
        <v>2.1000000000000014</v>
      </c>
      <c r="E23">
        <f>T$35-T23</f>
        <v>3.1000000000000014</v>
      </c>
      <c r="F23">
        <f>U$35-U23</f>
        <v>1</v>
      </c>
      <c r="G23">
        <f>V$35-V23</f>
        <v>0.89999999999999858</v>
      </c>
      <c r="H23">
        <f>W$35-W23</f>
        <v>1.6999999999999993</v>
      </c>
      <c r="I23">
        <f>X$35-X23</f>
        <v>0</v>
      </c>
      <c r="J23">
        <f>Y$35-Y23</f>
        <v>0</v>
      </c>
      <c r="K23">
        <f>Z$35-Z23</f>
        <v>0</v>
      </c>
      <c r="L23">
        <f>AA$35-AA23</f>
        <v>0.69999999999999929</v>
      </c>
      <c r="M23">
        <f>AB$35-AB23</f>
        <v>0.19999999999999929</v>
      </c>
      <c r="N23">
        <f>AC$35-AC23</f>
        <v>4.1999999999999993</v>
      </c>
      <c r="O23">
        <f>AD$35-AD23</f>
        <v>2.0999999999999979</v>
      </c>
      <c r="Q23" s="221">
        <v>26.5</v>
      </c>
      <c r="R23" s="70">
        <v>25.4</v>
      </c>
      <c r="S23" s="70">
        <v>25.5</v>
      </c>
      <c r="T23" s="70">
        <v>26.2</v>
      </c>
      <c r="U23" s="70">
        <v>24.9</v>
      </c>
      <c r="V23" s="70">
        <v>26.1</v>
      </c>
      <c r="W23" s="222">
        <v>27.3</v>
      </c>
      <c r="X23" s="70">
        <v>0</v>
      </c>
      <c r="Y23" s="70">
        <v>0</v>
      </c>
      <c r="Z23" s="70">
        <v>0</v>
      </c>
      <c r="AA23" s="70">
        <v>26</v>
      </c>
      <c r="AB23" s="70">
        <v>28.5</v>
      </c>
      <c r="AC23" s="70">
        <v>26</v>
      </c>
      <c r="AD23" s="70">
        <v>26.3</v>
      </c>
    </row>
    <row r="24" spans="1:30">
      <c r="A24" t="s">
        <v>75</v>
      </c>
      <c r="B24">
        <f>Q$35-Q24</f>
        <v>3.6999999999999993</v>
      </c>
      <c r="C24">
        <f>R$35-R24</f>
        <v>10.3</v>
      </c>
      <c r="D24">
        <f>S$35-S24</f>
        <v>3.5</v>
      </c>
      <c r="E24">
        <f>T$35-T24</f>
        <v>10.7</v>
      </c>
      <c r="F24">
        <f>U$35-U24</f>
        <v>8.0999999999999979</v>
      </c>
      <c r="G24">
        <v>0</v>
      </c>
      <c r="H24">
        <v>0</v>
      </c>
      <c r="I24">
        <f>X$35-X24</f>
        <v>0</v>
      </c>
      <c r="J24">
        <f>Y$35-Y24</f>
        <v>0</v>
      </c>
      <c r="K24">
        <f>Z$35-Z24</f>
        <v>0</v>
      </c>
      <c r="L24">
        <f>AA$35-AA24</f>
        <v>2.3000000000000007</v>
      </c>
      <c r="M24">
        <f>AB$35-AB24</f>
        <v>2.1999999999999993</v>
      </c>
      <c r="N24">
        <f>AC$35-AC24</f>
        <v>3.3000000000000007</v>
      </c>
      <c r="O24">
        <f>AD$35-AD24</f>
        <v>2.1999999999999993</v>
      </c>
      <c r="Q24" s="221">
        <v>25</v>
      </c>
      <c r="R24" s="70">
        <v>17.2</v>
      </c>
      <c r="S24" s="70">
        <v>24.1</v>
      </c>
      <c r="T24" s="70">
        <v>18.600000000000001</v>
      </c>
      <c r="U24" s="70">
        <v>17.8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24.4</v>
      </c>
      <c r="AB24" s="70">
        <v>26.5</v>
      </c>
      <c r="AC24" s="70">
        <v>26.9</v>
      </c>
      <c r="AD24" s="70">
        <v>26.2</v>
      </c>
    </row>
    <row r="25" spans="1:30">
      <c r="A25" t="s">
        <v>76</v>
      </c>
      <c r="B25">
        <f>Q$35-Q25</f>
        <v>5.3000000000000007</v>
      </c>
      <c r="C25">
        <f>R$35-R25</f>
        <v>11</v>
      </c>
      <c r="D25">
        <f>S$35-S25</f>
        <v>3.7000000000000028</v>
      </c>
      <c r="E25">
        <f>T$35-T25</f>
        <v>9.8000000000000007</v>
      </c>
      <c r="F25">
        <f>U$35-U25</f>
        <v>5.0999999999999979</v>
      </c>
      <c r="G25">
        <f>V$35-V25</f>
        <v>6</v>
      </c>
      <c r="H25">
        <f>W$35-W25</f>
        <v>2.3000000000000007</v>
      </c>
      <c r="I25">
        <f>X$35-X25</f>
        <v>0</v>
      </c>
      <c r="J25">
        <f>Y$35-Y25</f>
        <v>0</v>
      </c>
      <c r="K25">
        <f>Z$35-Z25</f>
        <v>0</v>
      </c>
      <c r="L25">
        <f>AA$35-AA25</f>
        <v>2</v>
      </c>
      <c r="M25">
        <f>AB$35-AB25</f>
        <v>4.8999999999999986</v>
      </c>
      <c r="N25">
        <f>AC$35-AC25</f>
        <v>6.0999999999999979</v>
      </c>
      <c r="O25">
        <v>0</v>
      </c>
      <c r="Q25" s="221">
        <v>23.4</v>
      </c>
      <c r="R25" s="70">
        <v>16.5</v>
      </c>
      <c r="S25" s="70">
        <v>23.9</v>
      </c>
      <c r="T25" s="70">
        <v>19.5</v>
      </c>
      <c r="U25" s="70">
        <v>20.8</v>
      </c>
      <c r="V25" s="70">
        <v>21</v>
      </c>
      <c r="W25" s="222">
        <v>26.7</v>
      </c>
      <c r="X25" s="70">
        <v>0</v>
      </c>
      <c r="Y25" s="70">
        <v>0</v>
      </c>
      <c r="Z25" s="70">
        <v>0</v>
      </c>
      <c r="AA25" s="70">
        <v>24.7</v>
      </c>
      <c r="AB25" s="70">
        <v>23.8</v>
      </c>
      <c r="AC25" s="70">
        <v>24.1</v>
      </c>
      <c r="AD25" s="70">
        <v>0</v>
      </c>
    </row>
    <row r="26" spans="1:30">
      <c r="A26" t="s">
        <v>78</v>
      </c>
      <c r="B26">
        <f>Q$35-Q26</f>
        <v>2.8999999999999986</v>
      </c>
      <c r="C26">
        <f>R$35-R26</f>
        <v>3.3000000000000007</v>
      </c>
      <c r="D26">
        <f>S$35-S26</f>
        <v>2</v>
      </c>
      <c r="E26">
        <f>T$35-T26</f>
        <v>6.8000000000000007</v>
      </c>
      <c r="F26">
        <f>U$35-U26</f>
        <v>3.6999999999999993</v>
      </c>
      <c r="G26">
        <f>V$35-V26</f>
        <v>1.6000000000000014</v>
      </c>
      <c r="H26">
        <f>W$35-W26</f>
        <v>3.5</v>
      </c>
      <c r="I26">
        <f>X$35-X26</f>
        <v>0</v>
      </c>
      <c r="J26">
        <f>Y$35-Y26</f>
        <v>0</v>
      </c>
      <c r="K26">
        <f>Z$35-Z26</f>
        <v>0</v>
      </c>
      <c r="L26">
        <f>AA$35-AA26</f>
        <v>1.5</v>
      </c>
      <c r="M26">
        <f>AB$35-AB26</f>
        <v>1.5</v>
      </c>
      <c r="N26">
        <v>0</v>
      </c>
      <c r="O26">
        <v>0</v>
      </c>
      <c r="Q26" s="221">
        <v>25.8</v>
      </c>
      <c r="R26" s="70">
        <v>24.2</v>
      </c>
      <c r="S26" s="70">
        <v>25.6</v>
      </c>
      <c r="T26" s="70">
        <v>22.5</v>
      </c>
      <c r="U26" s="70">
        <v>22.2</v>
      </c>
      <c r="V26" s="70">
        <v>25.4</v>
      </c>
      <c r="W26" s="222">
        <v>25.5</v>
      </c>
      <c r="X26" s="70">
        <v>0</v>
      </c>
      <c r="Y26" s="70">
        <v>0</v>
      </c>
      <c r="Z26" s="70">
        <v>0</v>
      </c>
      <c r="AA26" s="70">
        <v>25.2</v>
      </c>
      <c r="AB26" s="70">
        <v>27.2</v>
      </c>
      <c r="AC26" s="70">
        <v>0</v>
      </c>
      <c r="AD26" s="70">
        <v>0</v>
      </c>
    </row>
    <row r="27" spans="1:30">
      <c r="A27" t="s">
        <v>80</v>
      </c>
      <c r="B27">
        <f>Q$35-Q27</f>
        <v>2.0999999999999979</v>
      </c>
      <c r="C27">
        <f>R$35-R27</f>
        <v>3.8000000000000007</v>
      </c>
      <c r="D27">
        <f>S$35-S27</f>
        <v>2.1000000000000014</v>
      </c>
      <c r="E27">
        <f>T$35-T27</f>
        <v>5.4000000000000021</v>
      </c>
      <c r="F27">
        <f>U$35-U27</f>
        <v>9.9999999999997868E-2</v>
      </c>
      <c r="G27">
        <v>0</v>
      </c>
      <c r="H27">
        <v>0</v>
      </c>
      <c r="I27">
        <f>X$35-X27</f>
        <v>0</v>
      </c>
      <c r="J27">
        <f>Y$35-Y27</f>
        <v>0</v>
      </c>
      <c r="K27">
        <f>Z$35-Z27</f>
        <v>0</v>
      </c>
      <c r="L27">
        <f>AA$35-AA27</f>
        <v>0.89999999999999858</v>
      </c>
      <c r="M27">
        <v>0</v>
      </c>
      <c r="N27">
        <v>0</v>
      </c>
      <c r="O27">
        <v>0</v>
      </c>
      <c r="Q27" s="221">
        <v>26.6</v>
      </c>
      <c r="R27" s="70">
        <v>23.7</v>
      </c>
      <c r="S27" s="70">
        <v>25.5</v>
      </c>
      <c r="T27" s="70">
        <v>23.9</v>
      </c>
      <c r="U27" s="70">
        <v>25.8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25.8</v>
      </c>
      <c r="AB27" s="70">
        <v>0</v>
      </c>
      <c r="AC27" s="70">
        <v>0</v>
      </c>
      <c r="AD27" s="70">
        <v>0</v>
      </c>
    </row>
    <row r="28" spans="1:30">
      <c r="A28" t="s">
        <v>82</v>
      </c>
      <c r="B28">
        <v>0</v>
      </c>
      <c r="C28">
        <f>R$35-R28</f>
        <v>0.5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>Y$35-Y28</f>
        <v>0</v>
      </c>
      <c r="K28">
        <f>Z$35-Z28</f>
        <v>0</v>
      </c>
      <c r="L28">
        <v>0</v>
      </c>
      <c r="M28">
        <v>0</v>
      </c>
      <c r="N28">
        <v>0</v>
      </c>
      <c r="O28">
        <v>0</v>
      </c>
      <c r="Q28" s="221">
        <v>0</v>
      </c>
      <c r="R28" s="70">
        <v>27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</row>
    <row r="29" spans="1:30">
      <c r="A29" t="s">
        <v>83</v>
      </c>
      <c r="B29">
        <f>Q$35-Q29</f>
        <v>1.5999999999999979</v>
      </c>
      <c r="C29">
        <f>R$35-R29</f>
        <v>7.8000000000000007</v>
      </c>
      <c r="D29">
        <f>S$35-S29</f>
        <v>2.2000000000000028</v>
      </c>
      <c r="E29">
        <f>T$35-T29</f>
        <v>0</v>
      </c>
      <c r="F29">
        <f>U$35-U29</f>
        <v>0.79999999999999716</v>
      </c>
      <c r="G29">
        <f>V$35-V29</f>
        <v>27</v>
      </c>
      <c r="H29">
        <v>0</v>
      </c>
      <c r="I29">
        <f>X$35-X29</f>
        <v>0</v>
      </c>
      <c r="J29">
        <f>Y$35-Y29</f>
        <v>0</v>
      </c>
      <c r="K29">
        <f>Z$35-Z29</f>
        <v>0</v>
      </c>
      <c r="L29">
        <f>AA$35-AA29</f>
        <v>0.59999999999999787</v>
      </c>
      <c r="M29">
        <f>AB$35-AB29</f>
        <v>1</v>
      </c>
      <c r="N29">
        <v>0</v>
      </c>
      <c r="O29">
        <v>0</v>
      </c>
      <c r="Q29" s="223">
        <v>27.1</v>
      </c>
      <c r="R29" s="39">
        <v>19.7</v>
      </c>
      <c r="S29" s="39">
        <v>25.4</v>
      </c>
      <c r="T29" s="39">
        <v>29.3</v>
      </c>
      <c r="U29" s="39">
        <v>25.1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26.1</v>
      </c>
      <c r="AB29" s="39">
        <v>27.7</v>
      </c>
      <c r="AC29" s="39">
        <v>0</v>
      </c>
      <c r="AD29" s="39">
        <v>0</v>
      </c>
    </row>
    <row r="30" spans="1:30">
      <c r="A30" t="s">
        <v>84</v>
      </c>
      <c r="B30">
        <f>Q$35-Q30</f>
        <v>1.1999999999999993</v>
      </c>
      <c r="C30">
        <f>R$35-R30</f>
        <v>4.3999999999999986</v>
      </c>
      <c r="D30">
        <f>S$35-S30</f>
        <v>0.90000000000000213</v>
      </c>
      <c r="E30">
        <f>T$35-T30</f>
        <v>0.60000000000000142</v>
      </c>
      <c r="F30">
        <f>U$35-U30</f>
        <v>2</v>
      </c>
      <c r="G30">
        <f>V$35-V30</f>
        <v>3.3000000000000007</v>
      </c>
      <c r="H30">
        <v>0</v>
      </c>
      <c r="I30">
        <f>X$35-X30</f>
        <v>0</v>
      </c>
      <c r="J30">
        <f>Y$35-Y30</f>
        <v>0</v>
      </c>
      <c r="K30">
        <f>Z$35-Z30</f>
        <v>0</v>
      </c>
      <c r="L30">
        <f>AA$35-AA30</f>
        <v>0.80000000000000071</v>
      </c>
      <c r="M30">
        <f>AB$35-AB30</f>
        <v>0.19999999999999929</v>
      </c>
      <c r="N30">
        <v>0</v>
      </c>
      <c r="O30">
        <v>0</v>
      </c>
      <c r="Q30" s="223">
        <v>27.5</v>
      </c>
      <c r="R30" s="39">
        <v>23.1</v>
      </c>
      <c r="S30" s="39">
        <v>26.7</v>
      </c>
      <c r="T30" s="39">
        <v>28.7</v>
      </c>
      <c r="U30" s="39">
        <v>23.9</v>
      </c>
      <c r="V30" s="39">
        <v>23.7</v>
      </c>
      <c r="W30" s="39">
        <v>0</v>
      </c>
      <c r="X30" s="39">
        <v>0</v>
      </c>
      <c r="Y30" s="39">
        <v>0</v>
      </c>
      <c r="Z30" s="39">
        <v>0</v>
      </c>
      <c r="AA30" s="39">
        <v>25.9</v>
      </c>
      <c r="AB30" s="39">
        <v>28.5</v>
      </c>
      <c r="AC30" s="39">
        <v>0</v>
      </c>
      <c r="AD30" s="39">
        <v>0</v>
      </c>
    </row>
    <row r="31" spans="1:30">
      <c r="A31" t="s">
        <v>85</v>
      </c>
      <c r="B31">
        <v>0</v>
      </c>
      <c r="C31">
        <f>R$35-R31</f>
        <v>1.3000000000000007</v>
      </c>
      <c r="D31">
        <v>0</v>
      </c>
      <c r="E31">
        <v>0</v>
      </c>
      <c r="F31">
        <v>0</v>
      </c>
      <c r="G31">
        <v>0</v>
      </c>
      <c r="H31">
        <v>0</v>
      </c>
      <c r="I31">
        <f>X$35-X31</f>
        <v>0</v>
      </c>
      <c r="J31">
        <f>Y$35-Y31</f>
        <v>0</v>
      </c>
      <c r="K31">
        <f>Z$35-Z31</f>
        <v>0</v>
      </c>
      <c r="L31">
        <v>0</v>
      </c>
      <c r="M31">
        <v>0</v>
      </c>
      <c r="N31">
        <v>0</v>
      </c>
      <c r="O31">
        <v>0</v>
      </c>
      <c r="Q31" s="221">
        <v>0</v>
      </c>
      <c r="R31" s="70">
        <v>26.2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</row>
    <row r="32" spans="1:30">
      <c r="A32" t="s">
        <v>87</v>
      </c>
      <c r="B32">
        <v>0</v>
      </c>
      <c r="C32" s="220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X$35-X32</f>
        <v>0</v>
      </c>
      <c r="J32">
        <f>Y$35-Y32</f>
        <v>0</v>
      </c>
      <c r="K32">
        <f>Z$35-Z32</f>
        <v>0</v>
      </c>
      <c r="L32">
        <v>0</v>
      </c>
      <c r="M32">
        <v>0</v>
      </c>
      <c r="N32">
        <v>0</v>
      </c>
      <c r="O32">
        <v>0</v>
      </c>
      <c r="Q32" s="221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</row>
    <row r="33" spans="1:30">
      <c r="A33" t="s">
        <v>88</v>
      </c>
      <c r="B33">
        <v>0</v>
      </c>
      <c r="C33">
        <f>R$35-R33</f>
        <v>4.5</v>
      </c>
      <c r="D33">
        <v>0</v>
      </c>
      <c r="E33">
        <v>0</v>
      </c>
      <c r="F33">
        <v>0</v>
      </c>
      <c r="G33">
        <v>0</v>
      </c>
      <c r="H33">
        <v>0</v>
      </c>
      <c r="I33">
        <f>X$35-X33</f>
        <v>0</v>
      </c>
      <c r="J33">
        <f>Y$35-Y33</f>
        <v>0</v>
      </c>
      <c r="K33">
        <f>Z$35-Z33</f>
        <v>0</v>
      </c>
      <c r="L33">
        <v>0</v>
      </c>
      <c r="M33">
        <v>0</v>
      </c>
      <c r="N33">
        <v>0</v>
      </c>
      <c r="O33">
        <v>0</v>
      </c>
      <c r="Q33" s="221">
        <v>0</v>
      </c>
      <c r="R33" s="70">
        <v>23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</row>
    <row r="34" spans="1:30">
      <c r="A34" t="s">
        <v>89</v>
      </c>
      <c r="B34">
        <v>0</v>
      </c>
      <c r="C34" s="220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X$35-X34</f>
        <v>0</v>
      </c>
      <c r="J34">
        <f>Y$35-Y34</f>
        <v>0</v>
      </c>
      <c r="K34">
        <f>Z$35-Z34</f>
        <v>0</v>
      </c>
      <c r="L34">
        <v>0</v>
      </c>
      <c r="M34">
        <v>0</v>
      </c>
      <c r="N34">
        <v>0</v>
      </c>
      <c r="O34">
        <v>0</v>
      </c>
      <c r="Q34" s="221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</row>
    <row r="35" spans="1:30">
      <c r="Q35">
        <f>MAX(Q2:Q34)</f>
        <v>28.7</v>
      </c>
      <c r="R35">
        <f>MAX(R2:R34)</f>
        <v>27.5</v>
      </c>
      <c r="S35">
        <f>MAX(S2:S34)</f>
        <v>27.6</v>
      </c>
      <c r="T35">
        <f>MAX(T2:T34)</f>
        <v>29.3</v>
      </c>
      <c r="U35">
        <f>MAX(U2:U34)</f>
        <v>25.9</v>
      </c>
      <c r="V35">
        <f>MAX(V2:V34)</f>
        <v>27</v>
      </c>
      <c r="W35">
        <f>MAX(W2:W34)</f>
        <v>29</v>
      </c>
      <c r="X35">
        <f>MAX(X2:X34)</f>
        <v>0</v>
      </c>
      <c r="Y35">
        <f>MAX(Y2:Y34)</f>
        <v>0</v>
      </c>
      <c r="Z35">
        <f>MAX(Z2:Z34)</f>
        <v>0</v>
      </c>
      <c r="AA35">
        <f>MAX(AA2:AA34)</f>
        <v>26.7</v>
      </c>
      <c r="AB35">
        <f>MAX(AB2:AB34)</f>
        <v>28.7</v>
      </c>
      <c r="AC35">
        <f>MAX(AC2:AC34)</f>
        <v>30.2</v>
      </c>
      <c r="AD35">
        <f>MAX(AD2:AD34)</f>
        <v>28.4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34"/>
  <sheetViews>
    <sheetView zoomScaleNormal="100" workbookViewId="0">
      <selection activeCell="S1" sqref="S1"/>
    </sheetView>
  </sheetViews>
  <sheetFormatPr defaultColWidth="8.85546875" defaultRowHeight="13.5"/>
  <sheetData>
    <row r="1" spans="1:26" s="5" customFormat="1" ht="82.15">
      <c r="A1" s="6" t="s">
        <v>0</v>
      </c>
      <c r="B1" s="39" t="s">
        <v>1</v>
      </c>
      <c r="C1" s="5" t="s">
        <v>623</v>
      </c>
      <c r="D1" s="5" t="s">
        <v>624</v>
      </c>
      <c r="E1" s="5" t="s">
        <v>625</v>
      </c>
      <c r="F1" s="5" t="s">
        <v>626</v>
      </c>
      <c r="G1" s="5" t="s">
        <v>627</v>
      </c>
      <c r="H1" s="5" t="s">
        <v>628</v>
      </c>
      <c r="I1" s="5" t="s">
        <v>629</v>
      </c>
      <c r="J1" s="5" t="s">
        <v>630</v>
      </c>
      <c r="K1" s="5" t="s">
        <v>631</v>
      </c>
      <c r="L1" s="5" t="s">
        <v>632</v>
      </c>
      <c r="M1" s="5" t="s">
        <v>633</v>
      </c>
      <c r="N1" s="5" t="s">
        <v>634</v>
      </c>
      <c r="O1" s="5" t="s">
        <v>635</v>
      </c>
      <c r="P1" s="5" t="s">
        <v>636</v>
      </c>
      <c r="Q1" s="5" t="s">
        <v>637</v>
      </c>
      <c r="R1" s="5" t="s">
        <v>638</v>
      </c>
      <c r="S1" s="5" t="s">
        <v>639</v>
      </c>
      <c r="T1" s="5" t="s">
        <v>640</v>
      </c>
      <c r="U1" s="5" t="s">
        <v>641</v>
      </c>
      <c r="V1" s="5" t="s">
        <v>642</v>
      </c>
      <c r="W1" s="5" t="s">
        <v>643</v>
      </c>
      <c r="X1" s="5" t="s">
        <v>644</v>
      </c>
      <c r="Y1" s="5" t="s">
        <v>645</v>
      </c>
      <c r="Z1" s="5" t="s">
        <v>646</v>
      </c>
    </row>
    <row r="2" spans="1:26">
      <c r="A2" t="s">
        <v>27</v>
      </c>
      <c r="B2" s="4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 t="s">
        <v>29</v>
      </c>
      <c r="B3" s="49">
        <v>1</v>
      </c>
    </row>
    <row r="4" spans="1:26">
      <c r="A4" t="s">
        <v>32</v>
      </c>
      <c r="B4" s="49">
        <v>1</v>
      </c>
    </row>
    <row r="5" spans="1:26">
      <c r="A5" t="s">
        <v>35</v>
      </c>
      <c r="B5" s="42">
        <v>1</v>
      </c>
      <c r="D5">
        <v>0</v>
      </c>
      <c r="E5">
        <v>65.540394456898696</v>
      </c>
      <c r="F5">
        <v>55.780743204759602</v>
      </c>
      <c r="G5">
        <v>88.522795237034302</v>
      </c>
      <c r="H5">
        <v>26.3</v>
      </c>
      <c r="I5">
        <v>25.1</v>
      </c>
      <c r="J5">
        <v>0</v>
      </c>
      <c r="K5">
        <v>0</v>
      </c>
      <c r="L5">
        <v>0</v>
      </c>
      <c r="N5">
        <v>0</v>
      </c>
      <c r="O5">
        <v>90.892863655516095</v>
      </c>
      <c r="P5">
        <v>98.367088957990504</v>
      </c>
      <c r="Q5">
        <v>51.946914005864599</v>
      </c>
      <c r="R5">
        <v>26.3</v>
      </c>
      <c r="S5">
        <v>25.1</v>
      </c>
      <c r="T5">
        <v>0</v>
      </c>
      <c r="U5">
        <v>0</v>
      </c>
      <c r="V5">
        <v>0</v>
      </c>
      <c r="W5">
        <v>26.4</v>
      </c>
      <c r="X5">
        <v>40.233269321968002</v>
      </c>
      <c r="Y5">
        <v>27.7</v>
      </c>
      <c r="Z5">
        <v>26.6</v>
      </c>
    </row>
    <row r="6" spans="1:26">
      <c r="A6" t="s">
        <v>38</v>
      </c>
      <c r="B6" s="49">
        <v>1</v>
      </c>
    </row>
    <row r="7" spans="1:26">
      <c r="A7" t="s">
        <v>40</v>
      </c>
      <c r="B7" s="49">
        <v>1</v>
      </c>
    </row>
    <row r="8" spans="1:26">
      <c r="A8" t="s">
        <v>43</v>
      </c>
      <c r="B8" s="42">
        <v>1</v>
      </c>
      <c r="C8">
        <v>60.131941716457597</v>
      </c>
      <c r="D8">
        <v>92.760866168480902</v>
      </c>
      <c r="E8">
        <v>42.327146964919699</v>
      </c>
      <c r="F8">
        <v>89.379957564879703</v>
      </c>
      <c r="G8">
        <v>98.485979471312305</v>
      </c>
      <c r="H8">
        <v>25.7</v>
      </c>
      <c r="I8">
        <v>0</v>
      </c>
      <c r="J8">
        <v>0</v>
      </c>
      <c r="K8">
        <v>0</v>
      </c>
      <c r="L8">
        <v>0</v>
      </c>
      <c r="M8">
        <v>87.226853398330505</v>
      </c>
      <c r="N8">
        <v>69.082467298975303</v>
      </c>
      <c r="O8">
        <v>93.530895695862796</v>
      </c>
      <c r="P8">
        <v>99.563836769867095</v>
      </c>
      <c r="Q8">
        <v>0</v>
      </c>
      <c r="R8">
        <v>25.7</v>
      </c>
      <c r="S8">
        <v>0</v>
      </c>
      <c r="T8">
        <v>0</v>
      </c>
      <c r="U8">
        <v>0</v>
      </c>
      <c r="V8">
        <v>0</v>
      </c>
      <c r="W8">
        <v>26.7</v>
      </c>
      <c r="X8">
        <v>99.650391325874196</v>
      </c>
      <c r="Y8">
        <v>0</v>
      </c>
      <c r="Z8">
        <v>0</v>
      </c>
    </row>
    <row r="9" spans="1:26">
      <c r="A9" t="s">
        <v>46</v>
      </c>
      <c r="B9" s="42">
        <v>1</v>
      </c>
      <c r="C9">
        <v>79.328805735806796</v>
      </c>
      <c r="D9">
        <v>95.227144645851894</v>
      </c>
      <c r="E9">
        <v>57.873559858481698</v>
      </c>
      <c r="F9">
        <v>88.113010193167497</v>
      </c>
      <c r="G9">
        <v>97.908266084010904</v>
      </c>
      <c r="H9">
        <v>25.6</v>
      </c>
      <c r="I9">
        <v>0</v>
      </c>
      <c r="J9">
        <v>0</v>
      </c>
      <c r="K9">
        <v>0</v>
      </c>
      <c r="L9">
        <v>0</v>
      </c>
      <c r="M9">
        <v>97.696500443857502</v>
      </c>
      <c r="N9">
        <v>76.942009205099495</v>
      </c>
      <c r="O9">
        <v>57.520549400299402</v>
      </c>
      <c r="P9">
        <v>98.782374485839497</v>
      </c>
      <c r="Q9">
        <v>85.112742076374104</v>
      </c>
      <c r="R9">
        <v>25.6</v>
      </c>
      <c r="S9">
        <v>0</v>
      </c>
      <c r="T9">
        <v>0</v>
      </c>
      <c r="U9">
        <v>0</v>
      </c>
      <c r="V9">
        <v>0</v>
      </c>
      <c r="W9">
        <v>25.5</v>
      </c>
      <c r="X9">
        <v>99.244523094865798</v>
      </c>
      <c r="Y9">
        <v>30.2</v>
      </c>
      <c r="Z9">
        <v>27.6</v>
      </c>
    </row>
    <row r="10" spans="1:26">
      <c r="A10" t="s">
        <v>49</v>
      </c>
      <c r="B10" s="42">
        <v>1</v>
      </c>
      <c r="C10">
        <v>65.316953564202905</v>
      </c>
      <c r="D10">
        <v>88.987518881961805</v>
      </c>
      <c r="E10">
        <v>99.0532615559503</v>
      </c>
      <c r="F10">
        <v>98.5459901269802</v>
      </c>
      <c r="G10">
        <v>93.0382662203466</v>
      </c>
      <c r="H10">
        <v>24.7</v>
      </c>
      <c r="I10">
        <v>29</v>
      </c>
      <c r="J10">
        <v>0</v>
      </c>
      <c r="K10">
        <v>0</v>
      </c>
      <c r="L10">
        <v>0</v>
      </c>
      <c r="M10">
        <v>92.360856318738698</v>
      </c>
      <c r="N10">
        <v>88.921590349078102</v>
      </c>
      <c r="O10">
        <v>99.996446115449501</v>
      </c>
      <c r="P10">
        <v>99.899247736391402</v>
      </c>
      <c r="Q10">
        <v>73.2566493565933</v>
      </c>
      <c r="R10">
        <v>24.7</v>
      </c>
      <c r="S10">
        <v>29</v>
      </c>
      <c r="T10">
        <v>0</v>
      </c>
      <c r="U10">
        <v>0</v>
      </c>
      <c r="V10">
        <v>0</v>
      </c>
      <c r="W10">
        <v>26</v>
      </c>
      <c r="X10">
        <v>96.469723196406605</v>
      </c>
      <c r="Y10">
        <v>28.1</v>
      </c>
      <c r="Z10">
        <v>25.7</v>
      </c>
    </row>
    <row r="11" spans="1:26">
      <c r="A11" t="s">
        <v>50</v>
      </c>
      <c r="B11" s="54">
        <v>2</v>
      </c>
      <c r="C11">
        <v>72.784693176258301</v>
      </c>
      <c r="H11">
        <v>0</v>
      </c>
      <c r="I11">
        <v>0</v>
      </c>
      <c r="J11">
        <v>0</v>
      </c>
      <c r="K11">
        <v>0</v>
      </c>
      <c r="L11">
        <v>0</v>
      </c>
      <c r="M11">
        <v>69.901858297276405</v>
      </c>
      <c r="N11">
        <v>99.9867153206837</v>
      </c>
      <c r="O11">
        <v>90.892863655516095</v>
      </c>
      <c r="P11">
        <v>98.108977318008101</v>
      </c>
      <c r="Q11">
        <v>13.636309356639201</v>
      </c>
      <c r="R11">
        <v>0</v>
      </c>
      <c r="S11">
        <v>0</v>
      </c>
      <c r="T11">
        <v>0</v>
      </c>
      <c r="U11">
        <v>0</v>
      </c>
      <c r="V11">
        <v>0</v>
      </c>
      <c r="W11">
        <v>24.4</v>
      </c>
      <c r="X11">
        <v>0</v>
      </c>
      <c r="Y11">
        <v>26.4</v>
      </c>
      <c r="Z11" t="s">
        <v>647</v>
      </c>
    </row>
    <row r="12" spans="1:26">
      <c r="A12" t="s">
        <v>52</v>
      </c>
      <c r="B12" s="54">
        <v>2</v>
      </c>
      <c r="H12">
        <v>0</v>
      </c>
      <c r="I12">
        <v>0</v>
      </c>
      <c r="J12">
        <v>0</v>
      </c>
      <c r="K12">
        <v>0</v>
      </c>
      <c r="L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</row>
    <row r="13" spans="1:26">
      <c r="A13" t="s">
        <v>53</v>
      </c>
      <c r="B13" s="54">
        <v>2</v>
      </c>
      <c r="H13">
        <v>0</v>
      </c>
      <c r="I13">
        <v>0</v>
      </c>
      <c r="J13">
        <v>0</v>
      </c>
      <c r="K13">
        <v>0</v>
      </c>
      <c r="L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</row>
    <row r="14" spans="1:26">
      <c r="A14" t="s">
        <v>55</v>
      </c>
      <c r="B14" s="54">
        <v>2</v>
      </c>
      <c r="C14">
        <v>62.817327502710597</v>
      </c>
      <c r="D14">
        <v>93.946625520344</v>
      </c>
      <c r="E14">
        <v>60.082896253833702</v>
      </c>
      <c r="F14">
        <v>87.422797051337895</v>
      </c>
      <c r="G14">
        <v>97.792065122510706</v>
      </c>
      <c r="H14">
        <v>25.4</v>
      </c>
      <c r="I14">
        <v>0</v>
      </c>
      <c r="J14">
        <v>0</v>
      </c>
      <c r="K14">
        <v>0</v>
      </c>
      <c r="L14">
        <v>0</v>
      </c>
      <c r="M14">
        <v>92.360856318738698</v>
      </c>
      <c r="N14">
        <v>73.300085178021106</v>
      </c>
      <c r="O14">
        <v>64.203745750060904</v>
      </c>
      <c r="P14">
        <v>99.3228347186039</v>
      </c>
      <c r="Q14">
        <v>58.496461149376501</v>
      </c>
      <c r="R14">
        <v>25.4</v>
      </c>
      <c r="S14">
        <v>0</v>
      </c>
      <c r="T14">
        <v>0</v>
      </c>
      <c r="U14">
        <v>0</v>
      </c>
      <c r="V14">
        <v>0</v>
      </c>
      <c r="W14">
        <v>24.9</v>
      </c>
      <c r="X14">
        <v>99.650391325874196</v>
      </c>
      <c r="Y14">
        <v>26.5</v>
      </c>
      <c r="Z14">
        <v>25.1</v>
      </c>
    </row>
    <row r="15" spans="1:26">
      <c r="A15" t="s">
        <v>57</v>
      </c>
      <c r="B15" s="54">
        <v>2</v>
      </c>
      <c r="C15">
        <v>70.837509438146199</v>
      </c>
      <c r="D15">
        <v>90.803111809874295</v>
      </c>
      <c r="E15">
        <v>55.532093963994299</v>
      </c>
      <c r="F15">
        <v>86.691700617995295</v>
      </c>
      <c r="G15">
        <v>98.710960017900504</v>
      </c>
      <c r="H15">
        <v>25.4</v>
      </c>
      <c r="I15">
        <v>0</v>
      </c>
      <c r="J15">
        <v>0</v>
      </c>
      <c r="K15">
        <v>0</v>
      </c>
      <c r="L15">
        <v>0</v>
      </c>
      <c r="M15">
        <v>92.360856318738698</v>
      </c>
      <c r="N15">
        <v>73.300085178021106</v>
      </c>
      <c r="O15">
        <v>81.947028973429397</v>
      </c>
      <c r="P15">
        <v>99.4949616099764</v>
      </c>
      <c r="Q15">
        <v>76.900330736749893</v>
      </c>
      <c r="R15">
        <v>25.4</v>
      </c>
      <c r="S15">
        <v>0</v>
      </c>
      <c r="T15">
        <v>0</v>
      </c>
      <c r="U15">
        <v>0</v>
      </c>
      <c r="V15">
        <v>0</v>
      </c>
      <c r="W15">
        <v>25.9</v>
      </c>
      <c r="X15">
        <v>99.790807156250693</v>
      </c>
      <c r="Y15">
        <v>27</v>
      </c>
      <c r="Z15">
        <v>25.3</v>
      </c>
    </row>
    <row r="16" spans="1:26">
      <c r="A16" t="s">
        <v>58</v>
      </c>
      <c r="B16" s="54">
        <v>2</v>
      </c>
      <c r="C16">
        <v>66.501265712261699</v>
      </c>
      <c r="D16">
        <v>93.946625520344</v>
      </c>
      <c r="E16">
        <v>50.418205360836303</v>
      </c>
      <c r="F16">
        <v>93.585560646526702</v>
      </c>
      <c r="G16">
        <v>98.314116341799405</v>
      </c>
      <c r="H16">
        <v>25</v>
      </c>
      <c r="I16">
        <v>0</v>
      </c>
      <c r="J16">
        <v>0</v>
      </c>
      <c r="K16">
        <v>0</v>
      </c>
      <c r="L16">
        <v>0</v>
      </c>
      <c r="M16">
        <v>97.2663386416896</v>
      </c>
      <c r="N16">
        <v>88.921590349078102</v>
      </c>
      <c r="O16">
        <v>99.748084814443402</v>
      </c>
      <c r="P16">
        <v>99.818976824329695</v>
      </c>
      <c r="Q16">
        <v>94.656034646908395</v>
      </c>
      <c r="R16">
        <v>25</v>
      </c>
      <c r="S16">
        <v>0</v>
      </c>
      <c r="T16">
        <v>0</v>
      </c>
      <c r="U16">
        <v>0</v>
      </c>
      <c r="V16">
        <v>0</v>
      </c>
      <c r="W16">
        <v>24.4</v>
      </c>
      <c r="X16">
        <v>99.903154456015201</v>
      </c>
      <c r="Y16">
        <v>26.9</v>
      </c>
      <c r="Z16">
        <v>25.7</v>
      </c>
    </row>
    <row r="17" spans="1:26">
      <c r="A17" t="s">
        <v>60</v>
      </c>
      <c r="B17" s="54">
        <v>2</v>
      </c>
      <c r="C17">
        <v>0</v>
      </c>
      <c r="D17">
        <v>82.146811284277703</v>
      </c>
      <c r="E17">
        <v>78.183998250051005</v>
      </c>
      <c r="F17">
        <v>91.027700714597998</v>
      </c>
      <c r="G17">
        <v>96.399215576985597</v>
      </c>
      <c r="H17">
        <v>26.4</v>
      </c>
      <c r="I17">
        <v>0</v>
      </c>
      <c r="J17">
        <v>0</v>
      </c>
      <c r="K17">
        <v>0</v>
      </c>
      <c r="L17">
        <v>0</v>
      </c>
      <c r="M17">
        <v>0</v>
      </c>
      <c r="N17">
        <v>35.616035063645903</v>
      </c>
      <c r="O17">
        <v>0</v>
      </c>
      <c r="P17">
        <v>97.810033365195395</v>
      </c>
      <c r="Q17">
        <v>0</v>
      </c>
      <c r="R17">
        <v>26.4</v>
      </c>
      <c r="S17">
        <v>0</v>
      </c>
      <c r="T17">
        <v>0</v>
      </c>
      <c r="U17">
        <v>0</v>
      </c>
      <c r="V17">
        <v>0</v>
      </c>
      <c r="W17">
        <v>26</v>
      </c>
      <c r="X17">
        <v>53.793134698080898</v>
      </c>
      <c r="Y17">
        <v>30.1</v>
      </c>
      <c r="Z17">
        <v>28.4</v>
      </c>
    </row>
    <row r="18" spans="1:26">
      <c r="A18" t="s">
        <v>62</v>
      </c>
      <c r="B18" s="54">
        <v>2</v>
      </c>
      <c r="C18">
        <v>75.458074232265801</v>
      </c>
      <c r="D18">
        <v>99.872417598089797</v>
      </c>
      <c r="E18">
        <v>37.324105447513901</v>
      </c>
      <c r="F18">
        <v>98.4649597847731</v>
      </c>
      <c r="G18">
        <v>97.257494660382505</v>
      </c>
      <c r="H18">
        <v>23.4</v>
      </c>
      <c r="I18">
        <v>0</v>
      </c>
      <c r="J18">
        <v>0</v>
      </c>
      <c r="K18">
        <v>0</v>
      </c>
      <c r="L18">
        <v>0</v>
      </c>
      <c r="M18">
        <v>99.021141848105898</v>
      </c>
      <c r="N18">
        <v>99.957304107874805</v>
      </c>
      <c r="O18">
        <v>98.610682439444204</v>
      </c>
      <c r="P18">
        <v>99.843647600265101</v>
      </c>
      <c r="Q18">
        <v>96.554375417709906</v>
      </c>
      <c r="R18">
        <v>23.4</v>
      </c>
      <c r="S18">
        <v>0</v>
      </c>
      <c r="T18">
        <v>0</v>
      </c>
      <c r="U18">
        <v>0</v>
      </c>
      <c r="V18">
        <v>0</v>
      </c>
      <c r="W18">
        <v>22.9</v>
      </c>
      <c r="X18">
        <v>99.965303663791801</v>
      </c>
      <c r="Y18">
        <v>26.9</v>
      </c>
      <c r="Z18">
        <v>27</v>
      </c>
    </row>
    <row r="19" spans="1:26">
      <c r="A19" t="s">
        <v>64</v>
      </c>
      <c r="B19" s="54">
        <v>2</v>
      </c>
      <c r="C19">
        <v>80.695794854374697</v>
      </c>
      <c r="D19">
        <v>99.999986731760401</v>
      </c>
      <c r="E19">
        <v>34.649168801814</v>
      </c>
      <c r="F19">
        <v>99.8727722245645</v>
      </c>
      <c r="G19">
        <v>98.710960017900504</v>
      </c>
      <c r="H19">
        <v>0</v>
      </c>
      <c r="I19">
        <v>0</v>
      </c>
      <c r="J19">
        <v>0</v>
      </c>
      <c r="K19">
        <v>0</v>
      </c>
      <c r="L19">
        <v>0</v>
      </c>
      <c r="M19">
        <v>87.226853398330505</v>
      </c>
      <c r="N19">
        <v>99.999966015535193</v>
      </c>
      <c r="O19">
        <v>93.530895695862796</v>
      </c>
      <c r="P19">
        <v>99.976691588098802</v>
      </c>
      <c r="Q19">
        <v>99.950128149830803</v>
      </c>
      <c r="R19">
        <v>0</v>
      </c>
      <c r="S19">
        <v>0</v>
      </c>
      <c r="T19">
        <v>0</v>
      </c>
      <c r="U19">
        <v>0</v>
      </c>
      <c r="V19">
        <v>0</v>
      </c>
      <c r="W19">
        <v>26.1</v>
      </c>
      <c r="X19">
        <v>99.790807156250693</v>
      </c>
      <c r="Y19">
        <v>0</v>
      </c>
      <c r="Z19">
        <v>0</v>
      </c>
    </row>
    <row r="20" spans="1:26">
      <c r="A20" t="s">
        <v>67</v>
      </c>
      <c r="B20" s="54">
        <v>2</v>
      </c>
      <c r="H20">
        <v>0</v>
      </c>
      <c r="I20">
        <v>0</v>
      </c>
      <c r="J20">
        <v>0</v>
      </c>
      <c r="K20">
        <v>0</v>
      </c>
      <c r="L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</row>
    <row r="21" spans="1:26">
      <c r="A21" t="s">
        <v>69</v>
      </c>
      <c r="B21" s="54">
        <v>2</v>
      </c>
    </row>
    <row r="22" spans="1:26">
      <c r="A22" t="s">
        <v>72</v>
      </c>
      <c r="B22" s="54">
        <v>2</v>
      </c>
    </row>
    <row r="23" spans="1:26">
      <c r="A23" t="s">
        <v>73</v>
      </c>
      <c r="B23" s="54">
        <v>2</v>
      </c>
    </row>
    <row r="24" spans="1:26">
      <c r="A24" t="s">
        <v>75</v>
      </c>
      <c r="B24" s="54">
        <v>2</v>
      </c>
    </row>
    <row r="25" spans="1:26">
      <c r="A25" t="s">
        <v>76</v>
      </c>
      <c r="B25" s="54">
        <v>2</v>
      </c>
    </row>
    <row r="26" spans="1:26">
      <c r="A26" t="s">
        <v>78</v>
      </c>
      <c r="B26" s="54">
        <v>2</v>
      </c>
    </row>
    <row r="27" spans="1:26">
      <c r="A27" t="s">
        <v>80</v>
      </c>
      <c r="B27" s="54">
        <v>2</v>
      </c>
    </row>
    <row r="28" spans="1:26">
      <c r="A28" t="s">
        <v>82</v>
      </c>
      <c r="B28" s="54">
        <v>2</v>
      </c>
      <c r="H28">
        <v>0</v>
      </c>
      <c r="I28">
        <v>0</v>
      </c>
      <c r="J28">
        <v>0</v>
      </c>
      <c r="K28">
        <v>0</v>
      </c>
      <c r="L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</row>
    <row r="29" spans="1:26">
      <c r="A29" t="s">
        <v>83</v>
      </c>
      <c r="B29" s="54">
        <v>2</v>
      </c>
      <c r="C29">
        <v>89.854478107068502</v>
      </c>
      <c r="D29">
        <v>99.999785229140102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93.563611672034497</v>
      </c>
      <c r="N29">
        <v>99.996908712068901</v>
      </c>
      <c r="O29">
        <v>92.324455643520594</v>
      </c>
      <c r="P29">
        <v>0</v>
      </c>
      <c r="Q29">
        <v>51.946914005864599</v>
      </c>
      <c r="R29">
        <v>0</v>
      </c>
      <c r="S29">
        <v>0</v>
      </c>
      <c r="T29">
        <v>0</v>
      </c>
      <c r="U29">
        <v>0</v>
      </c>
      <c r="V29">
        <v>0</v>
      </c>
      <c r="W29">
        <v>26.1</v>
      </c>
      <c r="X29">
        <v>92.365906762725302</v>
      </c>
      <c r="Y29">
        <v>0</v>
      </c>
      <c r="Z29">
        <v>0</v>
      </c>
    </row>
    <row r="30" spans="1:26">
      <c r="A30" t="s">
        <v>84</v>
      </c>
      <c r="B30" s="54">
        <v>2</v>
      </c>
      <c r="C30">
        <v>89.149785613465795</v>
      </c>
      <c r="D30">
        <v>99.959980428062295</v>
      </c>
      <c r="E30">
        <v>1.4300588249567501</v>
      </c>
      <c r="F30">
        <v>0</v>
      </c>
      <c r="G30">
        <v>97.669279343520799</v>
      </c>
      <c r="H30">
        <v>23.7</v>
      </c>
      <c r="I30">
        <v>0</v>
      </c>
      <c r="J30">
        <v>0</v>
      </c>
      <c r="K30">
        <v>0</v>
      </c>
      <c r="L30">
        <v>0</v>
      </c>
      <c r="M30">
        <v>87.226853398330505</v>
      </c>
      <c r="N30">
        <v>99.557716297483097</v>
      </c>
      <c r="O30">
        <v>29.001587913404101</v>
      </c>
      <c r="P30">
        <v>58.635303663017297</v>
      </c>
      <c r="Q30">
        <v>91.710699569480894</v>
      </c>
      <c r="R30">
        <v>23.7</v>
      </c>
      <c r="S30">
        <v>0</v>
      </c>
      <c r="T30">
        <v>0</v>
      </c>
      <c r="U30">
        <v>0</v>
      </c>
      <c r="V30">
        <v>0</v>
      </c>
      <c r="W30">
        <v>25.9</v>
      </c>
      <c r="X30">
        <v>40.233269321968002</v>
      </c>
      <c r="Y30">
        <v>0</v>
      </c>
      <c r="Z30">
        <v>0</v>
      </c>
    </row>
    <row r="31" spans="1:26">
      <c r="A31" t="s">
        <v>85</v>
      </c>
      <c r="B31" s="54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87</v>
      </c>
      <c r="B32" s="54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t="s">
        <v>88</v>
      </c>
      <c r="B33" s="54">
        <v>2</v>
      </c>
      <c r="H33">
        <v>0</v>
      </c>
      <c r="I33">
        <v>0</v>
      </c>
      <c r="J33">
        <v>0</v>
      </c>
      <c r="K33">
        <v>0</v>
      </c>
      <c r="L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</row>
    <row r="34" spans="1:26">
      <c r="A34" t="s">
        <v>89</v>
      </c>
      <c r="B34" s="5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zoomScale="150" zoomScaleNormal="150" workbookViewId="0"/>
  </sheetViews>
  <sheetFormatPr defaultColWidth="8.85546875" defaultRowHeight="13.5"/>
  <cols>
    <col min="4" max="4" width="20.7109375" customWidth="1"/>
    <col min="5" max="5" width="11" customWidth="1"/>
  </cols>
  <sheetData>
    <row r="1" spans="1:14" s="5" customFormat="1" ht="42.2">
      <c r="A1" s="6" t="s">
        <v>0</v>
      </c>
      <c r="B1" s="39" t="s">
        <v>1</v>
      </c>
      <c r="D1" s="40" t="s">
        <v>96</v>
      </c>
      <c r="E1" s="41" t="s">
        <v>97</v>
      </c>
      <c r="F1" s="40" t="s">
        <v>98</v>
      </c>
      <c r="G1" s="40" t="s">
        <v>99</v>
      </c>
      <c r="H1" s="40" t="s">
        <v>100</v>
      </c>
      <c r="I1" s="40" t="s">
        <v>101</v>
      </c>
      <c r="J1" s="40" t="s">
        <v>102</v>
      </c>
    </row>
    <row r="2" spans="1:14">
      <c r="A2" t="s">
        <v>27</v>
      </c>
      <c r="B2" s="42">
        <v>1</v>
      </c>
      <c r="C2" s="43"/>
      <c r="D2" s="44">
        <v>799641.66666666698</v>
      </c>
      <c r="E2" s="45">
        <v>0</v>
      </c>
      <c r="F2" s="44"/>
      <c r="G2" s="44">
        <v>336666.66666666698</v>
      </c>
      <c r="H2" s="46">
        <v>0</v>
      </c>
      <c r="I2" s="44">
        <v>23000</v>
      </c>
      <c r="J2" s="47">
        <v>0</v>
      </c>
      <c r="M2" s="48"/>
      <c r="N2" s="48"/>
    </row>
    <row r="3" spans="1:14">
      <c r="A3" t="s">
        <v>29</v>
      </c>
      <c r="B3" s="49">
        <v>1</v>
      </c>
      <c r="C3" s="50"/>
      <c r="D3" s="44">
        <v>8539.9459950897999</v>
      </c>
      <c r="E3" s="45">
        <v>0</v>
      </c>
      <c r="F3" s="44">
        <v>726.22309015948201</v>
      </c>
      <c r="G3" s="44">
        <v>8071.6052875105397</v>
      </c>
      <c r="H3" s="44">
        <v>466842.00336629001</v>
      </c>
      <c r="I3" s="44">
        <v>893.38104099109296</v>
      </c>
      <c r="J3" s="44">
        <v>0</v>
      </c>
      <c r="M3" s="48"/>
      <c r="N3" s="48"/>
    </row>
    <row r="4" spans="1:14">
      <c r="A4" t="s">
        <v>32</v>
      </c>
      <c r="B4" s="49">
        <v>1</v>
      </c>
      <c r="C4" s="50"/>
      <c r="D4" s="44">
        <v>34533.186152979899</v>
      </c>
      <c r="E4" s="45">
        <v>0</v>
      </c>
      <c r="F4" s="44">
        <v>7182.0006236365298</v>
      </c>
      <c r="G4" s="44">
        <v>15351.6323054694</v>
      </c>
      <c r="H4" s="44">
        <v>508222.43929253501</v>
      </c>
      <c r="I4" s="44">
        <v>25710.9141782482</v>
      </c>
      <c r="J4" s="44">
        <v>0</v>
      </c>
      <c r="M4" s="48"/>
      <c r="N4" s="48"/>
    </row>
    <row r="5" spans="1:14">
      <c r="A5" t="s">
        <v>35</v>
      </c>
      <c r="B5" s="42">
        <v>1</v>
      </c>
      <c r="C5" s="50"/>
      <c r="D5" s="44">
        <v>1527.6979003397</v>
      </c>
      <c r="E5" s="45">
        <v>0</v>
      </c>
      <c r="F5" s="44">
        <v>1367.03165065601</v>
      </c>
      <c r="G5" s="44">
        <v>2228.2648898837701</v>
      </c>
      <c r="H5" s="47">
        <v>34140.9144951505</v>
      </c>
      <c r="I5" s="44">
        <v>12270.2595609119</v>
      </c>
      <c r="J5" s="44">
        <v>0</v>
      </c>
      <c r="M5" s="48"/>
      <c r="N5" s="48"/>
    </row>
    <row r="6" spans="1:14">
      <c r="A6" t="s">
        <v>38</v>
      </c>
      <c r="B6" s="49">
        <v>1</v>
      </c>
      <c r="C6" s="50"/>
      <c r="D6" s="44">
        <v>86025.363482703295</v>
      </c>
      <c r="E6" s="45">
        <v>0</v>
      </c>
      <c r="F6" s="44">
        <v>11366.2241228162</v>
      </c>
      <c r="G6" s="44">
        <v>56926.938217548697</v>
      </c>
      <c r="H6" s="44">
        <v>8371218.0443518404</v>
      </c>
      <c r="I6" s="44">
        <v>0</v>
      </c>
      <c r="J6" s="44">
        <v>0</v>
      </c>
      <c r="M6" s="48"/>
      <c r="N6" s="48"/>
    </row>
    <row r="7" spans="1:14">
      <c r="A7" t="s">
        <v>40</v>
      </c>
      <c r="B7" s="49">
        <v>1</v>
      </c>
      <c r="C7" s="50"/>
      <c r="D7" s="44">
        <v>315356.45979675901</v>
      </c>
      <c r="E7" s="45">
        <v>0</v>
      </c>
      <c r="F7" s="44">
        <v>178014.672181414</v>
      </c>
      <c r="G7" s="44">
        <v>51568.452872040398</v>
      </c>
      <c r="H7" s="44">
        <v>4878382.8543225201</v>
      </c>
      <c r="I7" s="44">
        <v>11849.0826105995</v>
      </c>
      <c r="J7" s="51">
        <v>1992.5394704461301</v>
      </c>
      <c r="M7" s="48"/>
      <c r="N7" s="48"/>
    </row>
    <row r="8" spans="1:14">
      <c r="A8" t="s">
        <v>43</v>
      </c>
      <c r="B8" s="42">
        <v>1</v>
      </c>
      <c r="C8" s="50"/>
      <c r="D8" s="44">
        <v>32393.936957199199</v>
      </c>
      <c r="E8" s="52">
        <v>1.28723526569743</v>
      </c>
      <c r="F8" s="44">
        <v>24436.230927004701</v>
      </c>
      <c r="G8" s="44">
        <v>18433.559793538599</v>
      </c>
      <c r="H8" s="44">
        <v>350807.91111874202</v>
      </c>
      <c r="I8" s="44">
        <v>83773.182999072305</v>
      </c>
      <c r="J8" s="44">
        <v>0</v>
      </c>
      <c r="N8" s="48"/>
    </row>
    <row r="9" spans="1:14">
      <c r="A9" t="s">
        <v>46</v>
      </c>
      <c r="B9" s="42">
        <v>1</v>
      </c>
      <c r="C9" s="43"/>
      <c r="D9" s="44">
        <v>17185.253929626499</v>
      </c>
      <c r="E9" s="45">
        <v>0</v>
      </c>
      <c r="F9" s="44">
        <v>6098.5602779090596</v>
      </c>
      <c r="G9" s="44">
        <v>3877.5921301429998</v>
      </c>
      <c r="H9" s="44">
        <v>289747.84465116798</v>
      </c>
      <c r="I9" s="44">
        <v>183.864203895326</v>
      </c>
      <c r="J9" s="51">
        <v>745.79142778372704</v>
      </c>
      <c r="N9" s="48"/>
    </row>
    <row r="10" spans="1:14">
      <c r="A10" t="s">
        <v>49</v>
      </c>
      <c r="B10" s="42">
        <v>1</v>
      </c>
      <c r="C10" s="50"/>
      <c r="D10" s="44">
        <v>32950</v>
      </c>
      <c r="E10" s="45">
        <v>0</v>
      </c>
      <c r="F10" s="44"/>
      <c r="G10" s="44">
        <v>79333.333333333299</v>
      </c>
      <c r="H10" s="44">
        <v>9783.3333333333303</v>
      </c>
      <c r="I10" s="53">
        <v>18833.333333333299</v>
      </c>
      <c r="J10" s="47">
        <v>0</v>
      </c>
      <c r="M10" s="48"/>
      <c r="N10" s="48"/>
    </row>
    <row r="11" spans="1:14">
      <c r="A11" t="s">
        <v>50</v>
      </c>
      <c r="B11" s="54">
        <v>2</v>
      </c>
      <c r="C11" s="50"/>
      <c r="D11" s="44">
        <v>104391.66666666701</v>
      </c>
      <c r="E11" s="52">
        <v>57.297423424709699</v>
      </c>
      <c r="F11" s="44"/>
      <c r="G11" s="44">
        <v>60833.333333333299</v>
      </c>
      <c r="H11" s="47">
        <v>4408.8888888888896</v>
      </c>
      <c r="I11" s="44">
        <v>8590</v>
      </c>
      <c r="J11" s="47">
        <v>0</v>
      </c>
      <c r="M11" s="48"/>
      <c r="N11" s="48"/>
    </row>
    <row r="12" spans="1:14">
      <c r="A12" t="s">
        <v>52</v>
      </c>
      <c r="B12" s="54">
        <v>2</v>
      </c>
      <c r="C12" s="50"/>
      <c r="D12" s="44">
        <v>4095</v>
      </c>
      <c r="E12" s="52">
        <v>4.1070666206347104</v>
      </c>
      <c r="F12" s="44"/>
      <c r="G12" s="44">
        <v>0</v>
      </c>
      <c r="H12" s="46">
        <v>0</v>
      </c>
      <c r="I12" s="44">
        <v>0</v>
      </c>
      <c r="J12" s="47">
        <v>0</v>
      </c>
      <c r="M12" s="48"/>
      <c r="N12" s="48"/>
    </row>
    <row r="13" spans="1:14">
      <c r="A13" t="s">
        <v>53</v>
      </c>
      <c r="B13" s="54">
        <v>2</v>
      </c>
      <c r="C13" s="50"/>
      <c r="D13" s="44">
        <v>87750</v>
      </c>
      <c r="E13" s="52">
        <v>9.7858742455594001</v>
      </c>
      <c r="F13" s="44"/>
      <c r="G13" s="44">
        <v>54333.333333333299</v>
      </c>
      <c r="H13" s="46">
        <v>0</v>
      </c>
      <c r="I13" s="44">
        <v>4304.1666666666697</v>
      </c>
      <c r="J13" s="47">
        <v>0</v>
      </c>
      <c r="M13" s="48"/>
      <c r="N13" s="48"/>
    </row>
    <row r="14" spans="1:14">
      <c r="A14" t="s">
        <v>55</v>
      </c>
      <c r="B14" s="54">
        <v>2</v>
      </c>
      <c r="C14" s="50"/>
      <c r="D14" s="44">
        <v>640500</v>
      </c>
      <c r="E14" s="45">
        <v>0</v>
      </c>
      <c r="F14" s="44"/>
      <c r="G14" s="44">
        <v>11816.666666666701</v>
      </c>
      <c r="H14" s="44">
        <v>0</v>
      </c>
      <c r="I14" s="44">
        <v>5860</v>
      </c>
      <c r="J14" s="47">
        <v>0</v>
      </c>
      <c r="M14" s="48"/>
      <c r="N14" s="48"/>
    </row>
    <row r="15" spans="1:14">
      <c r="A15" t="s">
        <v>57</v>
      </c>
      <c r="B15" s="54">
        <v>2</v>
      </c>
      <c r="C15" s="50"/>
      <c r="D15" s="44">
        <v>45068750</v>
      </c>
      <c r="E15" s="52">
        <v>2.6410670840292898</v>
      </c>
      <c r="F15" s="44"/>
      <c r="G15" s="44">
        <v>304166.66666666698</v>
      </c>
      <c r="H15" s="44">
        <v>711078.125</v>
      </c>
      <c r="I15" s="44">
        <v>0</v>
      </c>
      <c r="J15" s="52">
        <v>260.0625</v>
      </c>
      <c r="M15" s="48"/>
      <c r="N15" s="48"/>
    </row>
    <row r="16" spans="1:14">
      <c r="A16" t="s">
        <v>58</v>
      </c>
      <c r="B16" s="54">
        <v>2</v>
      </c>
      <c r="C16" s="50"/>
      <c r="D16" s="44">
        <v>31001.863845506901</v>
      </c>
      <c r="E16" s="52">
        <v>20.120238129197698</v>
      </c>
      <c r="F16" s="44">
        <v>78.999226483674207</v>
      </c>
      <c r="G16" s="44">
        <v>654.65566959933199</v>
      </c>
      <c r="H16" s="44">
        <v>106838.668934382</v>
      </c>
      <c r="I16" s="44">
        <v>90.604358715894193</v>
      </c>
      <c r="J16" s="51">
        <v>1057.94728429677</v>
      </c>
      <c r="M16" s="48"/>
      <c r="N16" s="48"/>
    </row>
    <row r="17" spans="1:14">
      <c r="A17" t="s">
        <v>60</v>
      </c>
      <c r="B17" s="54">
        <v>2</v>
      </c>
      <c r="C17" s="50"/>
      <c r="D17" s="44">
        <v>133352.25310674601</v>
      </c>
      <c r="E17" s="45">
        <v>0</v>
      </c>
      <c r="F17" s="44">
        <v>63287.315537396702</v>
      </c>
      <c r="G17" s="44">
        <v>165728.71583779599</v>
      </c>
      <c r="H17" s="53">
        <v>2332803.4462520098</v>
      </c>
      <c r="I17" s="44">
        <v>75455.945609102098</v>
      </c>
      <c r="J17" s="44">
        <v>0</v>
      </c>
      <c r="M17" s="48"/>
      <c r="N17" s="48"/>
    </row>
    <row r="18" spans="1:14">
      <c r="A18" t="s">
        <v>62</v>
      </c>
      <c r="B18" s="54">
        <v>2</v>
      </c>
      <c r="C18" s="50"/>
      <c r="D18" s="44">
        <v>15706.945747650199</v>
      </c>
      <c r="E18" s="52">
        <v>32.865227209231399</v>
      </c>
      <c r="F18" s="44">
        <v>428.81169412542602</v>
      </c>
      <c r="G18" s="44">
        <v>627.782788747258</v>
      </c>
      <c r="H18" s="53">
        <v>89358.478850587999</v>
      </c>
      <c r="I18" s="44">
        <v>220.18636274082101</v>
      </c>
      <c r="J18" s="51">
        <v>601.68288339934895</v>
      </c>
      <c r="M18" s="48"/>
      <c r="N18" s="48"/>
    </row>
    <row r="19" spans="1:14">
      <c r="A19" t="s">
        <v>64</v>
      </c>
      <c r="B19" s="54">
        <v>2</v>
      </c>
      <c r="C19" s="50"/>
      <c r="D19" s="44">
        <v>164672.97609313799</v>
      </c>
      <c r="E19" s="52">
        <v>319.46976111706698</v>
      </c>
      <c r="F19" s="44">
        <v>3827.11706825075</v>
      </c>
      <c r="G19" s="44">
        <v>8182.8643477389196</v>
      </c>
      <c r="H19" s="47">
        <v>1295277.8312389001</v>
      </c>
      <c r="I19" s="44">
        <v>14480.6129174977</v>
      </c>
      <c r="J19" s="51">
        <v>3331.7764456530499</v>
      </c>
      <c r="M19" s="48"/>
      <c r="N19" s="48"/>
    </row>
    <row r="20" spans="1:14">
      <c r="A20" t="s">
        <v>67</v>
      </c>
      <c r="B20" s="54">
        <v>2</v>
      </c>
      <c r="C20" s="50"/>
      <c r="D20" s="44">
        <v>135500.09459591299</v>
      </c>
      <c r="E20" s="52">
        <v>2.51239259867797</v>
      </c>
      <c r="F20" s="44">
        <v>365955.72743072599</v>
      </c>
      <c r="G20" s="44">
        <v>49148.125974310002</v>
      </c>
      <c r="H20" s="47">
        <v>4373106.20734064</v>
      </c>
      <c r="I20" s="44">
        <v>1204088.9154822601</v>
      </c>
      <c r="J20" s="51">
        <v>50.262245748014699</v>
      </c>
      <c r="M20" s="48"/>
      <c r="N20" s="48"/>
    </row>
    <row r="21" spans="1:14">
      <c r="A21" t="s">
        <v>69</v>
      </c>
      <c r="B21" s="54">
        <v>2</v>
      </c>
      <c r="E21" s="55"/>
      <c r="M21" s="48"/>
      <c r="N21" s="48"/>
    </row>
    <row r="22" spans="1:14">
      <c r="A22" t="s">
        <v>72</v>
      </c>
      <c r="B22" s="54">
        <v>2</v>
      </c>
      <c r="D22" s="44">
        <v>338.05504335805301</v>
      </c>
      <c r="E22" s="45">
        <v>0</v>
      </c>
      <c r="F22" s="44">
        <v>121.388320779765</v>
      </c>
      <c r="G22" s="44">
        <v>240.708433852132</v>
      </c>
      <c r="H22" s="44">
        <v>0</v>
      </c>
      <c r="I22" s="44">
        <v>0</v>
      </c>
      <c r="J22" s="44">
        <v>0</v>
      </c>
      <c r="M22" s="48"/>
      <c r="N22" s="48"/>
    </row>
    <row r="23" spans="1:14">
      <c r="A23" t="s">
        <v>73</v>
      </c>
      <c r="B23" s="54">
        <v>2</v>
      </c>
      <c r="D23" s="44">
        <v>6857.0880781443302</v>
      </c>
      <c r="E23" s="45">
        <v>0</v>
      </c>
      <c r="F23" s="44">
        <v>4128.4009466080097</v>
      </c>
      <c r="G23" s="44">
        <v>3045.9317853488001</v>
      </c>
      <c r="H23" s="53">
        <v>33698.764168825699</v>
      </c>
      <c r="I23" s="44">
        <v>82059.205550627201</v>
      </c>
      <c r="J23" s="51">
        <v>55.811872945018699</v>
      </c>
      <c r="M23" s="48"/>
      <c r="N23" s="48"/>
    </row>
    <row r="24" spans="1:14">
      <c r="A24" t="s">
        <v>75</v>
      </c>
      <c r="B24" s="54">
        <v>2</v>
      </c>
      <c r="D24" s="44">
        <v>2524.3736666160198</v>
      </c>
      <c r="E24" s="52">
        <v>160.16191827015101</v>
      </c>
      <c r="F24" s="44">
        <v>487.09789395752699</v>
      </c>
      <c r="G24" s="44">
        <v>1012.56469148518</v>
      </c>
      <c r="H24" s="47">
        <v>15857.3247530278</v>
      </c>
      <c r="I24" s="44">
        <v>1134.43210122714</v>
      </c>
      <c r="J24" s="51">
        <v>1049.6119630957401</v>
      </c>
      <c r="M24" s="48"/>
      <c r="N24" s="48"/>
    </row>
    <row r="25" spans="1:14">
      <c r="A25" t="s">
        <v>76</v>
      </c>
      <c r="B25" s="54">
        <v>2</v>
      </c>
      <c r="D25" s="44">
        <v>12782.438801812001</v>
      </c>
      <c r="E25" s="52">
        <v>2380.7882775599901</v>
      </c>
      <c r="F25" s="44">
        <v>722.56806000951701</v>
      </c>
      <c r="G25" s="44">
        <v>1254.3578369633899</v>
      </c>
      <c r="H25" s="47">
        <v>643570.47467524803</v>
      </c>
      <c r="I25" s="44">
        <v>0</v>
      </c>
      <c r="J25" s="44">
        <v>976.03265662837305</v>
      </c>
      <c r="M25" s="48"/>
      <c r="N25" s="48"/>
    </row>
    <row r="26" spans="1:14">
      <c r="A26" t="s">
        <v>78</v>
      </c>
      <c r="B26" s="54">
        <v>2</v>
      </c>
      <c r="D26" s="44">
        <v>3046.5180209585301</v>
      </c>
      <c r="E26" s="45">
        <v>0</v>
      </c>
      <c r="F26" s="44">
        <v>1677.77275226295</v>
      </c>
      <c r="G26" s="44">
        <v>1079.9531677729501</v>
      </c>
      <c r="H26" s="44">
        <v>145850.25608603499</v>
      </c>
      <c r="I26" s="44">
        <v>4604.25209755172</v>
      </c>
      <c r="J26" s="44">
        <v>0</v>
      </c>
      <c r="M26" s="48"/>
      <c r="N26" s="48"/>
    </row>
    <row r="27" spans="1:14">
      <c r="A27" t="s">
        <v>80</v>
      </c>
      <c r="B27" s="54">
        <v>2</v>
      </c>
      <c r="D27" s="44">
        <v>3158.0252653788498</v>
      </c>
      <c r="E27" s="45">
        <v>0</v>
      </c>
      <c r="F27" s="44">
        <v>5076.0314509884001</v>
      </c>
      <c r="G27" s="44">
        <v>4046.68809793535</v>
      </c>
      <c r="H27" s="44">
        <v>310638.881125958</v>
      </c>
      <c r="I27" s="44">
        <v>7899.4536625430701</v>
      </c>
      <c r="J27" s="44">
        <v>0</v>
      </c>
      <c r="M27" s="48"/>
      <c r="N27" s="48"/>
    </row>
    <row r="28" spans="1:14">
      <c r="A28" t="s">
        <v>82</v>
      </c>
      <c r="B28" s="54">
        <v>2</v>
      </c>
      <c r="C28" s="43"/>
      <c r="D28" s="44">
        <v>10837.8445559295</v>
      </c>
      <c r="E28" s="45">
        <v>0</v>
      </c>
      <c r="F28" s="44">
        <v>5263.8367250767997</v>
      </c>
      <c r="G28" s="44">
        <v>2276.5375275143001</v>
      </c>
      <c r="H28" s="44">
        <v>178812.66890970399</v>
      </c>
      <c r="I28" s="44">
        <v>0</v>
      </c>
      <c r="J28" s="44">
        <v>0</v>
      </c>
      <c r="M28" s="48"/>
      <c r="N28" s="48"/>
    </row>
    <row r="29" spans="1:14">
      <c r="A29" t="s">
        <v>83</v>
      </c>
      <c r="B29" s="54">
        <v>2</v>
      </c>
      <c r="C29" s="43"/>
      <c r="D29" s="44">
        <v>12625</v>
      </c>
      <c r="E29" s="52">
        <v>91.005063294962</v>
      </c>
      <c r="F29" s="44"/>
      <c r="G29" s="44">
        <v>3416.6666666666702</v>
      </c>
      <c r="H29" s="46">
        <v>0</v>
      </c>
      <c r="I29" s="44">
        <v>0</v>
      </c>
      <c r="J29" s="47">
        <v>0</v>
      </c>
      <c r="M29" s="48"/>
      <c r="N29" s="48"/>
    </row>
    <row r="30" spans="1:14">
      <c r="A30" t="s">
        <v>84</v>
      </c>
      <c r="B30" s="54">
        <v>2</v>
      </c>
      <c r="C30" s="43"/>
      <c r="D30" s="44">
        <v>43825.8509466303</v>
      </c>
      <c r="E30" s="52">
        <v>222.10593007739101</v>
      </c>
      <c r="F30" s="44">
        <v>3023.4640546985602</v>
      </c>
      <c r="G30" s="44">
        <v>3135.3420911667899</v>
      </c>
      <c r="H30" s="44">
        <v>414689.03099486302</v>
      </c>
      <c r="I30" s="44">
        <v>3881.3597527441402</v>
      </c>
      <c r="J30" s="51">
        <v>112.413642505767</v>
      </c>
      <c r="M30" s="48"/>
      <c r="N30" s="48"/>
    </row>
    <row r="31" spans="1:14">
      <c r="A31" t="s">
        <v>85</v>
      </c>
      <c r="B31" s="54">
        <v>2</v>
      </c>
      <c r="C31" s="43"/>
      <c r="D31" s="44">
        <v>6761.8308540931303</v>
      </c>
      <c r="E31" s="45">
        <v>0</v>
      </c>
      <c r="F31" s="44">
        <v>1665.7331338937199</v>
      </c>
      <c r="G31" s="44">
        <v>4720.2366349456497</v>
      </c>
      <c r="H31" s="53">
        <v>277494.48067348602</v>
      </c>
      <c r="I31" s="44">
        <v>0</v>
      </c>
      <c r="J31" s="44">
        <v>0</v>
      </c>
      <c r="M31" s="48"/>
      <c r="N31" s="48"/>
    </row>
    <row r="32" spans="1:14">
      <c r="A32" t="s">
        <v>87</v>
      </c>
      <c r="B32" s="54">
        <v>2</v>
      </c>
      <c r="C32" s="43"/>
      <c r="D32" s="44">
        <v>113833.33333333299</v>
      </c>
      <c r="E32" s="45">
        <v>0</v>
      </c>
      <c r="F32" s="44"/>
      <c r="G32" s="44">
        <v>67000</v>
      </c>
      <c r="H32" s="46">
        <v>0</v>
      </c>
      <c r="I32" s="44">
        <v>2033.3333333333301</v>
      </c>
      <c r="J32" s="47">
        <v>0</v>
      </c>
      <c r="M32" s="48"/>
      <c r="N32" s="48"/>
    </row>
    <row r="33" spans="1:14">
      <c r="A33" t="s">
        <v>88</v>
      </c>
      <c r="B33" s="54">
        <v>2</v>
      </c>
      <c r="C33" s="43"/>
      <c r="D33" s="44">
        <v>138108.33333333299</v>
      </c>
      <c r="E33" s="45">
        <v>0</v>
      </c>
      <c r="F33" s="44"/>
      <c r="G33" s="44">
        <v>35316.666666666701</v>
      </c>
      <c r="H33" s="44">
        <v>16260</v>
      </c>
      <c r="I33" s="44">
        <v>2050</v>
      </c>
      <c r="J33" s="47">
        <v>0</v>
      </c>
      <c r="M33" s="48"/>
      <c r="N33" s="48"/>
    </row>
    <row r="34" spans="1:14">
      <c r="A34" t="s">
        <v>89</v>
      </c>
      <c r="B34" s="54">
        <v>2</v>
      </c>
      <c r="C34" s="43"/>
      <c r="D34" s="44">
        <v>1197.0512825470501</v>
      </c>
      <c r="E34" s="45">
        <v>0</v>
      </c>
      <c r="F34" s="44">
        <v>580.85383533418997</v>
      </c>
      <c r="G34" s="44">
        <v>381.00625177682798</v>
      </c>
      <c r="H34" s="44">
        <v>18975.612748418302</v>
      </c>
      <c r="I34" s="44">
        <v>0</v>
      </c>
      <c r="J34" s="44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9"/>
  <sheetViews>
    <sheetView zoomScaleNormal="100" workbookViewId="0"/>
  </sheetViews>
  <sheetFormatPr defaultColWidth="8.85546875" defaultRowHeight="13.5"/>
  <cols>
    <col min="1" max="1" width="10.28515625" customWidth="1"/>
  </cols>
  <sheetData>
    <row r="1" spans="1:24">
      <c r="A1" s="56" t="s">
        <v>0</v>
      </c>
      <c r="B1" s="57" t="s">
        <v>103</v>
      </c>
      <c r="C1" s="57" t="s">
        <v>104</v>
      </c>
      <c r="D1" s="57" t="s">
        <v>105</v>
      </c>
      <c r="E1" s="57" t="s">
        <v>106</v>
      </c>
      <c r="F1" s="57" t="s">
        <v>12</v>
      </c>
      <c r="G1" s="57" t="s">
        <v>13</v>
      </c>
    </row>
    <row r="2" spans="1:24">
      <c r="A2" s="58" t="s">
        <v>27</v>
      </c>
      <c r="B2" s="59">
        <v>26.2</v>
      </c>
      <c r="C2" s="59">
        <v>3</v>
      </c>
      <c r="D2" s="59">
        <v>18.2</v>
      </c>
      <c r="E2" s="59">
        <v>14.8</v>
      </c>
      <c r="F2" s="59">
        <v>0.13</v>
      </c>
      <c r="G2" s="59">
        <v>0.04</v>
      </c>
      <c r="H2" s="60"/>
      <c r="I2" s="61"/>
      <c r="J2" s="61"/>
      <c r="K2" s="61"/>
      <c r="L2" s="62"/>
      <c r="M2" s="62"/>
      <c r="N2" s="62"/>
      <c r="O2" s="62"/>
      <c r="P2" s="62"/>
      <c r="R2" s="63"/>
      <c r="S2" s="63"/>
      <c r="T2" s="63"/>
      <c r="U2" s="63"/>
      <c r="V2" s="63"/>
      <c r="W2" s="63"/>
    </row>
    <row r="3" spans="1:24">
      <c r="A3" s="58" t="s">
        <v>29</v>
      </c>
      <c r="B3" s="64">
        <v>17.828849999999999</v>
      </c>
      <c r="C3" s="64">
        <v>5.5515800000000004</v>
      </c>
      <c r="D3" s="64">
        <v>3.6788699999999999</v>
      </c>
      <c r="E3" s="64">
        <v>44.073729999999998</v>
      </c>
      <c r="F3" s="64">
        <v>0.77688999999999997</v>
      </c>
      <c r="G3" s="64">
        <v>1.66133</v>
      </c>
      <c r="H3" s="65"/>
      <c r="I3" s="62"/>
      <c r="L3" s="62"/>
      <c r="M3" s="62"/>
      <c r="N3" s="62"/>
      <c r="O3" s="62"/>
      <c r="P3" s="62"/>
      <c r="R3" s="63"/>
      <c r="S3" s="63"/>
      <c r="T3" s="63"/>
      <c r="U3" s="63"/>
      <c r="V3" s="63"/>
      <c r="W3" s="63"/>
    </row>
    <row r="4" spans="1:24">
      <c r="A4" s="58" t="s">
        <v>32</v>
      </c>
      <c r="B4" s="64">
        <v>7.0397800000000004</v>
      </c>
      <c r="C4" s="64">
        <v>3.2560600000000002</v>
      </c>
      <c r="D4" s="64">
        <v>4.7867499999999996</v>
      </c>
      <c r="E4" s="64">
        <v>25.328130000000002</v>
      </c>
      <c r="F4" s="64">
        <v>0.17402999999999999</v>
      </c>
      <c r="G4" s="64">
        <v>0.30736000000000002</v>
      </c>
      <c r="H4" s="65"/>
      <c r="I4" s="62"/>
      <c r="J4" s="62"/>
      <c r="K4" s="62"/>
      <c r="L4" s="62"/>
      <c r="M4" s="62"/>
      <c r="N4" s="62"/>
      <c r="O4" s="62"/>
      <c r="P4" s="62"/>
      <c r="R4" s="63"/>
      <c r="S4" s="63"/>
      <c r="T4" s="63"/>
      <c r="U4" s="63"/>
      <c r="V4" s="63"/>
      <c r="W4" s="63"/>
    </row>
    <row r="5" spans="1:24">
      <c r="A5" s="58" t="s">
        <v>35</v>
      </c>
      <c r="B5" s="59">
        <v>3.6</v>
      </c>
      <c r="C5" s="59">
        <v>0.56999999999999995</v>
      </c>
      <c r="D5" s="59">
        <v>1.6</v>
      </c>
      <c r="E5" s="59">
        <v>2.9</v>
      </c>
      <c r="F5" s="59">
        <v>0.02</v>
      </c>
      <c r="G5" s="59">
        <v>0.08</v>
      </c>
      <c r="H5" s="65"/>
      <c r="I5" s="62"/>
      <c r="J5" s="62"/>
      <c r="K5" s="62"/>
      <c r="L5" s="62"/>
      <c r="N5" s="63"/>
      <c r="O5" s="62"/>
      <c r="P5" s="62"/>
      <c r="R5" s="63"/>
      <c r="S5" s="63"/>
      <c r="T5" s="63"/>
      <c r="U5" s="63"/>
      <c r="V5" s="63"/>
      <c r="W5" s="63"/>
    </row>
    <row r="6" spans="1:24">
      <c r="A6" s="58" t="s">
        <v>38</v>
      </c>
      <c r="B6" s="64">
        <v>20.522120000000001</v>
      </c>
      <c r="C6" s="64">
        <v>15.626189999999999</v>
      </c>
      <c r="D6" s="64">
        <v>5.0891099999999998</v>
      </c>
      <c r="E6" s="64">
        <v>28.312249999999999</v>
      </c>
      <c r="F6" s="64">
        <v>0.33556999999999998</v>
      </c>
      <c r="G6" s="64">
        <v>0.66035999999999995</v>
      </c>
      <c r="H6" s="65"/>
      <c r="I6" s="62"/>
      <c r="J6" s="62"/>
      <c r="K6" s="62"/>
      <c r="L6" s="62"/>
      <c r="M6" s="62"/>
      <c r="N6" s="62"/>
      <c r="O6" s="62"/>
      <c r="P6" s="62"/>
      <c r="R6" s="63"/>
      <c r="S6" s="63"/>
      <c r="T6" s="63"/>
      <c r="U6" s="63"/>
      <c r="V6" s="63"/>
      <c r="W6" s="63"/>
    </row>
    <row r="7" spans="1:24">
      <c r="A7" s="58" t="s">
        <v>40</v>
      </c>
      <c r="B7" s="64">
        <v>44.52176</v>
      </c>
      <c r="C7" s="64">
        <v>20.064</v>
      </c>
      <c r="D7" s="64">
        <v>26.193570000000001</v>
      </c>
      <c r="E7" s="64">
        <v>251.58366000000001</v>
      </c>
      <c r="F7" s="64">
        <v>0.93006</v>
      </c>
      <c r="G7" s="64">
        <v>0.31346000000000002</v>
      </c>
      <c r="H7" s="65"/>
      <c r="I7" s="62"/>
      <c r="J7" s="62"/>
      <c r="K7" s="62"/>
      <c r="L7" s="62"/>
      <c r="P7" s="62"/>
      <c r="R7" s="63"/>
      <c r="S7" s="63"/>
      <c r="T7" s="63"/>
      <c r="U7" s="63"/>
      <c r="V7" s="63"/>
      <c r="W7" s="63"/>
    </row>
    <row r="8" spans="1:24">
      <c r="A8" s="58" t="s">
        <v>43</v>
      </c>
      <c r="B8" s="59">
        <v>9.1999999999999993</v>
      </c>
      <c r="C8" s="59">
        <v>4.4000000000000004</v>
      </c>
      <c r="D8" s="59">
        <v>2.5</v>
      </c>
      <c r="E8" s="59">
        <v>6.8</v>
      </c>
      <c r="F8" s="59">
        <v>0.14000000000000001</v>
      </c>
      <c r="G8" s="59">
        <v>0.84</v>
      </c>
      <c r="H8" s="65"/>
      <c r="I8" s="62"/>
      <c r="J8" s="62"/>
      <c r="K8" s="62"/>
      <c r="L8" s="62"/>
      <c r="M8" s="66" t="s">
        <v>107</v>
      </c>
      <c r="N8" s="67">
        <v>8516.8799999999992</v>
      </c>
      <c r="O8" s="62">
        <f>N8/1000</f>
        <v>8.5168799999999987</v>
      </c>
      <c r="P8" s="62"/>
      <c r="R8" s="63"/>
      <c r="S8" s="63"/>
      <c r="T8" s="63"/>
      <c r="U8" s="63"/>
      <c r="V8" s="63"/>
      <c r="W8" s="63"/>
    </row>
    <row r="9" spans="1:24">
      <c r="A9" s="58" t="s">
        <v>46</v>
      </c>
      <c r="B9" s="59">
        <v>6.4</v>
      </c>
      <c r="C9" s="59">
        <v>5.2</v>
      </c>
      <c r="D9" s="59">
        <v>3.2</v>
      </c>
      <c r="E9" s="59">
        <v>14.8</v>
      </c>
      <c r="F9" s="59">
        <v>0.1</v>
      </c>
      <c r="G9" s="59">
        <v>1</v>
      </c>
      <c r="H9" s="65"/>
      <c r="I9" s="62"/>
      <c r="J9" s="62"/>
      <c r="K9" s="62"/>
      <c r="L9" s="62"/>
      <c r="M9" s="66" t="s">
        <v>108</v>
      </c>
      <c r="N9" s="67">
        <v>10662.44</v>
      </c>
      <c r="O9" s="62">
        <f>N9/1000</f>
        <v>10.66244</v>
      </c>
      <c r="P9" s="62"/>
      <c r="R9" s="63"/>
      <c r="S9" s="63"/>
      <c r="T9" s="63"/>
      <c r="U9" s="63"/>
      <c r="V9" s="63"/>
      <c r="W9" s="63"/>
    </row>
    <row r="10" spans="1:24">
      <c r="A10" s="58" t="s">
        <v>49</v>
      </c>
      <c r="B10" s="59">
        <v>10.7</v>
      </c>
      <c r="C10" s="59">
        <v>5.0999999999999996</v>
      </c>
      <c r="D10" s="59">
        <v>8.5</v>
      </c>
      <c r="E10" s="59">
        <v>16.399999999999999</v>
      </c>
      <c r="F10" s="59">
        <v>0.16</v>
      </c>
      <c r="G10" s="59">
        <v>0.04</v>
      </c>
      <c r="H10" s="65"/>
      <c r="I10" s="62"/>
      <c r="J10" s="62"/>
      <c r="K10" s="62"/>
      <c r="L10" s="62"/>
      <c r="M10" s="66" t="s">
        <v>109</v>
      </c>
      <c r="N10" s="67">
        <v>4222.43</v>
      </c>
      <c r="O10" s="62">
        <f>N10/1000</f>
        <v>4.2224300000000001</v>
      </c>
      <c r="P10" s="62"/>
      <c r="R10" s="63"/>
      <c r="S10" s="63"/>
      <c r="T10" s="63"/>
      <c r="U10" s="63"/>
      <c r="V10" s="63"/>
      <c r="W10" s="63"/>
    </row>
    <row r="11" spans="1:24">
      <c r="A11" s="58" t="s">
        <v>50</v>
      </c>
      <c r="B11" s="59">
        <v>15.9</v>
      </c>
      <c r="C11" s="59">
        <v>4.5999999999999996</v>
      </c>
      <c r="D11" s="59">
        <v>2.7</v>
      </c>
      <c r="E11" s="59">
        <v>14.7</v>
      </c>
      <c r="F11" s="59">
        <v>2.75</v>
      </c>
      <c r="G11" s="59">
        <v>3.3</v>
      </c>
      <c r="H11" s="65"/>
      <c r="I11" s="62"/>
      <c r="J11" s="62"/>
      <c r="K11" s="62"/>
      <c r="L11" s="63"/>
      <c r="M11" s="66" t="s">
        <v>110</v>
      </c>
      <c r="N11" s="67">
        <v>11490.56</v>
      </c>
      <c r="O11" s="62">
        <f>N11/1000</f>
        <v>11.49056</v>
      </c>
      <c r="P11" s="63"/>
      <c r="Q11" s="63"/>
      <c r="R11" s="63"/>
      <c r="S11" s="63"/>
      <c r="T11" s="63"/>
      <c r="U11" s="63"/>
      <c r="V11" s="63"/>
      <c r="W11" s="63"/>
      <c r="X11" s="63"/>
    </row>
    <row r="12" spans="1:24">
      <c r="A12" s="58" t="s">
        <v>52</v>
      </c>
      <c r="B12" s="59">
        <v>50.5</v>
      </c>
      <c r="C12" s="59">
        <v>5.8</v>
      </c>
      <c r="D12" s="59">
        <v>8</v>
      </c>
      <c r="E12" s="59">
        <v>33.1</v>
      </c>
      <c r="F12" s="59">
        <v>0.01</v>
      </c>
      <c r="G12" s="59">
        <v>0.03</v>
      </c>
      <c r="H12" s="65"/>
      <c r="I12" s="62"/>
      <c r="J12" s="62"/>
      <c r="L12" s="63"/>
      <c r="M12" s="66" t="s">
        <v>111</v>
      </c>
      <c r="N12" s="67">
        <v>17642.45</v>
      </c>
      <c r="O12" s="62">
        <f>N12/1000</f>
        <v>17.64245</v>
      </c>
      <c r="P12" s="63"/>
      <c r="Q12" s="63"/>
      <c r="R12" s="63"/>
      <c r="S12" s="63"/>
      <c r="T12" s="63"/>
      <c r="U12" s="63"/>
      <c r="V12" s="63"/>
      <c r="W12" s="63"/>
      <c r="X12" s="63"/>
    </row>
    <row r="13" spans="1:24">
      <c r="A13" s="58" t="s">
        <v>53</v>
      </c>
      <c r="B13" s="59">
        <v>18.3</v>
      </c>
      <c r="C13" s="59">
        <v>5.6</v>
      </c>
      <c r="D13" s="59">
        <v>3.9</v>
      </c>
      <c r="E13" s="59">
        <v>11.4</v>
      </c>
      <c r="F13" s="59">
        <v>1.2</v>
      </c>
      <c r="G13" s="59">
        <v>4</v>
      </c>
      <c r="H13" s="65"/>
      <c r="I13" s="62"/>
      <c r="J13" s="62"/>
      <c r="L13" s="63"/>
      <c r="M13" s="66" t="s">
        <v>112</v>
      </c>
      <c r="N13" s="67">
        <v>7325.72</v>
      </c>
      <c r="O13" s="62">
        <f>N13/1000</f>
        <v>7.3257200000000005</v>
      </c>
      <c r="P13" s="63"/>
      <c r="Q13" s="63"/>
      <c r="R13" s="63"/>
      <c r="S13" s="63"/>
      <c r="T13" s="63"/>
      <c r="U13" s="63"/>
      <c r="V13" s="63"/>
      <c r="W13" s="63"/>
      <c r="X13" s="63"/>
    </row>
    <row r="14" spans="1:24">
      <c r="A14" s="58" t="s">
        <v>55</v>
      </c>
      <c r="B14" s="59">
        <v>35</v>
      </c>
      <c r="C14" s="59">
        <v>5.4</v>
      </c>
      <c r="D14" s="59">
        <v>4.2</v>
      </c>
      <c r="E14" s="59">
        <v>14.9</v>
      </c>
      <c r="F14" s="59">
        <v>0.33</v>
      </c>
      <c r="G14" s="59">
        <v>8.6</v>
      </c>
      <c r="H14" s="65"/>
      <c r="I14" s="62"/>
      <c r="J14" s="62"/>
      <c r="L14" s="63"/>
      <c r="M14" s="66" t="s">
        <v>113</v>
      </c>
      <c r="N14" s="67">
        <v>5418.25</v>
      </c>
      <c r="O14" s="62">
        <f>N14/1000</f>
        <v>5.4182499999999996</v>
      </c>
      <c r="P14" s="63"/>
      <c r="Q14" s="63"/>
      <c r="R14" s="63"/>
      <c r="S14" s="63"/>
      <c r="T14" s="63"/>
      <c r="U14" s="63"/>
      <c r="V14" s="63"/>
      <c r="W14" s="63"/>
      <c r="X14" s="63"/>
    </row>
    <row r="15" spans="1:24">
      <c r="A15" s="58" t="s">
        <v>57</v>
      </c>
      <c r="B15" s="59">
        <v>26.1</v>
      </c>
      <c r="C15" s="59">
        <v>4.5</v>
      </c>
      <c r="D15" s="59">
        <v>1.9</v>
      </c>
      <c r="E15" s="59">
        <v>8.8000000000000007</v>
      </c>
      <c r="F15" s="59">
        <v>0.92</v>
      </c>
      <c r="G15" s="59">
        <v>2.9</v>
      </c>
      <c r="H15" s="65"/>
      <c r="I15" s="62"/>
      <c r="J15" s="62"/>
      <c r="L15" s="63"/>
      <c r="M15" s="66" t="s">
        <v>114</v>
      </c>
      <c r="N15" s="67">
        <v>18158.5</v>
      </c>
      <c r="O15" s="62">
        <f>N15/1000</f>
        <v>18.1585</v>
      </c>
      <c r="P15" s="63"/>
      <c r="Q15" s="63"/>
      <c r="R15" s="63"/>
      <c r="S15" s="63"/>
      <c r="T15" s="63"/>
      <c r="U15" s="63"/>
      <c r="V15" s="63"/>
      <c r="W15" s="63"/>
      <c r="X15" s="63"/>
    </row>
    <row r="16" spans="1:24">
      <c r="A16" s="58" t="s">
        <v>58</v>
      </c>
      <c r="B16" s="59">
        <v>8.9</v>
      </c>
      <c r="C16" s="59">
        <v>4.2</v>
      </c>
      <c r="D16" s="59">
        <v>1.4</v>
      </c>
      <c r="E16" s="59">
        <v>12.2</v>
      </c>
      <c r="F16" s="59">
        <v>0.76</v>
      </c>
      <c r="G16" s="59">
        <v>7.7</v>
      </c>
      <c r="H16" s="65"/>
      <c r="I16" s="62"/>
      <c r="J16" s="62"/>
      <c r="L16" s="63"/>
      <c r="M16" s="66" t="s">
        <v>115</v>
      </c>
      <c r="N16" s="67">
        <v>10789.87</v>
      </c>
      <c r="O16" s="62">
        <f>N16/1000</f>
        <v>10.789870000000001</v>
      </c>
      <c r="P16" s="63"/>
      <c r="Q16" s="63"/>
      <c r="S16" s="63"/>
      <c r="T16" s="63"/>
      <c r="U16" s="63"/>
      <c r="V16" s="63"/>
      <c r="W16" s="63"/>
      <c r="X16" s="63"/>
    </row>
    <row r="17" spans="1:24">
      <c r="A17" s="58" t="s">
        <v>60</v>
      </c>
      <c r="B17" s="59">
        <v>37.4</v>
      </c>
      <c r="C17" s="59">
        <v>9.4</v>
      </c>
      <c r="D17" s="59">
        <v>3.3</v>
      </c>
      <c r="E17" s="59">
        <v>20.3</v>
      </c>
      <c r="F17" s="59">
        <v>0.41</v>
      </c>
      <c r="G17" s="59">
        <v>0.82</v>
      </c>
      <c r="H17" s="65"/>
      <c r="I17" s="62"/>
      <c r="J17" s="62"/>
      <c r="L17" s="63"/>
      <c r="M17" s="66" t="s">
        <v>116</v>
      </c>
      <c r="N17" s="67">
        <v>14407.35</v>
      </c>
      <c r="O17" s="62">
        <f>N17/1000</f>
        <v>14.407350000000001</v>
      </c>
      <c r="P17" s="63"/>
      <c r="Q17" s="63"/>
      <c r="S17" s="63"/>
      <c r="T17" s="63"/>
      <c r="U17" s="63"/>
      <c r="V17" s="63"/>
      <c r="W17" s="63"/>
      <c r="X17" s="63"/>
    </row>
    <row r="18" spans="1:24">
      <c r="A18" s="58" t="s">
        <v>62</v>
      </c>
      <c r="B18" s="59">
        <v>19.7</v>
      </c>
      <c r="C18" s="59">
        <v>6.2</v>
      </c>
      <c r="D18" s="59">
        <v>1</v>
      </c>
      <c r="E18" s="59">
        <v>23.2</v>
      </c>
      <c r="F18" s="59">
        <v>1.2</v>
      </c>
      <c r="G18" s="59">
        <v>9.1</v>
      </c>
      <c r="H18" s="65"/>
      <c r="I18" s="62"/>
      <c r="J18" s="62"/>
      <c r="M18" s="66" t="s">
        <v>117</v>
      </c>
      <c r="N18" s="67">
        <v>3968.25</v>
      </c>
      <c r="O18" s="62">
        <f>N18/1000</f>
        <v>3.9682499999999998</v>
      </c>
    </row>
    <row r="19" spans="1:24">
      <c r="A19" s="58" t="s">
        <v>64</v>
      </c>
      <c r="B19" s="59"/>
      <c r="C19" s="59"/>
      <c r="D19" s="59"/>
      <c r="E19" s="59"/>
      <c r="F19" s="59"/>
      <c r="G19" s="59"/>
      <c r="H19" s="65"/>
      <c r="I19" s="62"/>
      <c r="J19" s="62"/>
      <c r="L19" s="63"/>
      <c r="M19" s="66" t="s">
        <v>118</v>
      </c>
      <c r="N19" s="67">
        <v>356.49</v>
      </c>
      <c r="O19" s="62">
        <f>N19/1000</f>
        <v>0.35649000000000003</v>
      </c>
      <c r="P19" s="63"/>
      <c r="Q19" s="63"/>
    </row>
    <row r="20" spans="1:24">
      <c r="A20" s="58" t="s">
        <v>67</v>
      </c>
      <c r="B20" s="64">
        <v>37.342419999999997</v>
      </c>
      <c r="C20" s="64">
        <v>16.53875</v>
      </c>
      <c r="D20" s="64">
        <v>3.8513600000000001</v>
      </c>
      <c r="E20" s="64">
        <v>43.87406</v>
      </c>
      <c r="F20" s="64">
        <v>0.67247999999999997</v>
      </c>
      <c r="G20" s="64">
        <v>0.73845000000000005</v>
      </c>
      <c r="H20" s="65"/>
      <c r="I20" s="62"/>
      <c r="J20" s="62"/>
      <c r="L20" s="63"/>
      <c r="M20" s="66" t="s">
        <v>119</v>
      </c>
      <c r="N20" s="67">
        <v>7.91</v>
      </c>
      <c r="O20" s="62">
        <f>N20/1000</f>
        <v>7.9100000000000004E-3</v>
      </c>
      <c r="P20" s="63"/>
      <c r="Q20" s="63"/>
    </row>
    <row r="21" spans="1:24">
      <c r="A21" t="s">
        <v>69</v>
      </c>
      <c r="B21" s="64">
        <v>31.132899999999999</v>
      </c>
      <c r="C21" s="64">
        <v>9.6512200000000004</v>
      </c>
      <c r="D21" s="64">
        <v>1.5123</v>
      </c>
      <c r="E21" s="64">
        <v>16.061070000000001</v>
      </c>
      <c r="F21" s="64">
        <v>0.25607999999999997</v>
      </c>
      <c r="G21" s="64">
        <v>8.5168800000000005</v>
      </c>
      <c r="H21" s="65"/>
      <c r="I21" s="62"/>
      <c r="L21" s="63"/>
      <c r="M21" s="66" t="s">
        <v>120</v>
      </c>
      <c r="N21" s="67">
        <v>18.91</v>
      </c>
      <c r="O21" s="62">
        <f>N21/1000</f>
        <v>1.891E-2</v>
      </c>
      <c r="P21" s="63"/>
      <c r="Q21" s="63"/>
    </row>
    <row r="22" spans="1:24">
      <c r="A22" t="s">
        <v>72</v>
      </c>
      <c r="B22" s="64">
        <v>26.41075</v>
      </c>
      <c r="C22" s="64">
        <v>7.3591100000000003</v>
      </c>
      <c r="D22" s="64">
        <v>1.5345899999999999</v>
      </c>
      <c r="E22" s="64">
        <v>12.552899999999999</v>
      </c>
      <c r="F22" s="64">
        <v>0.29227999999999998</v>
      </c>
      <c r="G22" s="64">
        <v>4.2224300000000001</v>
      </c>
      <c r="H22" s="65"/>
      <c r="I22" s="62"/>
      <c r="M22" s="66" t="s">
        <v>121</v>
      </c>
      <c r="N22" s="67">
        <v>2.99</v>
      </c>
      <c r="O22" s="62">
        <f>N22/1000</f>
        <v>2.99E-3</v>
      </c>
    </row>
    <row r="23" spans="1:24">
      <c r="A23" t="s">
        <v>73</v>
      </c>
      <c r="B23" s="64">
        <v>32.175449999999998</v>
      </c>
      <c r="C23" s="64">
        <v>7.9293100000000001</v>
      </c>
      <c r="D23" s="64">
        <v>1.5701700000000001</v>
      </c>
      <c r="E23" s="64">
        <v>14.89077</v>
      </c>
      <c r="F23" s="64">
        <v>1.3367</v>
      </c>
      <c r="G23" s="64">
        <v>11.49056</v>
      </c>
      <c r="H23" s="65"/>
      <c r="I23" s="62"/>
    </row>
    <row r="24" spans="1:24">
      <c r="A24" t="s">
        <v>75</v>
      </c>
      <c r="B24" s="64">
        <v>41.42803</v>
      </c>
      <c r="C24" s="64">
        <v>10.1035</v>
      </c>
      <c r="D24" s="64">
        <v>2.1859600000000001</v>
      </c>
      <c r="E24" s="64">
        <v>29.154250000000001</v>
      </c>
      <c r="F24" s="64">
        <v>4.5676399999999999</v>
      </c>
      <c r="G24" s="64">
        <v>5.4182499999999996</v>
      </c>
      <c r="H24" s="65"/>
      <c r="I24" s="62"/>
      <c r="L24" s="63"/>
      <c r="M24" s="63"/>
      <c r="N24" s="63"/>
      <c r="O24" s="63"/>
      <c r="P24" s="63"/>
      <c r="Q24" s="63"/>
    </row>
    <row r="25" spans="1:24">
      <c r="A25" t="s">
        <v>76</v>
      </c>
      <c r="B25" s="64">
        <v>16.03021</v>
      </c>
      <c r="C25" s="64">
        <v>12.33582</v>
      </c>
      <c r="D25" s="64">
        <v>1.952</v>
      </c>
      <c r="E25" s="64">
        <v>30.540330000000001</v>
      </c>
      <c r="F25" s="64">
        <v>14.577120000000001</v>
      </c>
      <c r="G25" s="64">
        <v>3.9682499999999998</v>
      </c>
      <c r="H25" s="65"/>
      <c r="I25" s="62"/>
      <c r="L25" s="63"/>
      <c r="M25" s="63"/>
      <c r="N25" s="63"/>
      <c r="O25" s="63"/>
      <c r="P25" s="63"/>
      <c r="Q25" s="63"/>
    </row>
    <row r="26" spans="1:24">
      <c r="A26" t="s">
        <v>78</v>
      </c>
      <c r="B26" s="64">
        <v>21.828720000000001</v>
      </c>
      <c r="C26" s="64">
        <v>11.86167</v>
      </c>
      <c r="D26" s="64">
        <v>5.2193300000000002</v>
      </c>
      <c r="E26" s="64">
        <v>32.635249999999999</v>
      </c>
      <c r="F26" s="64">
        <v>1.8063</v>
      </c>
      <c r="G26" s="64">
        <v>0.35648999999999997</v>
      </c>
      <c r="H26" s="65"/>
      <c r="I26" s="62"/>
    </row>
    <row r="27" spans="1:24">
      <c r="A27" t="s">
        <v>80</v>
      </c>
      <c r="B27" s="64">
        <v>23.266359999999999</v>
      </c>
      <c r="C27" s="64">
        <v>8.2705400000000004</v>
      </c>
      <c r="D27" s="64">
        <v>2.3581599999999998</v>
      </c>
      <c r="E27" s="64">
        <v>19.228449999999999</v>
      </c>
      <c r="F27" s="64">
        <v>0.16768</v>
      </c>
      <c r="G27" s="64">
        <v>2.99E-3</v>
      </c>
      <c r="H27" s="65"/>
      <c r="I27" s="62"/>
    </row>
    <row r="28" spans="1:24">
      <c r="A28" s="58" t="s">
        <v>82</v>
      </c>
      <c r="B28" s="59">
        <v>37.200000000000003</v>
      </c>
      <c r="C28" s="59">
        <v>2.1</v>
      </c>
      <c r="D28" s="59">
        <v>13.6</v>
      </c>
      <c r="E28" s="59">
        <v>16.600000000000001</v>
      </c>
      <c r="F28" s="59">
        <v>0.13</v>
      </c>
      <c r="G28" s="59">
        <v>1.1000000000000001</v>
      </c>
    </row>
    <row r="29" spans="1:24">
      <c r="A29" s="58" t="s">
        <v>83</v>
      </c>
      <c r="B29" s="59">
        <v>25.3</v>
      </c>
      <c r="C29" s="59">
        <v>7.4</v>
      </c>
      <c r="D29" s="59">
        <v>3.6</v>
      </c>
      <c r="E29" s="59">
        <v>18.3</v>
      </c>
      <c r="F29" s="59">
        <v>0.19</v>
      </c>
      <c r="G29" s="59">
        <v>14.5</v>
      </c>
    </row>
    <row r="30" spans="1:24">
      <c r="A30" s="58" t="s">
        <v>84</v>
      </c>
      <c r="B30" s="59">
        <v>27.4</v>
      </c>
      <c r="C30" s="59">
        <v>6.6</v>
      </c>
      <c r="D30" s="59">
        <v>1</v>
      </c>
      <c r="E30" s="59">
        <v>12.2</v>
      </c>
      <c r="F30" s="59">
        <v>0.93</v>
      </c>
      <c r="G30" s="59">
        <v>6.4</v>
      </c>
    </row>
    <row r="31" spans="1:24">
      <c r="A31" s="58" t="s">
        <v>85</v>
      </c>
      <c r="B31" s="59">
        <v>31.6</v>
      </c>
      <c r="C31" s="59">
        <v>2.2000000000000002</v>
      </c>
      <c r="D31" s="59">
        <v>12.5</v>
      </c>
      <c r="E31" s="59">
        <v>12.8</v>
      </c>
      <c r="F31" s="59">
        <v>0.05</v>
      </c>
      <c r="G31" s="59">
        <v>0.11</v>
      </c>
    </row>
    <row r="32" spans="1:24">
      <c r="A32" s="58" t="s">
        <v>87</v>
      </c>
      <c r="B32" s="59">
        <v>29.8</v>
      </c>
      <c r="C32" s="59">
        <v>5.5</v>
      </c>
      <c r="D32" s="59">
        <v>2.5</v>
      </c>
      <c r="E32" s="59">
        <v>54.3</v>
      </c>
      <c r="F32" s="59">
        <v>0.28000000000000003</v>
      </c>
      <c r="G32" s="59">
        <v>1.3</v>
      </c>
    </row>
    <row r="33" spans="1:12">
      <c r="A33" s="58" t="s">
        <v>88</v>
      </c>
      <c r="B33" s="59">
        <v>21.2</v>
      </c>
      <c r="C33" s="59">
        <v>5.0999999999999996</v>
      </c>
      <c r="D33" s="59">
        <v>4.5999999999999996</v>
      </c>
      <c r="E33" s="59">
        <v>52.6</v>
      </c>
      <c r="F33" s="59">
        <v>0.34</v>
      </c>
      <c r="G33" s="59">
        <v>11</v>
      </c>
    </row>
    <row r="34" spans="1:12">
      <c r="A34" s="58" t="s">
        <v>89</v>
      </c>
      <c r="B34" s="59">
        <v>26.6</v>
      </c>
      <c r="C34" s="59">
        <v>6.3</v>
      </c>
      <c r="D34" s="59">
        <v>2.6</v>
      </c>
      <c r="E34" s="59">
        <v>94.6</v>
      </c>
      <c r="F34" s="59">
        <v>0.42</v>
      </c>
      <c r="G34" s="59">
        <v>4.3</v>
      </c>
    </row>
    <row r="36" spans="1:12">
      <c r="L36" s="63"/>
    </row>
    <row r="37" spans="1:12">
      <c r="L37" s="63"/>
    </row>
    <row r="38" spans="1:12">
      <c r="L38" s="63"/>
    </row>
    <row r="39" spans="1:12">
      <c r="L39" s="63"/>
    </row>
    <row r="40" spans="1:12">
      <c r="L40" s="63"/>
    </row>
    <row r="41" spans="1:12">
      <c r="L41" s="63"/>
    </row>
    <row r="42" spans="1:12">
      <c r="L42" s="63"/>
    </row>
    <row r="43" spans="1:12">
      <c r="L43" s="63"/>
    </row>
    <row r="44" spans="1:12">
      <c r="L44" s="63"/>
    </row>
    <row r="45" spans="1:12">
      <c r="L45" s="63"/>
    </row>
    <row r="46" spans="1:12">
      <c r="L46" s="63"/>
    </row>
    <row r="47" spans="1:12">
      <c r="L47" s="63"/>
    </row>
    <row r="48" spans="1:12">
      <c r="L48" s="63"/>
    </row>
    <row r="49" spans="12:12">
      <c r="L49" s="63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topLeftCell="A22" zoomScaleNormal="100" workbookViewId="0">
      <selection activeCell="G1" sqref="G1"/>
    </sheetView>
  </sheetViews>
  <sheetFormatPr defaultColWidth="10.5703125" defaultRowHeight="13.9"/>
  <cols>
    <col min="1" max="1" width="11.140625" customWidth="1"/>
    <col min="1023" max="1024" width="9.140625" customWidth="1"/>
  </cols>
  <sheetData>
    <row r="1" spans="1:16">
      <c r="A1" t="s">
        <v>0</v>
      </c>
      <c r="B1" s="1" t="s">
        <v>12</v>
      </c>
      <c r="C1" s="1" t="s">
        <v>13</v>
      </c>
      <c r="D1" s="1" t="s">
        <v>9</v>
      </c>
      <c r="E1" s="1" t="s">
        <v>8</v>
      </c>
      <c r="F1" s="1" t="s">
        <v>10</v>
      </c>
      <c r="G1" s="1" t="s">
        <v>122</v>
      </c>
      <c r="H1" s="1" t="s">
        <v>123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124</v>
      </c>
      <c r="N1" s="1" t="s">
        <v>125</v>
      </c>
      <c r="O1" s="1" t="s">
        <v>11</v>
      </c>
      <c r="P1" s="1" t="s">
        <v>6</v>
      </c>
    </row>
    <row r="2" spans="1:16">
      <c r="A2" t="s">
        <v>27</v>
      </c>
      <c r="B2" s="68">
        <v>0.13</v>
      </c>
      <c r="C2" s="68">
        <v>0.04</v>
      </c>
      <c r="D2" s="68">
        <v>0.57809999999999995</v>
      </c>
      <c r="E2" s="68">
        <v>121.7903</v>
      </c>
      <c r="F2" s="68">
        <v>35.496000000000002</v>
      </c>
      <c r="G2" s="68">
        <v>0</v>
      </c>
      <c r="H2" s="68">
        <v>0</v>
      </c>
      <c r="I2" s="68">
        <v>26.2</v>
      </c>
      <c r="J2" s="68">
        <v>3</v>
      </c>
      <c r="K2" s="68">
        <v>18.2</v>
      </c>
      <c r="L2" s="68">
        <v>14.8</v>
      </c>
      <c r="M2" s="68">
        <v>0</v>
      </c>
      <c r="N2" s="68">
        <v>0</v>
      </c>
      <c r="O2" s="68">
        <v>0</v>
      </c>
      <c r="P2" s="68">
        <v>7.2885</v>
      </c>
    </row>
    <row r="3" spans="1:16">
      <c r="A3" t="s">
        <v>29</v>
      </c>
      <c r="B3" s="68">
        <v>0.77688999999999997</v>
      </c>
      <c r="C3" s="68">
        <v>1.66133</v>
      </c>
      <c r="D3" s="68">
        <v>0</v>
      </c>
      <c r="E3" s="68">
        <v>5.1277999999999997</v>
      </c>
      <c r="F3" s="68">
        <v>25.4481</v>
      </c>
      <c r="G3" s="68">
        <v>0</v>
      </c>
      <c r="H3" s="68">
        <v>0</v>
      </c>
      <c r="I3" s="68">
        <v>17.828849999999999</v>
      </c>
      <c r="J3" s="68">
        <v>5.5515800000000004</v>
      </c>
      <c r="K3" s="68">
        <v>3.6788699999999999</v>
      </c>
      <c r="L3" s="68">
        <v>44.073729999999998</v>
      </c>
      <c r="M3" s="68">
        <v>8.0999999999999996E-3</v>
      </c>
      <c r="N3" s="68">
        <v>0</v>
      </c>
      <c r="O3" s="68">
        <v>0</v>
      </c>
      <c r="P3" s="68">
        <v>6.2373000000000003</v>
      </c>
    </row>
    <row r="4" spans="1:16">
      <c r="A4" t="s">
        <v>32</v>
      </c>
      <c r="B4" s="68">
        <v>0.17402999999999999</v>
      </c>
      <c r="C4" s="68">
        <v>0.30736000000000002</v>
      </c>
      <c r="D4" s="68">
        <v>2.58E-2</v>
      </c>
      <c r="E4" s="68">
        <v>3.3940000000000001</v>
      </c>
      <c r="F4" s="68">
        <v>16.8841</v>
      </c>
      <c r="G4" s="68">
        <v>0</v>
      </c>
      <c r="H4" s="68">
        <v>0</v>
      </c>
      <c r="I4" s="68">
        <v>7.0397800000000004</v>
      </c>
      <c r="J4" s="68">
        <v>3.2560600000000002</v>
      </c>
      <c r="K4" s="68">
        <v>4.7867499999999996</v>
      </c>
      <c r="L4" s="68">
        <v>25.328130000000002</v>
      </c>
      <c r="M4" s="68">
        <v>0</v>
      </c>
      <c r="N4" s="68">
        <v>0</v>
      </c>
      <c r="O4" s="68">
        <v>0</v>
      </c>
      <c r="P4" s="68">
        <v>3.4066000000000001</v>
      </c>
    </row>
    <row r="5" spans="1:16">
      <c r="A5" t="s">
        <v>35</v>
      </c>
      <c r="B5" s="68">
        <v>0.02</v>
      </c>
      <c r="C5" s="68">
        <v>0.08</v>
      </c>
      <c r="D5" s="68">
        <v>1.4999</v>
      </c>
      <c r="E5" s="68">
        <v>179.5719</v>
      </c>
      <c r="F5" s="68">
        <v>8.8247999999999998</v>
      </c>
      <c r="G5" s="68">
        <v>0</v>
      </c>
      <c r="H5" s="68">
        <v>0</v>
      </c>
      <c r="I5" s="68">
        <v>3.6</v>
      </c>
      <c r="J5" s="68">
        <v>0.56999999999999995</v>
      </c>
      <c r="K5" s="68">
        <v>1.6</v>
      </c>
      <c r="L5" s="68">
        <v>2.9</v>
      </c>
      <c r="M5" s="68">
        <v>0</v>
      </c>
      <c r="N5" s="68">
        <v>0</v>
      </c>
      <c r="O5" s="68">
        <v>0</v>
      </c>
      <c r="P5" s="68">
        <v>3.9571999999999998</v>
      </c>
    </row>
    <row r="6" spans="1:16">
      <c r="A6" t="s">
        <v>38</v>
      </c>
      <c r="B6" s="68">
        <v>0.33556999999999998</v>
      </c>
      <c r="C6" s="68">
        <v>0.66035999999999995</v>
      </c>
      <c r="D6" s="68">
        <v>2.1499999999999998E-2</v>
      </c>
      <c r="E6" s="68">
        <v>5.4043000000000001</v>
      </c>
      <c r="F6" s="68">
        <v>7.5217999999999998</v>
      </c>
      <c r="G6" s="68">
        <v>0</v>
      </c>
      <c r="H6" s="68">
        <v>0</v>
      </c>
      <c r="I6" s="68">
        <v>20.522120000000001</v>
      </c>
      <c r="J6" s="68">
        <v>15.626189999999999</v>
      </c>
      <c r="K6" s="68">
        <v>5.0891099999999998</v>
      </c>
      <c r="L6" s="68">
        <v>28.312249999999999</v>
      </c>
      <c r="M6" s="68">
        <v>0</v>
      </c>
      <c r="N6" s="68">
        <v>0</v>
      </c>
      <c r="O6" s="68">
        <v>0</v>
      </c>
      <c r="P6" s="68">
        <v>14.7202</v>
      </c>
    </row>
    <row r="7" spans="1:16">
      <c r="A7" t="s">
        <v>40</v>
      </c>
      <c r="B7" s="68">
        <v>0.93006</v>
      </c>
      <c r="C7" s="68">
        <v>0.31346000000000002</v>
      </c>
      <c r="D7" s="68">
        <v>0</v>
      </c>
      <c r="E7" s="68">
        <v>0</v>
      </c>
      <c r="F7" s="68">
        <v>2.4405999999999999</v>
      </c>
      <c r="G7" s="68">
        <v>0</v>
      </c>
      <c r="H7" s="68">
        <v>0.9093</v>
      </c>
      <c r="I7" s="68">
        <v>44.52176</v>
      </c>
      <c r="J7" s="68">
        <v>20.064</v>
      </c>
      <c r="K7" s="68">
        <v>26.193570000000001</v>
      </c>
      <c r="L7" s="68">
        <v>251.58366000000001</v>
      </c>
      <c r="M7" s="68">
        <v>9.9000000000000008E-3</v>
      </c>
      <c r="N7" s="68">
        <v>0</v>
      </c>
      <c r="O7" s="68">
        <v>0</v>
      </c>
      <c r="P7" s="68">
        <v>2.4531000000000001</v>
      </c>
    </row>
    <row r="8" spans="1:16">
      <c r="A8" t="s">
        <v>43</v>
      </c>
      <c r="B8" s="68">
        <v>0.14000000000000001</v>
      </c>
      <c r="C8" s="68">
        <v>0.84</v>
      </c>
      <c r="D8" s="68">
        <v>0.35809999999999997</v>
      </c>
      <c r="E8" s="68">
        <v>72.401300000000006</v>
      </c>
      <c r="F8" s="68">
        <v>7.5705999999999998</v>
      </c>
      <c r="G8" s="68">
        <v>0</v>
      </c>
      <c r="H8" s="68">
        <v>0</v>
      </c>
      <c r="I8" s="68">
        <v>9.1999999999999993</v>
      </c>
      <c r="J8" s="68">
        <v>4.4000000000000004</v>
      </c>
      <c r="K8" s="68">
        <v>2.5</v>
      </c>
      <c r="L8" s="68">
        <v>6.8</v>
      </c>
      <c r="M8" s="68">
        <v>0</v>
      </c>
      <c r="N8" s="68">
        <v>0</v>
      </c>
      <c r="O8" s="68">
        <v>0</v>
      </c>
      <c r="P8" s="68">
        <v>2.2907999999999999</v>
      </c>
    </row>
    <row r="9" spans="1:16">
      <c r="A9" t="s">
        <v>46</v>
      </c>
      <c r="B9" s="68">
        <v>0.1</v>
      </c>
      <c r="C9" s="68">
        <v>1</v>
      </c>
      <c r="D9" s="68">
        <v>0.1149</v>
      </c>
      <c r="E9" s="68">
        <v>35.976100000000002</v>
      </c>
      <c r="F9" s="68">
        <v>0</v>
      </c>
      <c r="G9" s="68">
        <v>0</v>
      </c>
      <c r="H9" s="68">
        <v>0</v>
      </c>
      <c r="I9" s="68">
        <v>6.4</v>
      </c>
      <c r="J9" s="68">
        <v>5.2</v>
      </c>
      <c r="K9" s="68">
        <v>3.2</v>
      </c>
      <c r="L9" s="68">
        <v>14.8</v>
      </c>
      <c r="M9" s="68">
        <v>0</v>
      </c>
      <c r="N9" s="68">
        <v>0</v>
      </c>
      <c r="O9" s="68">
        <v>0</v>
      </c>
      <c r="P9" s="68">
        <v>0.69020000000000004</v>
      </c>
    </row>
    <row r="10" spans="1:16">
      <c r="A10" t="s">
        <v>49</v>
      </c>
      <c r="B10" s="68">
        <v>0.16</v>
      </c>
      <c r="C10" s="68">
        <v>0.04</v>
      </c>
      <c r="D10" s="68">
        <v>1.0892999999999999</v>
      </c>
      <c r="E10" s="68">
        <v>122.7345</v>
      </c>
      <c r="F10" s="68">
        <v>24.076599999999999</v>
      </c>
      <c r="G10" s="68">
        <v>0</v>
      </c>
      <c r="H10" s="68">
        <v>0</v>
      </c>
      <c r="I10" s="68">
        <v>10.7</v>
      </c>
      <c r="J10" s="68">
        <v>5.0999999999999996</v>
      </c>
      <c r="K10" s="68">
        <v>8.5</v>
      </c>
      <c r="L10" s="68">
        <v>16.399999999999999</v>
      </c>
      <c r="M10" s="68">
        <v>0</v>
      </c>
      <c r="N10" s="68">
        <v>0</v>
      </c>
      <c r="O10" s="68">
        <v>0</v>
      </c>
      <c r="P10" s="68">
        <v>17.089600000000001</v>
      </c>
    </row>
    <row r="11" spans="1:16">
      <c r="A11" t="s">
        <v>50</v>
      </c>
      <c r="B11" s="68">
        <v>2.75</v>
      </c>
      <c r="C11" s="68">
        <v>3.3</v>
      </c>
      <c r="D11" s="68">
        <v>0.58350000000000002</v>
      </c>
      <c r="E11" s="68">
        <v>118.1854</v>
      </c>
      <c r="F11" s="68">
        <v>17.0383</v>
      </c>
      <c r="G11" s="68">
        <v>0</v>
      </c>
      <c r="H11" s="68">
        <v>0</v>
      </c>
      <c r="I11" s="68">
        <v>15.9</v>
      </c>
      <c r="J11" s="68">
        <v>4.5999999999999996</v>
      </c>
      <c r="K11" s="68">
        <v>2.7</v>
      </c>
      <c r="L11" s="68">
        <v>14.7</v>
      </c>
      <c r="M11" s="68">
        <v>0</v>
      </c>
      <c r="N11" s="68">
        <v>0</v>
      </c>
      <c r="O11" s="68">
        <v>0</v>
      </c>
      <c r="P11" s="68">
        <v>17.846699999999998</v>
      </c>
    </row>
    <row r="12" spans="1:16">
      <c r="A12" t="s">
        <v>52</v>
      </c>
      <c r="B12" s="68">
        <v>0.01</v>
      </c>
      <c r="C12" s="68">
        <v>0.03</v>
      </c>
      <c r="D12" s="68">
        <v>0.50529999999999997</v>
      </c>
      <c r="E12" s="68">
        <v>102.2174</v>
      </c>
      <c r="F12" s="68">
        <v>5.8754</v>
      </c>
      <c r="G12" s="68">
        <v>0</v>
      </c>
      <c r="H12" s="68">
        <v>0</v>
      </c>
      <c r="I12" s="68">
        <v>50.5</v>
      </c>
      <c r="J12" s="68">
        <v>5.8</v>
      </c>
      <c r="K12" s="68">
        <v>8</v>
      </c>
      <c r="L12" s="68">
        <v>33.1</v>
      </c>
      <c r="M12" s="68">
        <v>2.0299999999999999E-2</v>
      </c>
      <c r="N12" s="68">
        <v>0</v>
      </c>
      <c r="O12" s="68">
        <v>0</v>
      </c>
      <c r="P12" s="68">
        <v>51.801200000000001</v>
      </c>
    </row>
    <row r="13" spans="1:16">
      <c r="A13" t="s">
        <v>53</v>
      </c>
      <c r="B13" s="68">
        <v>1.2</v>
      </c>
      <c r="C13" s="68">
        <v>4</v>
      </c>
      <c r="D13" s="68">
        <v>0.26019999999999999</v>
      </c>
      <c r="E13" s="68">
        <v>65.715800000000002</v>
      </c>
      <c r="F13" s="68">
        <v>7.1631</v>
      </c>
      <c r="G13" s="68">
        <v>0</v>
      </c>
      <c r="H13" s="68">
        <v>0</v>
      </c>
      <c r="I13" s="68">
        <v>18.3</v>
      </c>
      <c r="J13" s="68">
        <v>5.6</v>
      </c>
      <c r="K13" s="68">
        <v>3.9</v>
      </c>
      <c r="L13" s="68">
        <v>11.4</v>
      </c>
      <c r="M13" s="68">
        <v>0</v>
      </c>
      <c r="N13" s="68">
        <v>0</v>
      </c>
      <c r="O13" s="68">
        <v>0</v>
      </c>
      <c r="P13" s="68">
        <v>5.7561999999999998</v>
      </c>
    </row>
    <row r="14" spans="1:16">
      <c r="A14" t="s">
        <v>55</v>
      </c>
      <c r="B14" s="68">
        <v>0.33</v>
      </c>
      <c r="C14" s="68">
        <v>8.6</v>
      </c>
      <c r="D14" s="68">
        <v>0.2114</v>
      </c>
      <c r="E14" s="68">
        <v>58.760399999999997</v>
      </c>
      <c r="F14" s="68">
        <v>5.2278000000000002</v>
      </c>
      <c r="G14" s="68">
        <v>0</v>
      </c>
      <c r="H14" s="68">
        <v>0</v>
      </c>
      <c r="I14" s="68">
        <v>35</v>
      </c>
      <c r="J14" s="68">
        <v>5.4</v>
      </c>
      <c r="K14" s="68">
        <v>4.2</v>
      </c>
      <c r="L14" s="68">
        <v>14.9</v>
      </c>
      <c r="M14" s="68">
        <v>0</v>
      </c>
      <c r="N14" s="68">
        <v>0</v>
      </c>
      <c r="O14" s="68">
        <v>0.97799999999999998</v>
      </c>
      <c r="P14" s="68">
        <v>12.445399999999999</v>
      </c>
    </row>
    <row r="15" spans="1:16">
      <c r="A15" t="s">
        <v>57</v>
      </c>
      <c r="B15" s="68">
        <v>0.92</v>
      </c>
      <c r="C15" s="68">
        <v>2.9</v>
      </c>
      <c r="D15" s="68">
        <v>9.7799999999999998E-2</v>
      </c>
      <c r="E15" s="68">
        <v>32.872399999999999</v>
      </c>
      <c r="F15" s="68">
        <v>0</v>
      </c>
      <c r="G15" s="68">
        <v>0</v>
      </c>
      <c r="H15" s="68">
        <v>0</v>
      </c>
      <c r="I15" s="68">
        <v>26.1</v>
      </c>
      <c r="J15" s="68">
        <v>4.5</v>
      </c>
      <c r="K15" s="68">
        <v>1.9</v>
      </c>
      <c r="L15" s="68">
        <v>8.8000000000000007</v>
      </c>
      <c r="M15" s="68">
        <v>0</v>
      </c>
      <c r="N15" s="68">
        <v>0</v>
      </c>
      <c r="O15" s="68">
        <v>0</v>
      </c>
      <c r="P15" s="68">
        <v>2.9359999999999999</v>
      </c>
    </row>
    <row r="16" spans="1:16">
      <c r="A16" t="s">
        <v>58</v>
      </c>
      <c r="B16" s="68">
        <v>0.76</v>
      </c>
      <c r="C16" s="68">
        <v>7.7</v>
      </c>
      <c r="D16" s="68">
        <v>6.0600000000000001E-2</v>
      </c>
      <c r="E16" s="68">
        <v>26.810199999999998</v>
      </c>
      <c r="F16" s="68">
        <v>0</v>
      </c>
      <c r="G16" s="68">
        <v>0</v>
      </c>
      <c r="H16" s="68">
        <v>0</v>
      </c>
      <c r="I16" s="68">
        <v>8.9</v>
      </c>
      <c r="J16" s="68">
        <v>4.2</v>
      </c>
      <c r="K16" s="68">
        <v>1.4</v>
      </c>
      <c r="L16" s="68">
        <v>12.2</v>
      </c>
      <c r="M16" s="68">
        <v>0</v>
      </c>
      <c r="N16" s="68">
        <v>0</v>
      </c>
      <c r="O16" s="68">
        <v>0</v>
      </c>
      <c r="P16" s="68">
        <v>1.1232</v>
      </c>
    </row>
    <row r="17" spans="1:16">
      <c r="A17" t="s">
        <v>60</v>
      </c>
      <c r="B17" s="68">
        <v>0.41</v>
      </c>
      <c r="C17" s="68">
        <v>0.82</v>
      </c>
      <c r="D17" s="68">
        <v>0.1079</v>
      </c>
      <c r="E17" s="68">
        <v>36.6098</v>
      </c>
      <c r="F17" s="68">
        <v>3.2111999999999998</v>
      </c>
      <c r="G17" s="68">
        <v>0</v>
      </c>
      <c r="H17" s="68">
        <v>0</v>
      </c>
      <c r="I17" s="68">
        <v>37.4</v>
      </c>
      <c r="J17" s="68">
        <v>9.4</v>
      </c>
      <c r="K17" s="68">
        <v>3.3</v>
      </c>
      <c r="L17" s="68">
        <v>20.3</v>
      </c>
      <c r="M17" s="68">
        <v>0</v>
      </c>
      <c r="N17" s="68">
        <v>0</v>
      </c>
      <c r="O17" s="68">
        <v>0</v>
      </c>
      <c r="P17" s="68">
        <v>10.731999999999999</v>
      </c>
    </row>
    <row r="18" spans="1:16">
      <c r="A18" t="s">
        <v>62</v>
      </c>
      <c r="B18" s="68">
        <v>1.2</v>
      </c>
      <c r="C18" s="68">
        <v>9.1</v>
      </c>
      <c r="D18" s="68">
        <v>0.26719999999999999</v>
      </c>
      <c r="E18" s="68">
        <v>67.087199999999996</v>
      </c>
      <c r="F18" s="68">
        <v>0</v>
      </c>
      <c r="G18" s="68">
        <v>0</v>
      </c>
      <c r="H18" s="68">
        <v>0</v>
      </c>
      <c r="I18" s="68">
        <v>19.7</v>
      </c>
      <c r="J18" s="68">
        <v>6.2</v>
      </c>
      <c r="K18" s="68">
        <v>1</v>
      </c>
      <c r="L18" s="68">
        <v>23.2</v>
      </c>
      <c r="M18" s="68">
        <v>1.7100000000000001E-2</v>
      </c>
      <c r="N18" s="68">
        <v>0</v>
      </c>
      <c r="O18" s="68">
        <v>0</v>
      </c>
      <c r="P18" s="68">
        <v>4.0259</v>
      </c>
    </row>
    <row r="19" spans="1:16">
      <c r="A19" t="s">
        <v>64</v>
      </c>
      <c r="B19" s="68"/>
      <c r="C19" s="68"/>
      <c r="D19" s="68">
        <v>0.55089999999999995</v>
      </c>
      <c r="E19" s="68">
        <v>114.8796</v>
      </c>
      <c r="F19" s="68">
        <v>1.6012</v>
      </c>
      <c r="G19" s="68">
        <v>0</v>
      </c>
      <c r="H19" s="68">
        <v>0</v>
      </c>
      <c r="I19" s="68"/>
      <c r="J19" s="68"/>
      <c r="K19" s="68"/>
      <c r="L19" s="68"/>
      <c r="M19" s="68">
        <v>6.83E-2</v>
      </c>
      <c r="N19" s="68">
        <v>0</v>
      </c>
      <c r="O19" s="68">
        <v>0</v>
      </c>
      <c r="P19" s="68">
        <v>11.601900000000001</v>
      </c>
    </row>
    <row r="20" spans="1:16">
      <c r="A20" t="s">
        <v>67</v>
      </c>
      <c r="B20" s="68">
        <v>0.67247999999999997</v>
      </c>
      <c r="C20" s="68">
        <v>0.73845000000000005</v>
      </c>
      <c r="D20" s="68">
        <v>1.9400000000000001E-2</v>
      </c>
      <c r="E20" s="68">
        <v>0.1366</v>
      </c>
      <c r="F20" s="68">
        <v>2.0539000000000001</v>
      </c>
      <c r="G20" s="68">
        <v>0</v>
      </c>
      <c r="H20" s="68">
        <v>0</v>
      </c>
      <c r="I20" s="68">
        <v>37.342419999999997</v>
      </c>
      <c r="J20" s="68">
        <v>16.53875</v>
      </c>
      <c r="K20" s="68">
        <v>3.8513600000000001</v>
      </c>
      <c r="L20" s="68">
        <v>43.87406</v>
      </c>
      <c r="M20" s="68">
        <v>0</v>
      </c>
      <c r="N20" s="68">
        <v>0</v>
      </c>
      <c r="O20" s="68">
        <v>0</v>
      </c>
      <c r="P20" s="68">
        <v>12.6919</v>
      </c>
    </row>
    <row r="21" spans="1:16">
      <c r="A21" t="s">
        <v>69</v>
      </c>
      <c r="B21" s="68">
        <v>0.25607999999999997</v>
      </c>
      <c r="C21" s="68">
        <v>8.5168800000000005</v>
      </c>
      <c r="D21" s="68">
        <v>0</v>
      </c>
      <c r="E21" s="68">
        <v>0</v>
      </c>
      <c r="F21" s="68">
        <v>0</v>
      </c>
      <c r="G21" s="68">
        <v>1.6368</v>
      </c>
      <c r="H21" s="68">
        <v>2.01E-2</v>
      </c>
      <c r="I21" s="68">
        <v>31.132899999999999</v>
      </c>
      <c r="J21" s="68">
        <v>9.6512200000000004</v>
      </c>
      <c r="K21" s="68">
        <v>1.5123</v>
      </c>
      <c r="L21" s="68">
        <v>16.061070000000001</v>
      </c>
      <c r="M21" s="68">
        <v>5.6899999999999999E-2</v>
      </c>
      <c r="N21" s="68">
        <v>0</v>
      </c>
      <c r="O21" s="68">
        <v>0</v>
      </c>
      <c r="P21" s="68">
        <v>31.079699999999999</v>
      </c>
    </row>
    <row r="22" spans="1:16">
      <c r="A22" t="s">
        <v>72</v>
      </c>
      <c r="B22" s="68">
        <v>0.29227999999999998</v>
      </c>
      <c r="C22" s="68">
        <v>4.2224300000000001</v>
      </c>
      <c r="D22" s="68">
        <v>9.8400000000000001E-2</v>
      </c>
      <c r="E22" s="68">
        <v>0.29099999999999998</v>
      </c>
      <c r="F22" s="68">
        <v>0</v>
      </c>
      <c r="G22" s="68">
        <v>0.9425</v>
      </c>
      <c r="H22" s="68">
        <v>6.83E-2</v>
      </c>
      <c r="I22" s="68">
        <v>26.41075</v>
      </c>
      <c r="J22" s="68">
        <v>7.3591100000000003</v>
      </c>
      <c r="K22" s="68">
        <v>1.5345899999999999</v>
      </c>
      <c r="L22" s="68">
        <v>12.552899999999999</v>
      </c>
      <c r="M22" s="68">
        <v>3.2599999999999997E-2</v>
      </c>
      <c r="N22" s="68">
        <v>5.04E-2</v>
      </c>
      <c r="O22" s="68">
        <v>0</v>
      </c>
      <c r="P22" s="68">
        <v>30.534600000000001</v>
      </c>
    </row>
    <row r="23" spans="1:16">
      <c r="A23" t="s">
        <v>73</v>
      </c>
      <c r="B23" s="68">
        <v>1.3367</v>
      </c>
      <c r="C23" s="68">
        <v>11.49056</v>
      </c>
      <c r="D23" s="68">
        <v>0</v>
      </c>
      <c r="E23" s="68">
        <v>0</v>
      </c>
      <c r="F23" s="68">
        <v>0.94510000000000005</v>
      </c>
      <c r="G23" s="68">
        <v>0</v>
      </c>
      <c r="H23" s="68">
        <v>0</v>
      </c>
      <c r="I23" s="68">
        <v>32.175449999999998</v>
      </c>
      <c r="J23" s="68">
        <v>7.9293100000000001</v>
      </c>
      <c r="K23" s="68">
        <v>1.5701700000000001</v>
      </c>
      <c r="L23" s="68">
        <v>14.89077</v>
      </c>
      <c r="M23" s="68">
        <v>0</v>
      </c>
      <c r="N23" s="68">
        <v>0</v>
      </c>
      <c r="O23" s="68">
        <v>0</v>
      </c>
      <c r="P23" s="68">
        <v>5.5343999999999998</v>
      </c>
    </row>
    <row r="24" spans="1:16">
      <c r="A24" t="s">
        <v>75</v>
      </c>
      <c r="B24" s="68">
        <v>4.5676399999999999</v>
      </c>
      <c r="C24" s="68">
        <v>5.4182499999999996</v>
      </c>
      <c r="D24" s="68">
        <v>0</v>
      </c>
      <c r="E24" s="68">
        <v>3.3599999999999998E-2</v>
      </c>
      <c r="F24" s="68">
        <v>1.8916999999999999</v>
      </c>
      <c r="G24" s="68">
        <v>0</v>
      </c>
      <c r="H24" s="68">
        <v>0</v>
      </c>
      <c r="I24" s="68">
        <v>41.42803</v>
      </c>
      <c r="J24" s="68">
        <v>10.1035</v>
      </c>
      <c r="K24" s="68">
        <v>2.1859600000000001</v>
      </c>
      <c r="L24" s="68">
        <v>29.154250000000001</v>
      </c>
      <c r="M24" s="68">
        <v>4.3E-3</v>
      </c>
      <c r="N24" s="68">
        <v>0</v>
      </c>
      <c r="O24" s="68">
        <v>0</v>
      </c>
      <c r="P24" s="68">
        <v>3.3515999999999999</v>
      </c>
    </row>
    <row r="25" spans="1:16">
      <c r="A25" t="s">
        <v>76</v>
      </c>
      <c r="B25" s="68">
        <v>14.577120000000001</v>
      </c>
      <c r="C25" s="68">
        <v>3.9682499999999998</v>
      </c>
      <c r="D25" s="68">
        <v>0</v>
      </c>
      <c r="E25" s="68">
        <v>0</v>
      </c>
      <c r="F25" s="68">
        <v>0.51600000000000001</v>
      </c>
      <c r="G25" s="68">
        <v>0</v>
      </c>
      <c r="H25" s="68">
        <v>0</v>
      </c>
      <c r="I25" s="68">
        <v>16.03021</v>
      </c>
      <c r="J25" s="68">
        <v>12.33582</v>
      </c>
      <c r="K25" s="68">
        <v>1.952</v>
      </c>
      <c r="L25" s="68">
        <v>30.540330000000001</v>
      </c>
      <c r="M25" s="68">
        <v>0</v>
      </c>
      <c r="N25" s="68">
        <v>0</v>
      </c>
      <c r="O25" s="68">
        <v>0</v>
      </c>
      <c r="P25" s="68">
        <v>0.97099999999999997</v>
      </c>
    </row>
    <row r="26" spans="1:16">
      <c r="A26" t="s">
        <v>78</v>
      </c>
      <c r="B26" s="68">
        <v>1.8063</v>
      </c>
      <c r="C26" s="68">
        <v>0.35648999999999997</v>
      </c>
      <c r="D26" s="68">
        <v>0</v>
      </c>
      <c r="E26" s="68">
        <v>0</v>
      </c>
      <c r="F26" s="68">
        <v>1.0277000000000001</v>
      </c>
      <c r="G26" s="68">
        <v>0</v>
      </c>
      <c r="H26" s="68">
        <v>0</v>
      </c>
      <c r="I26" s="68">
        <v>21.828720000000001</v>
      </c>
      <c r="J26" s="68">
        <v>11.86167</v>
      </c>
      <c r="K26" s="68">
        <v>5.2193300000000002</v>
      </c>
      <c r="L26" s="68">
        <v>32.635249999999999</v>
      </c>
      <c r="M26" s="68">
        <v>0</v>
      </c>
      <c r="N26" s="68">
        <v>0</v>
      </c>
      <c r="O26" s="68">
        <v>0</v>
      </c>
      <c r="P26" s="68">
        <v>1.9624999999999999</v>
      </c>
    </row>
    <row r="27" spans="1:16">
      <c r="A27" t="s">
        <v>80</v>
      </c>
      <c r="B27" s="68">
        <v>0.16768</v>
      </c>
      <c r="C27" s="68">
        <v>2.99E-3</v>
      </c>
      <c r="D27" s="68">
        <v>0</v>
      </c>
      <c r="E27" s="68">
        <v>3.7216</v>
      </c>
      <c r="F27" s="68">
        <v>1.6719999999999999</v>
      </c>
      <c r="G27" s="68">
        <v>0</v>
      </c>
      <c r="H27" s="68">
        <v>0</v>
      </c>
      <c r="I27" s="68">
        <v>23.266359999999999</v>
      </c>
      <c r="J27" s="68">
        <v>8.2705400000000004</v>
      </c>
      <c r="K27" s="68">
        <v>2.3581599999999998</v>
      </c>
      <c r="L27" s="68">
        <v>19.228449999999999</v>
      </c>
      <c r="M27" s="68">
        <v>0</v>
      </c>
      <c r="N27" s="68">
        <v>0</v>
      </c>
      <c r="O27" s="68">
        <v>0</v>
      </c>
      <c r="P27" s="68">
        <v>1.405</v>
      </c>
    </row>
    <row r="28" spans="1:16">
      <c r="A28" t="s">
        <v>82</v>
      </c>
      <c r="B28" s="68">
        <v>0.13</v>
      </c>
      <c r="C28" s="68">
        <v>1.1000000000000001</v>
      </c>
      <c r="D28" s="68">
        <v>0.19800000000000001</v>
      </c>
      <c r="E28" s="68">
        <v>53.6648</v>
      </c>
      <c r="F28" s="68">
        <v>7.3101000000000003</v>
      </c>
      <c r="G28" s="68">
        <v>0</v>
      </c>
      <c r="H28" s="68">
        <v>0</v>
      </c>
      <c r="I28" s="68">
        <v>37.200000000000003</v>
      </c>
      <c r="J28" s="68">
        <v>2.1</v>
      </c>
      <c r="K28" s="68">
        <v>13.6</v>
      </c>
      <c r="L28" s="68">
        <v>16.600000000000001</v>
      </c>
      <c r="M28" s="68">
        <v>0</v>
      </c>
      <c r="N28" s="68">
        <v>0</v>
      </c>
      <c r="O28" s="68">
        <v>0</v>
      </c>
      <c r="P28" s="68">
        <v>10.891299999999999</v>
      </c>
    </row>
    <row r="29" spans="1:16">
      <c r="A29" t="s">
        <v>83</v>
      </c>
      <c r="B29" s="68">
        <v>0.19</v>
      </c>
      <c r="C29" s="68">
        <v>14.5</v>
      </c>
      <c r="D29" s="68">
        <v>1.0832999999999999</v>
      </c>
      <c r="E29" s="68">
        <v>180.36410000000001</v>
      </c>
      <c r="F29" s="68">
        <v>0</v>
      </c>
      <c r="G29" s="68">
        <v>0</v>
      </c>
      <c r="H29" s="68">
        <v>0</v>
      </c>
      <c r="I29" s="68">
        <v>25.3</v>
      </c>
      <c r="J29" s="68">
        <v>7.4</v>
      </c>
      <c r="K29" s="68">
        <v>3.6</v>
      </c>
      <c r="L29" s="68">
        <v>18.3</v>
      </c>
      <c r="M29" s="68">
        <v>6.4000000000000001E-2</v>
      </c>
      <c r="N29" s="68">
        <v>0.15840000000000001</v>
      </c>
      <c r="O29" s="68">
        <v>0</v>
      </c>
      <c r="P29" s="68">
        <v>43.128</v>
      </c>
    </row>
    <row r="30" spans="1:16">
      <c r="A30" t="s">
        <v>84</v>
      </c>
      <c r="B30" s="68">
        <v>0.93</v>
      </c>
      <c r="C30" s="68">
        <v>6.4</v>
      </c>
      <c r="D30" s="68">
        <v>0.35560000000000003</v>
      </c>
      <c r="E30" s="68">
        <v>84.186099999999996</v>
      </c>
      <c r="F30" s="68">
        <v>0</v>
      </c>
      <c r="G30" s="68">
        <v>0</v>
      </c>
      <c r="H30" s="68">
        <v>0</v>
      </c>
      <c r="I30" s="68">
        <v>27.4</v>
      </c>
      <c r="J30" s="68">
        <v>6.6</v>
      </c>
      <c r="K30" s="68">
        <v>1</v>
      </c>
      <c r="L30" s="68">
        <v>12.2</v>
      </c>
      <c r="M30" s="68">
        <v>2.7E-2</v>
      </c>
      <c r="N30" s="68">
        <v>0</v>
      </c>
      <c r="O30" s="68">
        <v>0</v>
      </c>
      <c r="P30" s="68">
        <v>10.4856</v>
      </c>
    </row>
    <row r="31" spans="1:16">
      <c r="A31" t="s">
        <v>85</v>
      </c>
      <c r="B31" s="68">
        <v>0.05</v>
      </c>
      <c r="C31" s="68">
        <v>0.11</v>
      </c>
      <c r="D31" s="68">
        <v>0.89659999999999995</v>
      </c>
      <c r="E31" s="68">
        <v>158.1345</v>
      </c>
      <c r="F31" s="68">
        <v>31.481300000000001</v>
      </c>
      <c r="G31" s="68">
        <v>0</v>
      </c>
      <c r="H31" s="68">
        <v>0</v>
      </c>
      <c r="I31" s="68">
        <v>31.6</v>
      </c>
      <c r="J31" s="68">
        <v>2.2000000000000002</v>
      </c>
      <c r="K31" s="68">
        <v>12.5</v>
      </c>
      <c r="L31" s="68">
        <v>12.8</v>
      </c>
      <c r="M31" s="68">
        <v>0.02</v>
      </c>
      <c r="N31" s="68">
        <v>0</v>
      </c>
      <c r="O31" s="68">
        <v>0</v>
      </c>
      <c r="P31" s="68">
        <v>24.446200000000001</v>
      </c>
    </row>
    <row r="32" spans="1:16">
      <c r="A32" t="s">
        <v>87</v>
      </c>
      <c r="B32" s="68">
        <v>0.28000000000000003</v>
      </c>
      <c r="C32" s="68">
        <v>1.3</v>
      </c>
      <c r="D32" s="68">
        <v>0.27900000000000003</v>
      </c>
      <c r="E32" s="68">
        <v>68.294200000000004</v>
      </c>
      <c r="F32" s="68">
        <v>11.6686</v>
      </c>
      <c r="G32" s="68">
        <v>0</v>
      </c>
      <c r="H32" s="68">
        <v>0</v>
      </c>
      <c r="I32" s="68">
        <v>29.8</v>
      </c>
      <c r="J32" s="68">
        <v>5.5</v>
      </c>
      <c r="K32" s="68">
        <v>2.5</v>
      </c>
      <c r="L32" s="68">
        <v>54.3</v>
      </c>
      <c r="M32" s="68">
        <v>0</v>
      </c>
      <c r="N32" s="68">
        <v>0</v>
      </c>
      <c r="O32" s="68">
        <v>0</v>
      </c>
      <c r="P32" s="68">
        <v>14.861499999999999</v>
      </c>
    </row>
    <row r="33" spans="1:16">
      <c r="A33" t="s">
        <v>88</v>
      </c>
      <c r="B33" s="68">
        <v>0.34</v>
      </c>
      <c r="C33" s="68">
        <v>11</v>
      </c>
      <c r="D33" s="68">
        <v>0.13450000000000001</v>
      </c>
      <c r="E33" s="68">
        <v>38.982399999999998</v>
      </c>
      <c r="F33" s="68">
        <v>0</v>
      </c>
      <c r="G33" s="68">
        <v>0</v>
      </c>
      <c r="H33" s="68">
        <v>0</v>
      </c>
      <c r="I33" s="68">
        <v>21.2</v>
      </c>
      <c r="J33" s="68">
        <v>5.0999999999999996</v>
      </c>
      <c r="K33" s="68">
        <v>4.5999999999999996</v>
      </c>
      <c r="L33" s="68">
        <v>52.6</v>
      </c>
      <c r="M33" s="68">
        <v>0</v>
      </c>
      <c r="N33" s="68">
        <v>0</v>
      </c>
      <c r="O33" s="68">
        <v>0</v>
      </c>
      <c r="P33" s="68">
        <v>0.77059999999999995</v>
      </c>
    </row>
    <row r="34" spans="1:16">
      <c r="A34" t="s">
        <v>89</v>
      </c>
      <c r="B34" s="68">
        <v>0.42</v>
      </c>
      <c r="C34" s="68">
        <v>4.3</v>
      </c>
      <c r="D34" s="68">
        <v>1.1387</v>
      </c>
      <c r="E34" s="68">
        <v>180.63919999999999</v>
      </c>
      <c r="F34" s="68">
        <v>39.834600000000002</v>
      </c>
      <c r="G34" s="68">
        <v>0</v>
      </c>
      <c r="H34" s="68">
        <v>0</v>
      </c>
      <c r="I34" s="68">
        <v>26.6</v>
      </c>
      <c r="J34" s="68">
        <v>6.3</v>
      </c>
      <c r="K34" s="68">
        <v>2.6</v>
      </c>
      <c r="L34" s="68">
        <v>94.6</v>
      </c>
      <c r="M34" s="68">
        <v>2.2599999999999999E-2</v>
      </c>
      <c r="N34" s="68">
        <v>0.2046</v>
      </c>
      <c r="O34" s="68">
        <v>0</v>
      </c>
      <c r="P34" s="68">
        <v>83.5137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zoomScaleNormal="100" workbookViewId="0"/>
  </sheetViews>
  <sheetFormatPr defaultColWidth="8.85546875" defaultRowHeight="13.5"/>
  <cols>
    <col min="10" max="10" width="10.5703125" customWidth="1"/>
  </cols>
  <sheetData>
    <row r="1" spans="1:12">
      <c r="A1" s="69" t="s">
        <v>0</v>
      </c>
      <c r="B1" s="70" t="s">
        <v>1</v>
      </c>
      <c r="C1" t="s">
        <v>11</v>
      </c>
      <c r="D1" t="s">
        <v>124</v>
      </c>
      <c r="E1" t="s">
        <v>6</v>
      </c>
      <c r="F1" t="s">
        <v>9</v>
      </c>
      <c r="G1" t="s">
        <v>125</v>
      </c>
      <c r="H1" t="s">
        <v>8</v>
      </c>
      <c r="I1" t="s">
        <v>10</v>
      </c>
      <c r="J1" t="s">
        <v>122</v>
      </c>
      <c r="K1" t="s">
        <v>123</v>
      </c>
    </row>
    <row r="2" spans="1:12">
      <c r="A2" t="s">
        <v>27</v>
      </c>
      <c r="B2" s="71">
        <v>1</v>
      </c>
      <c r="C2" s="72">
        <v>0</v>
      </c>
      <c r="D2" s="73">
        <v>0</v>
      </c>
      <c r="E2" s="73">
        <v>7.2885</v>
      </c>
      <c r="F2" s="73">
        <v>0.57809999999999995</v>
      </c>
      <c r="G2" s="73">
        <v>0</v>
      </c>
      <c r="H2" s="73">
        <v>121.7903</v>
      </c>
      <c r="I2" s="73">
        <v>35.496000000000002</v>
      </c>
      <c r="J2" s="73">
        <v>0</v>
      </c>
      <c r="K2" s="73">
        <v>0</v>
      </c>
      <c r="L2" s="68"/>
    </row>
    <row r="3" spans="1:12">
      <c r="A3" t="s">
        <v>29</v>
      </c>
      <c r="B3" s="74">
        <v>1</v>
      </c>
      <c r="C3" s="72">
        <v>0</v>
      </c>
      <c r="D3" s="73">
        <v>8.0999999999999996E-3</v>
      </c>
      <c r="E3" s="73">
        <v>6.2373000000000003</v>
      </c>
      <c r="F3" s="73">
        <v>0</v>
      </c>
      <c r="G3" s="73">
        <v>0</v>
      </c>
      <c r="H3" s="73">
        <v>5.1277999999999997</v>
      </c>
      <c r="I3" s="73">
        <v>25.4481</v>
      </c>
      <c r="J3" s="73">
        <v>0</v>
      </c>
      <c r="K3" s="73">
        <v>0</v>
      </c>
      <c r="L3" s="68"/>
    </row>
    <row r="4" spans="1:12">
      <c r="A4" t="s">
        <v>32</v>
      </c>
      <c r="B4" s="74">
        <v>1</v>
      </c>
      <c r="C4" s="72">
        <v>0</v>
      </c>
      <c r="D4" s="73">
        <v>0</v>
      </c>
      <c r="E4" s="73">
        <v>3.4066000000000001</v>
      </c>
      <c r="F4" s="73">
        <v>2.58E-2</v>
      </c>
      <c r="G4" s="73">
        <v>0</v>
      </c>
      <c r="H4" s="73">
        <v>3.3940000000000001</v>
      </c>
      <c r="I4" s="73">
        <v>16.8841</v>
      </c>
      <c r="J4" s="73">
        <v>0</v>
      </c>
      <c r="K4" s="73">
        <v>0</v>
      </c>
      <c r="L4" s="68"/>
    </row>
    <row r="5" spans="1:12">
      <c r="A5" t="s">
        <v>35</v>
      </c>
      <c r="B5" s="71">
        <v>1</v>
      </c>
      <c r="C5" s="72">
        <v>0</v>
      </c>
      <c r="D5" s="73">
        <v>0</v>
      </c>
      <c r="E5" s="73">
        <v>3.9571999999999998</v>
      </c>
      <c r="F5" s="73">
        <v>1.4999</v>
      </c>
      <c r="G5" s="73">
        <v>0</v>
      </c>
      <c r="H5" s="73">
        <v>179.5719</v>
      </c>
      <c r="I5" s="73">
        <v>8.8247999999999998</v>
      </c>
      <c r="J5" s="73">
        <v>0</v>
      </c>
      <c r="K5" s="73">
        <v>0</v>
      </c>
      <c r="L5" s="68"/>
    </row>
    <row r="6" spans="1:12">
      <c r="A6" t="s">
        <v>38</v>
      </c>
      <c r="B6" s="74">
        <v>1</v>
      </c>
      <c r="C6" s="72">
        <v>0</v>
      </c>
      <c r="D6" s="73">
        <v>0</v>
      </c>
      <c r="E6" s="73">
        <v>14.7202</v>
      </c>
      <c r="F6" s="73">
        <v>2.1499999999999998E-2</v>
      </c>
      <c r="G6" s="73">
        <v>0</v>
      </c>
      <c r="H6" s="73">
        <v>5.4043000000000001</v>
      </c>
      <c r="I6" s="73">
        <v>7.5217999999999998</v>
      </c>
      <c r="J6" s="73">
        <v>0</v>
      </c>
      <c r="K6" s="73">
        <v>0</v>
      </c>
      <c r="L6" s="68"/>
    </row>
    <row r="7" spans="1:12">
      <c r="A7" t="s">
        <v>40</v>
      </c>
      <c r="B7" s="74">
        <v>1</v>
      </c>
      <c r="C7" s="72">
        <v>0</v>
      </c>
      <c r="D7" s="73">
        <v>9.9000000000000008E-3</v>
      </c>
      <c r="E7" s="73">
        <v>2.4531000000000001</v>
      </c>
      <c r="F7" s="73">
        <v>0</v>
      </c>
      <c r="G7" s="73">
        <v>0</v>
      </c>
      <c r="H7" s="73">
        <v>0</v>
      </c>
      <c r="I7" s="73">
        <v>2.4405999999999999</v>
      </c>
      <c r="J7" s="73">
        <v>0</v>
      </c>
      <c r="K7" s="73">
        <v>0.9093</v>
      </c>
      <c r="L7" s="68"/>
    </row>
    <row r="8" spans="1:12">
      <c r="A8" t="s">
        <v>43</v>
      </c>
      <c r="B8" s="71">
        <v>1</v>
      </c>
      <c r="C8" s="72">
        <v>0</v>
      </c>
      <c r="D8" s="73">
        <v>0</v>
      </c>
      <c r="E8" s="73">
        <v>2.2907999999999999</v>
      </c>
      <c r="F8" s="73">
        <v>0.35809999999999997</v>
      </c>
      <c r="G8" s="73">
        <v>0</v>
      </c>
      <c r="H8" s="73">
        <v>72.401300000000006</v>
      </c>
      <c r="I8" s="73">
        <v>7.5705999999999998</v>
      </c>
      <c r="J8" s="73">
        <v>0</v>
      </c>
      <c r="K8" s="73">
        <v>0</v>
      </c>
      <c r="L8" s="68"/>
    </row>
    <row r="9" spans="1:12">
      <c r="A9" t="s">
        <v>46</v>
      </c>
      <c r="B9" s="71">
        <v>1</v>
      </c>
      <c r="C9" s="72">
        <v>0</v>
      </c>
      <c r="D9" s="73">
        <v>0</v>
      </c>
      <c r="E9" s="73">
        <v>0.69020000000000004</v>
      </c>
      <c r="F9" s="73">
        <v>0.1149</v>
      </c>
      <c r="G9" s="73">
        <v>0</v>
      </c>
      <c r="H9" s="73">
        <v>35.976100000000002</v>
      </c>
      <c r="I9" s="73">
        <v>0</v>
      </c>
      <c r="J9" s="73">
        <v>0</v>
      </c>
      <c r="K9" s="73">
        <v>0</v>
      </c>
      <c r="L9" s="68"/>
    </row>
    <row r="10" spans="1:12">
      <c r="A10" t="s">
        <v>49</v>
      </c>
      <c r="B10" s="71">
        <v>1</v>
      </c>
      <c r="C10" s="72">
        <v>0</v>
      </c>
      <c r="D10" s="73">
        <v>0</v>
      </c>
      <c r="E10" s="73">
        <v>17.089600000000001</v>
      </c>
      <c r="F10" s="73">
        <v>1.0892999999999999</v>
      </c>
      <c r="G10" s="73">
        <v>0</v>
      </c>
      <c r="H10" s="73">
        <v>122.7345</v>
      </c>
      <c r="I10" s="73">
        <v>24.076599999999999</v>
      </c>
      <c r="J10" s="73">
        <v>0</v>
      </c>
      <c r="K10" s="73">
        <v>0</v>
      </c>
      <c r="L10" s="68"/>
    </row>
    <row r="11" spans="1:12">
      <c r="A11" t="s">
        <v>50</v>
      </c>
      <c r="B11" s="75">
        <v>2</v>
      </c>
      <c r="C11" s="72">
        <v>0</v>
      </c>
      <c r="D11" s="73">
        <v>0</v>
      </c>
      <c r="E11" s="73">
        <v>17.846699999999998</v>
      </c>
      <c r="F11" s="73">
        <v>0.58350000000000002</v>
      </c>
      <c r="G11" s="73">
        <v>0</v>
      </c>
      <c r="H11" s="73">
        <v>118.1854</v>
      </c>
      <c r="I11" s="73">
        <v>17.0383</v>
      </c>
      <c r="J11" s="73">
        <v>0</v>
      </c>
      <c r="K11" s="73">
        <v>0</v>
      </c>
      <c r="L11" s="68"/>
    </row>
    <row r="12" spans="1:12">
      <c r="A12" t="s">
        <v>52</v>
      </c>
      <c r="B12" s="75">
        <v>2</v>
      </c>
      <c r="C12" s="72">
        <v>0</v>
      </c>
      <c r="D12" s="73">
        <v>2.0299999999999999E-2</v>
      </c>
      <c r="E12" s="73">
        <v>51.801200000000001</v>
      </c>
      <c r="F12" s="73">
        <v>0.50529999999999997</v>
      </c>
      <c r="G12" s="73">
        <v>0</v>
      </c>
      <c r="H12" s="73">
        <v>102.2174</v>
      </c>
      <c r="I12" s="73">
        <v>5.8754</v>
      </c>
      <c r="J12" s="73">
        <v>0</v>
      </c>
      <c r="K12" s="73">
        <v>0</v>
      </c>
      <c r="L12" s="68"/>
    </row>
    <row r="13" spans="1:12">
      <c r="A13" t="s">
        <v>53</v>
      </c>
      <c r="B13" s="75">
        <v>2</v>
      </c>
      <c r="C13" s="72">
        <v>0</v>
      </c>
      <c r="D13" s="73">
        <v>0</v>
      </c>
      <c r="E13" s="73">
        <v>5.7561999999999998</v>
      </c>
      <c r="F13" s="73">
        <v>0.26019999999999999</v>
      </c>
      <c r="G13" s="73">
        <v>0</v>
      </c>
      <c r="H13" s="73">
        <v>65.715800000000002</v>
      </c>
      <c r="I13" s="73">
        <v>7.1631</v>
      </c>
      <c r="J13" s="73">
        <v>0</v>
      </c>
      <c r="K13" s="73">
        <v>0</v>
      </c>
      <c r="L13" s="68"/>
    </row>
    <row r="14" spans="1:12">
      <c r="A14" t="s">
        <v>55</v>
      </c>
      <c r="B14" s="75">
        <v>2</v>
      </c>
      <c r="C14" s="76">
        <v>0.97799999999999998</v>
      </c>
      <c r="D14" s="73">
        <v>0</v>
      </c>
      <c r="E14" s="73">
        <v>12.445399999999999</v>
      </c>
      <c r="F14" s="73">
        <v>0.2114</v>
      </c>
      <c r="G14" s="73">
        <v>0</v>
      </c>
      <c r="H14" s="73">
        <v>58.760399999999997</v>
      </c>
      <c r="I14" s="73">
        <v>5.2278000000000002</v>
      </c>
      <c r="J14" s="73">
        <v>0</v>
      </c>
      <c r="K14" s="73">
        <v>0</v>
      </c>
      <c r="L14" s="68"/>
    </row>
    <row r="15" spans="1:12">
      <c r="A15" t="s">
        <v>57</v>
      </c>
      <c r="B15" s="75">
        <v>2</v>
      </c>
      <c r="C15" s="72">
        <v>0</v>
      </c>
      <c r="D15" s="73">
        <v>0</v>
      </c>
      <c r="E15" s="73">
        <v>2.9359999999999999</v>
      </c>
      <c r="F15" s="73">
        <v>9.7799999999999998E-2</v>
      </c>
      <c r="G15" s="73">
        <v>0</v>
      </c>
      <c r="H15" s="73">
        <v>32.872399999999999</v>
      </c>
      <c r="I15" s="73">
        <v>0</v>
      </c>
      <c r="J15" s="73">
        <v>0</v>
      </c>
      <c r="K15" s="73">
        <v>0</v>
      </c>
      <c r="L15" s="68"/>
    </row>
    <row r="16" spans="1:12">
      <c r="A16" t="s">
        <v>58</v>
      </c>
      <c r="B16" s="75">
        <v>2</v>
      </c>
      <c r="C16" s="72">
        <v>0</v>
      </c>
      <c r="D16" s="73">
        <v>0</v>
      </c>
      <c r="E16" s="73">
        <v>1.1232</v>
      </c>
      <c r="F16" s="73">
        <v>6.0600000000000001E-2</v>
      </c>
      <c r="G16" s="73">
        <v>0</v>
      </c>
      <c r="H16" s="73">
        <v>26.810199999999998</v>
      </c>
      <c r="I16" s="73">
        <v>0</v>
      </c>
      <c r="J16" s="73">
        <v>0</v>
      </c>
      <c r="K16" s="73">
        <v>0</v>
      </c>
      <c r="L16" s="68"/>
    </row>
    <row r="17" spans="1:12">
      <c r="A17" t="s">
        <v>60</v>
      </c>
      <c r="B17" s="75">
        <v>2</v>
      </c>
      <c r="C17" s="72">
        <v>0</v>
      </c>
      <c r="D17" s="73">
        <v>0</v>
      </c>
      <c r="E17" s="73">
        <v>10.731999999999999</v>
      </c>
      <c r="F17" s="73">
        <v>0.1079</v>
      </c>
      <c r="G17" s="73">
        <v>0</v>
      </c>
      <c r="H17" s="73">
        <v>36.6098</v>
      </c>
      <c r="I17" s="73">
        <v>3.2111999999999998</v>
      </c>
      <c r="J17" s="73">
        <v>0</v>
      </c>
      <c r="K17" s="73">
        <v>0</v>
      </c>
      <c r="L17" s="68"/>
    </row>
    <row r="18" spans="1:12">
      <c r="A18" t="s">
        <v>62</v>
      </c>
      <c r="B18" s="75">
        <v>2</v>
      </c>
      <c r="C18" s="72">
        <v>0</v>
      </c>
      <c r="D18" s="73">
        <v>1.7100000000000001E-2</v>
      </c>
      <c r="E18" s="73">
        <v>4.0259</v>
      </c>
      <c r="F18" s="73">
        <v>0.26719999999999999</v>
      </c>
      <c r="G18" s="73">
        <v>0</v>
      </c>
      <c r="H18" s="73">
        <v>67.087199999999996</v>
      </c>
      <c r="I18" s="73">
        <v>0</v>
      </c>
      <c r="J18" s="73">
        <v>0</v>
      </c>
      <c r="K18" s="73">
        <v>0</v>
      </c>
      <c r="L18" s="68"/>
    </row>
    <row r="19" spans="1:12">
      <c r="A19" t="s">
        <v>64</v>
      </c>
      <c r="B19" s="75">
        <v>2</v>
      </c>
      <c r="C19" s="72">
        <v>0</v>
      </c>
      <c r="D19" s="73">
        <v>6.83E-2</v>
      </c>
      <c r="E19" s="73">
        <v>11.601900000000001</v>
      </c>
      <c r="F19" s="73">
        <v>0.55089999999999995</v>
      </c>
      <c r="G19" s="73">
        <v>0</v>
      </c>
      <c r="H19" s="73">
        <v>114.8796</v>
      </c>
      <c r="I19" s="73">
        <v>1.6012</v>
      </c>
      <c r="J19" s="73">
        <v>0</v>
      </c>
      <c r="K19" s="73">
        <v>0</v>
      </c>
      <c r="L19" s="68"/>
    </row>
    <row r="20" spans="1:12">
      <c r="A20" t="s">
        <v>67</v>
      </c>
      <c r="B20" s="75">
        <v>2</v>
      </c>
      <c r="C20" s="72">
        <v>0</v>
      </c>
      <c r="D20" s="73">
        <v>0</v>
      </c>
      <c r="E20" s="73">
        <v>12.6919</v>
      </c>
      <c r="F20" s="73">
        <v>1.9400000000000001E-2</v>
      </c>
      <c r="G20" s="73">
        <v>0</v>
      </c>
      <c r="H20" s="73">
        <v>0.1366</v>
      </c>
      <c r="I20" s="73">
        <v>2.0539000000000001</v>
      </c>
      <c r="J20" s="73">
        <v>0</v>
      </c>
      <c r="K20" s="73">
        <v>0</v>
      </c>
      <c r="L20" s="68"/>
    </row>
    <row r="21" spans="1:12">
      <c r="A21" t="s">
        <v>69</v>
      </c>
      <c r="B21" s="75">
        <v>2</v>
      </c>
      <c r="C21" s="72">
        <v>0</v>
      </c>
      <c r="D21" s="73">
        <v>5.6899999999999999E-2</v>
      </c>
      <c r="E21" s="73">
        <v>31.079699999999999</v>
      </c>
      <c r="F21" s="73">
        <v>0</v>
      </c>
      <c r="G21" s="73">
        <v>0</v>
      </c>
      <c r="H21" s="73">
        <v>0</v>
      </c>
      <c r="I21" s="73">
        <v>0</v>
      </c>
      <c r="J21" s="73">
        <v>1.6368</v>
      </c>
      <c r="K21" s="73">
        <v>2.01E-2</v>
      </c>
      <c r="L21" s="68"/>
    </row>
    <row r="22" spans="1:12">
      <c r="A22" t="s">
        <v>72</v>
      </c>
      <c r="B22" s="75">
        <v>2</v>
      </c>
      <c r="C22" s="72">
        <v>0</v>
      </c>
      <c r="D22" s="73">
        <v>3.2599999999999997E-2</v>
      </c>
      <c r="E22" s="73">
        <v>30.534600000000001</v>
      </c>
      <c r="F22" s="73">
        <v>9.8400000000000001E-2</v>
      </c>
      <c r="G22" s="73">
        <v>5.04E-2</v>
      </c>
      <c r="H22" s="73">
        <v>0.29099999999999998</v>
      </c>
      <c r="I22" s="73">
        <v>0</v>
      </c>
      <c r="J22" s="73">
        <v>0.9425</v>
      </c>
      <c r="K22" s="73">
        <v>6.83E-2</v>
      </c>
      <c r="L22" s="77"/>
    </row>
    <row r="23" spans="1:12">
      <c r="A23" t="s">
        <v>73</v>
      </c>
      <c r="B23" s="75">
        <v>2</v>
      </c>
      <c r="C23" s="72">
        <v>0</v>
      </c>
      <c r="D23" s="73">
        <v>0</v>
      </c>
      <c r="E23" s="73">
        <v>5.5343999999999998</v>
      </c>
      <c r="F23" s="73">
        <v>0</v>
      </c>
      <c r="G23" s="73">
        <v>0</v>
      </c>
      <c r="H23" s="73">
        <v>0</v>
      </c>
      <c r="I23" s="73">
        <v>0.94510000000000005</v>
      </c>
      <c r="J23" s="73">
        <v>0</v>
      </c>
      <c r="K23" s="73">
        <v>0</v>
      </c>
      <c r="L23" s="68"/>
    </row>
    <row r="24" spans="1:12">
      <c r="A24" t="s">
        <v>75</v>
      </c>
      <c r="B24" s="75">
        <v>2</v>
      </c>
      <c r="C24" s="72">
        <v>0</v>
      </c>
      <c r="D24" s="73">
        <v>4.3E-3</v>
      </c>
      <c r="E24" s="73">
        <v>3.3515999999999999</v>
      </c>
      <c r="F24" s="73">
        <v>0</v>
      </c>
      <c r="G24" s="73">
        <v>0</v>
      </c>
      <c r="H24" s="73">
        <v>3.3599999999999998E-2</v>
      </c>
      <c r="I24" s="73">
        <v>1.8916999999999999</v>
      </c>
      <c r="J24" s="73">
        <v>0</v>
      </c>
      <c r="K24" s="73">
        <v>0</v>
      </c>
      <c r="L24" s="68"/>
    </row>
    <row r="25" spans="1:12">
      <c r="A25" t="s">
        <v>76</v>
      </c>
      <c r="B25" s="75">
        <v>2</v>
      </c>
      <c r="C25" s="72">
        <v>0</v>
      </c>
      <c r="D25" s="73">
        <v>0</v>
      </c>
      <c r="E25" s="73">
        <v>0.97099999999999997</v>
      </c>
      <c r="F25" s="73">
        <v>0</v>
      </c>
      <c r="G25" s="73">
        <v>0</v>
      </c>
      <c r="H25" s="73">
        <v>0</v>
      </c>
      <c r="I25" s="73">
        <v>0.51600000000000001</v>
      </c>
      <c r="J25" s="73">
        <v>0</v>
      </c>
      <c r="K25" s="73">
        <v>0</v>
      </c>
      <c r="L25" s="68"/>
    </row>
    <row r="26" spans="1:12">
      <c r="A26" t="s">
        <v>78</v>
      </c>
      <c r="B26" s="75">
        <v>2</v>
      </c>
      <c r="C26" s="72">
        <v>0</v>
      </c>
      <c r="D26" s="73">
        <v>0</v>
      </c>
      <c r="E26" s="73">
        <v>1.9624999999999999</v>
      </c>
      <c r="F26" s="73">
        <v>0</v>
      </c>
      <c r="G26" s="73">
        <v>0</v>
      </c>
      <c r="H26" s="73">
        <v>0</v>
      </c>
      <c r="I26" s="73">
        <v>1.0277000000000001</v>
      </c>
      <c r="J26" s="73">
        <v>0</v>
      </c>
      <c r="K26" s="73">
        <v>0</v>
      </c>
      <c r="L26" s="68"/>
    </row>
    <row r="27" spans="1:12">
      <c r="A27" t="s">
        <v>80</v>
      </c>
      <c r="B27" s="75">
        <v>2</v>
      </c>
      <c r="C27" s="72">
        <v>0</v>
      </c>
      <c r="D27" s="73">
        <v>0</v>
      </c>
      <c r="E27" s="73">
        <v>1.405</v>
      </c>
      <c r="F27" s="73">
        <v>0</v>
      </c>
      <c r="G27" s="73">
        <v>0</v>
      </c>
      <c r="H27" s="73">
        <v>3.7216</v>
      </c>
      <c r="I27" s="73">
        <v>1.6719999999999999</v>
      </c>
      <c r="J27" s="73">
        <v>0</v>
      </c>
      <c r="K27" s="73">
        <v>0</v>
      </c>
      <c r="L27" s="68"/>
    </row>
    <row r="28" spans="1:12">
      <c r="A28" t="s">
        <v>82</v>
      </c>
      <c r="B28" s="75">
        <v>2</v>
      </c>
      <c r="C28" s="72">
        <v>0</v>
      </c>
      <c r="D28" s="73">
        <v>0</v>
      </c>
      <c r="E28" s="73">
        <v>10.891299999999999</v>
      </c>
      <c r="F28" s="73">
        <v>0.19800000000000001</v>
      </c>
      <c r="G28" s="73">
        <v>0</v>
      </c>
      <c r="H28" s="73">
        <v>53.6648</v>
      </c>
      <c r="I28" s="73">
        <v>7.3101000000000003</v>
      </c>
      <c r="J28" s="73">
        <v>0</v>
      </c>
      <c r="K28" s="73">
        <v>0</v>
      </c>
      <c r="L28" s="68"/>
    </row>
    <row r="29" spans="1:12">
      <c r="A29" t="s">
        <v>83</v>
      </c>
      <c r="B29" s="75">
        <v>2</v>
      </c>
      <c r="C29" s="72">
        <v>0</v>
      </c>
      <c r="D29" s="73">
        <v>6.4000000000000001E-2</v>
      </c>
      <c r="E29" s="73">
        <v>43.128</v>
      </c>
      <c r="F29" s="73">
        <v>1.0832999999999999</v>
      </c>
      <c r="G29" s="73">
        <v>0.15840000000000001</v>
      </c>
      <c r="H29" s="73">
        <v>180.36410000000001</v>
      </c>
      <c r="I29" s="73">
        <v>0</v>
      </c>
      <c r="J29" s="73">
        <v>0</v>
      </c>
      <c r="K29" s="73">
        <v>0</v>
      </c>
      <c r="L29" s="68"/>
    </row>
    <row r="30" spans="1:12">
      <c r="A30" t="s">
        <v>84</v>
      </c>
      <c r="B30" s="75">
        <v>2</v>
      </c>
      <c r="C30" s="72">
        <v>0</v>
      </c>
      <c r="D30" s="73">
        <v>2.7E-2</v>
      </c>
      <c r="E30" s="73">
        <v>10.4856</v>
      </c>
      <c r="F30" s="73">
        <v>0.35560000000000003</v>
      </c>
      <c r="G30" s="73">
        <v>0</v>
      </c>
      <c r="H30" s="73">
        <v>84.186099999999996</v>
      </c>
      <c r="I30" s="73">
        <v>0</v>
      </c>
      <c r="J30" s="73">
        <v>0</v>
      </c>
      <c r="K30" s="73">
        <v>0</v>
      </c>
      <c r="L30" s="68"/>
    </row>
    <row r="31" spans="1:12">
      <c r="A31" t="s">
        <v>85</v>
      </c>
      <c r="B31" s="75">
        <v>2</v>
      </c>
      <c r="C31" s="72">
        <v>0</v>
      </c>
      <c r="D31" s="73">
        <v>0.02</v>
      </c>
      <c r="E31" s="73">
        <v>24.446200000000001</v>
      </c>
      <c r="F31" s="73">
        <v>0.89659999999999995</v>
      </c>
      <c r="G31" s="73">
        <v>0</v>
      </c>
      <c r="H31" s="73">
        <v>158.1345</v>
      </c>
      <c r="I31" s="73">
        <v>31.481300000000001</v>
      </c>
      <c r="J31" s="73">
        <v>0</v>
      </c>
      <c r="K31" s="73">
        <v>0</v>
      </c>
      <c r="L31" s="68"/>
    </row>
    <row r="32" spans="1:12">
      <c r="A32" t="s">
        <v>87</v>
      </c>
      <c r="B32" s="75">
        <v>2</v>
      </c>
      <c r="C32" s="72">
        <v>0</v>
      </c>
      <c r="D32" s="73">
        <v>0</v>
      </c>
      <c r="E32" s="73">
        <v>14.861499999999999</v>
      </c>
      <c r="F32" s="73">
        <v>0.27900000000000003</v>
      </c>
      <c r="G32" s="73">
        <v>0</v>
      </c>
      <c r="H32" s="73">
        <v>68.294200000000004</v>
      </c>
      <c r="I32" s="73">
        <v>11.6686</v>
      </c>
      <c r="J32" s="73">
        <v>0</v>
      </c>
      <c r="K32" s="73">
        <v>0</v>
      </c>
      <c r="L32" s="68"/>
    </row>
    <row r="33" spans="1:12">
      <c r="A33" t="s">
        <v>88</v>
      </c>
      <c r="B33" s="75">
        <v>2</v>
      </c>
      <c r="C33" s="72">
        <v>0</v>
      </c>
      <c r="D33" s="73">
        <v>0</v>
      </c>
      <c r="E33" s="73">
        <v>0.77059999999999995</v>
      </c>
      <c r="F33" s="73">
        <v>0.13450000000000001</v>
      </c>
      <c r="G33" s="73">
        <v>0</v>
      </c>
      <c r="H33" s="73">
        <v>38.982399999999998</v>
      </c>
      <c r="I33" s="73">
        <v>0</v>
      </c>
      <c r="J33" s="73">
        <v>0</v>
      </c>
      <c r="K33" s="73">
        <v>0</v>
      </c>
      <c r="L33" s="68"/>
    </row>
    <row r="34" spans="1:12">
      <c r="A34" t="s">
        <v>89</v>
      </c>
      <c r="B34" s="75">
        <v>2</v>
      </c>
      <c r="C34" s="72">
        <v>0</v>
      </c>
      <c r="D34" s="73">
        <v>2.2599999999999999E-2</v>
      </c>
      <c r="E34" s="73">
        <v>83.5137</v>
      </c>
      <c r="F34" s="73">
        <v>1.1387</v>
      </c>
      <c r="G34" s="73">
        <v>0.2046</v>
      </c>
      <c r="H34" s="73">
        <v>180.63919999999999</v>
      </c>
      <c r="I34" s="73">
        <v>39.834600000000002</v>
      </c>
      <c r="J34" s="73">
        <v>0</v>
      </c>
      <c r="K34" s="73">
        <v>0</v>
      </c>
      <c r="L34" s="77"/>
    </row>
  </sheetData>
  <conditionalFormatting sqref="K5 K28 K30:K31 K34 D6:J7 D3:J4 L3 L7">
    <cfRule type="cellIs" dxfId="155" priority="2" operator="lessThan">
      <formula>#REF!</formula>
    </cfRule>
  </conditionalFormatting>
  <conditionalFormatting sqref="K5 K28 K30:K31 K34">
    <cfRule type="cellIs" dxfId="154" priority="3" operator="lessThan">
      <formula>#REF!</formula>
    </cfRule>
  </conditionalFormatting>
  <conditionalFormatting sqref="K5 K28 K30:K31 K34">
    <cfRule type="cellIs" dxfId="153" priority="4" operator="between">
      <formula>10</formula>
      <formula>100</formula>
    </cfRule>
    <cfRule type="cellIs" dxfId="152" priority="5" operator="greaterThan">
      <formula>100</formula>
    </cfRule>
    <cfRule type="cellIs" dxfId="151" priority="6" operator="lessThan">
      <formula>#REF!</formula>
    </cfRule>
  </conditionalFormatting>
  <conditionalFormatting sqref="K5 K28 K30:K31 K34">
    <cfRule type="cellIs" dxfId="150" priority="7" operator="lessThan">
      <formula>#REF!</formula>
    </cfRule>
  </conditionalFormatting>
  <conditionalFormatting sqref="K28 K30:K31 K34 D3:L4 D6:L7 K5:L5">
    <cfRule type="cellIs" dxfId="149" priority="8" operator="lessThan">
      <formula>10</formula>
    </cfRule>
  </conditionalFormatting>
  <conditionalFormatting sqref="D5:J5">
    <cfRule type="cellIs" dxfId="148" priority="9" operator="lessThan">
      <formula>#REF!</formula>
    </cfRule>
  </conditionalFormatting>
  <conditionalFormatting sqref="D28:J28">
    <cfRule type="cellIs" dxfId="147" priority="10" operator="lessThan">
      <formula>#REF!</formula>
    </cfRule>
  </conditionalFormatting>
  <conditionalFormatting sqref="D30:J30">
    <cfRule type="cellIs" dxfId="146" priority="11" operator="lessThan">
      <formula>#REF!</formula>
    </cfRule>
  </conditionalFormatting>
  <conditionalFormatting sqref="D31:J31">
    <cfRule type="cellIs" dxfId="145" priority="12" operator="lessThan">
      <formula>#REF!</formula>
    </cfRule>
  </conditionalFormatting>
  <conditionalFormatting sqref="D34:J34">
    <cfRule type="cellIs" dxfId="144" priority="13" operator="lessThan">
      <formula>#REF!</formula>
    </cfRule>
  </conditionalFormatting>
  <conditionalFormatting sqref="D3:L4 D6:L7 L5">
    <cfRule type="cellIs" dxfId="143" priority="14" operator="lessThan">
      <formula>#REF!</formula>
    </cfRule>
  </conditionalFormatting>
  <conditionalFormatting sqref="D3:L4 D6:L7 L5">
    <cfRule type="cellIs" dxfId="142" priority="15" operator="between">
      <formula>10</formula>
      <formula>100</formula>
    </cfRule>
    <cfRule type="cellIs" dxfId="141" priority="16" operator="greaterThan">
      <formula>100</formula>
    </cfRule>
    <cfRule type="cellIs" dxfId="140" priority="17" operator="lessThan">
      <formula>#REF!</formula>
    </cfRule>
  </conditionalFormatting>
  <conditionalFormatting sqref="D32:J32 L32">
    <cfRule type="cellIs" dxfId="139" priority="18" operator="lessThan">
      <formula>#REF!</formula>
    </cfRule>
  </conditionalFormatting>
  <conditionalFormatting sqref="K32">
    <cfRule type="cellIs" dxfId="138" priority="19" operator="lessThan">
      <formula>#REF!</formula>
    </cfRule>
  </conditionalFormatting>
  <conditionalFormatting sqref="K32">
    <cfRule type="cellIs" dxfId="137" priority="20" operator="between">
      <formula>10</formula>
      <formula>100</formula>
    </cfRule>
    <cfRule type="cellIs" dxfId="136" priority="21" operator="greaterThan">
      <formula>100</formula>
    </cfRule>
    <cfRule type="cellIs" dxfId="135" priority="22" operator="lessThan">
      <formula>#REF!</formula>
    </cfRule>
  </conditionalFormatting>
  <conditionalFormatting sqref="K32">
    <cfRule type="cellIs" dxfId="134" priority="23" operator="lessThan">
      <formula>#REF!</formula>
    </cfRule>
  </conditionalFormatting>
  <conditionalFormatting sqref="K32">
    <cfRule type="cellIs" dxfId="133" priority="24" operator="lessThan">
      <formula>10</formula>
    </cfRule>
  </conditionalFormatting>
  <conditionalFormatting sqref="K32">
    <cfRule type="cellIs" dxfId="132" priority="25" operator="lessThan">
      <formula>#REF!</formula>
    </cfRule>
  </conditionalFormatting>
  <conditionalFormatting sqref="D33:J33 L33">
    <cfRule type="cellIs" dxfId="131" priority="26" operator="lessThan">
      <formula>#REF!</formula>
    </cfRule>
  </conditionalFormatting>
  <conditionalFormatting sqref="K33">
    <cfRule type="cellIs" dxfId="130" priority="27" operator="lessThan">
      <formula>#REF!</formula>
    </cfRule>
  </conditionalFormatting>
  <conditionalFormatting sqref="K33">
    <cfRule type="cellIs" dxfId="129" priority="28" operator="between">
      <formula>10</formula>
      <formula>100</formula>
    </cfRule>
    <cfRule type="cellIs" dxfId="128" priority="29" operator="greaterThan">
      <formula>100</formula>
    </cfRule>
    <cfRule type="cellIs" dxfId="127" priority="30" operator="lessThan">
      <formula>#REF!</formula>
    </cfRule>
  </conditionalFormatting>
  <conditionalFormatting sqref="K33">
    <cfRule type="cellIs" dxfId="126" priority="31" operator="lessThan">
      <formula>#REF!</formula>
    </cfRule>
  </conditionalFormatting>
  <conditionalFormatting sqref="K33">
    <cfRule type="cellIs" dxfId="125" priority="32" operator="lessThan">
      <formula>10</formula>
    </cfRule>
  </conditionalFormatting>
  <conditionalFormatting sqref="K33">
    <cfRule type="cellIs" dxfId="124" priority="33" operator="lessThan">
      <formula>#REF!</formula>
    </cfRule>
  </conditionalFormatting>
  <conditionalFormatting sqref="D17:J19 L17:L19">
    <cfRule type="cellIs" dxfId="123" priority="34" operator="lessThan">
      <formula>#REF!</formula>
    </cfRule>
  </conditionalFormatting>
  <conditionalFormatting sqref="K17:K19">
    <cfRule type="cellIs" dxfId="122" priority="35" operator="lessThan">
      <formula>#REF!</formula>
    </cfRule>
  </conditionalFormatting>
  <conditionalFormatting sqref="K17:K19">
    <cfRule type="cellIs" dxfId="121" priority="36" operator="between">
      <formula>10</formula>
      <formula>100</formula>
    </cfRule>
    <cfRule type="cellIs" dxfId="120" priority="37" operator="greaterThan">
      <formula>100</formula>
    </cfRule>
    <cfRule type="cellIs" dxfId="119" priority="38" operator="lessThan">
      <formula>#REF!</formula>
    </cfRule>
  </conditionalFormatting>
  <conditionalFormatting sqref="K17:K19">
    <cfRule type="cellIs" dxfId="118" priority="39" operator="lessThan">
      <formula>#REF!</formula>
    </cfRule>
  </conditionalFormatting>
  <conditionalFormatting sqref="K17:K19">
    <cfRule type="cellIs" dxfId="117" priority="40" operator="lessThan">
      <formula>10</formula>
    </cfRule>
  </conditionalFormatting>
  <conditionalFormatting sqref="K17:K19">
    <cfRule type="cellIs" dxfId="116" priority="41" operator="lessThan">
      <formula>#REF!</formula>
    </cfRule>
  </conditionalFormatting>
  <conditionalFormatting sqref="D14:J16 L14:L16">
    <cfRule type="cellIs" dxfId="115" priority="42" operator="lessThan">
      <formula>#REF!</formula>
    </cfRule>
  </conditionalFormatting>
  <conditionalFormatting sqref="K14:K16">
    <cfRule type="cellIs" dxfId="114" priority="43" operator="lessThan">
      <formula>#REF!</formula>
    </cfRule>
  </conditionalFormatting>
  <conditionalFormatting sqref="K14:K16">
    <cfRule type="cellIs" dxfId="113" priority="44" operator="between">
      <formula>10</formula>
      <formula>100</formula>
    </cfRule>
    <cfRule type="cellIs" dxfId="112" priority="45" operator="greaterThan">
      <formula>100</formula>
    </cfRule>
    <cfRule type="cellIs" dxfId="111" priority="46" operator="lessThan">
      <formula>#REF!</formula>
    </cfRule>
  </conditionalFormatting>
  <conditionalFormatting sqref="K14:K16">
    <cfRule type="cellIs" dxfId="110" priority="47" operator="lessThan">
      <formula>#REF!</formula>
    </cfRule>
  </conditionalFormatting>
  <conditionalFormatting sqref="K14:K16">
    <cfRule type="cellIs" dxfId="109" priority="48" operator="lessThan">
      <formula>10</formula>
    </cfRule>
  </conditionalFormatting>
  <conditionalFormatting sqref="K14:K16">
    <cfRule type="cellIs" dxfId="108" priority="49" operator="lessThan">
      <formula>#REF!</formula>
    </cfRule>
  </conditionalFormatting>
  <conditionalFormatting sqref="D12:J13 L12:L13">
    <cfRule type="cellIs" dxfId="107" priority="50" operator="lessThan">
      <formula>#REF!</formula>
    </cfRule>
  </conditionalFormatting>
  <conditionalFormatting sqref="K12:K13">
    <cfRule type="cellIs" dxfId="106" priority="51" operator="lessThan">
      <formula>#REF!</formula>
    </cfRule>
  </conditionalFormatting>
  <conditionalFormatting sqref="K12:K13">
    <cfRule type="cellIs" dxfId="105" priority="52" operator="between">
      <formula>10</formula>
      <formula>100</formula>
    </cfRule>
    <cfRule type="cellIs" dxfId="104" priority="53" operator="greaterThan">
      <formula>100</formula>
    </cfRule>
    <cfRule type="cellIs" dxfId="103" priority="54" operator="lessThan">
      <formula>#REF!</formula>
    </cfRule>
  </conditionalFormatting>
  <conditionalFormatting sqref="K12:K13">
    <cfRule type="cellIs" dxfId="102" priority="55" operator="lessThan">
      <formula>#REF!</formula>
    </cfRule>
  </conditionalFormatting>
  <conditionalFormatting sqref="K12:K13">
    <cfRule type="cellIs" dxfId="101" priority="56" operator="lessThan">
      <formula>10</formula>
    </cfRule>
  </conditionalFormatting>
  <conditionalFormatting sqref="K12:K13">
    <cfRule type="cellIs" dxfId="100" priority="57" operator="lessThan">
      <formula>#REF!</formula>
    </cfRule>
  </conditionalFormatting>
  <conditionalFormatting sqref="D11:J11 L11">
    <cfRule type="cellIs" dxfId="99" priority="58" operator="lessThan">
      <formula>#REF!</formula>
    </cfRule>
  </conditionalFormatting>
  <conditionalFormatting sqref="K11">
    <cfRule type="cellIs" dxfId="98" priority="59" operator="lessThan">
      <formula>#REF!</formula>
    </cfRule>
  </conditionalFormatting>
  <conditionalFormatting sqref="K11">
    <cfRule type="cellIs" dxfId="97" priority="60" operator="between">
      <formula>10</formula>
      <formula>100</formula>
    </cfRule>
    <cfRule type="cellIs" dxfId="96" priority="61" operator="greaterThan">
      <formula>100</formula>
    </cfRule>
    <cfRule type="cellIs" dxfId="95" priority="62" operator="lessThan">
      <formula>#REF!</formula>
    </cfRule>
  </conditionalFormatting>
  <conditionalFormatting sqref="K11">
    <cfRule type="cellIs" dxfId="94" priority="63" operator="lessThan">
      <formula>#REF!</formula>
    </cfRule>
  </conditionalFormatting>
  <conditionalFormatting sqref="K11">
    <cfRule type="cellIs" dxfId="93" priority="64" operator="lessThan">
      <formula>10</formula>
    </cfRule>
  </conditionalFormatting>
  <conditionalFormatting sqref="K11">
    <cfRule type="cellIs" dxfId="92" priority="65" operator="lessThan">
      <formula>#REF!</formula>
    </cfRule>
  </conditionalFormatting>
  <conditionalFormatting sqref="D10:J10 L10">
    <cfRule type="cellIs" dxfId="91" priority="66" operator="lessThan">
      <formula>#REF!</formula>
    </cfRule>
  </conditionalFormatting>
  <conditionalFormatting sqref="K10">
    <cfRule type="cellIs" dxfId="90" priority="67" operator="lessThan">
      <formula>#REF!</formula>
    </cfRule>
  </conditionalFormatting>
  <conditionalFormatting sqref="K10">
    <cfRule type="cellIs" dxfId="89" priority="68" operator="between">
      <formula>10</formula>
      <formula>100</formula>
    </cfRule>
    <cfRule type="cellIs" dxfId="88" priority="69" operator="greaterThan">
      <formula>100</formula>
    </cfRule>
    <cfRule type="cellIs" dxfId="87" priority="70" operator="lessThan">
      <formula>#REF!</formula>
    </cfRule>
  </conditionalFormatting>
  <conditionalFormatting sqref="K10">
    <cfRule type="cellIs" dxfId="86" priority="71" operator="lessThan">
      <formula>#REF!</formula>
    </cfRule>
  </conditionalFormatting>
  <conditionalFormatting sqref="K10">
    <cfRule type="cellIs" dxfId="85" priority="72" operator="lessThan">
      <formula>10</formula>
    </cfRule>
  </conditionalFormatting>
  <conditionalFormatting sqref="K10">
    <cfRule type="cellIs" dxfId="84" priority="73" operator="lessThan">
      <formula>#REF!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83"/>
  <sheetViews>
    <sheetView zoomScale="125" zoomScaleNormal="125" workbookViewId="0">
      <selection activeCell="C2" sqref="C2"/>
    </sheetView>
  </sheetViews>
  <sheetFormatPr defaultColWidth="8.85546875" defaultRowHeight="12.75"/>
  <cols>
    <col min="1" max="1" width="23.42578125" style="78" customWidth="1"/>
    <col min="2" max="2" width="5.85546875" style="78" customWidth="1"/>
    <col min="3" max="3" width="10.140625" style="78" customWidth="1"/>
    <col min="4" max="11" width="7" style="78" customWidth="1"/>
    <col min="12" max="12" width="23" style="78" customWidth="1"/>
    <col min="13" max="15" width="5" style="78" customWidth="1"/>
    <col min="16" max="26" width="7" style="78" customWidth="1"/>
    <col min="27" max="29" width="5" style="78" customWidth="1"/>
    <col min="30" max="32" width="7" style="78" customWidth="1"/>
    <col min="33" max="36" width="5" style="78" customWidth="1"/>
    <col min="37" max="1024" width="8.85546875" style="78"/>
  </cols>
  <sheetData>
    <row r="1" spans="1:28" s="65" customFormat="1" ht="64.5">
      <c r="A1" s="79" t="s">
        <v>0</v>
      </c>
      <c r="B1" s="80" t="s">
        <v>1</v>
      </c>
      <c r="C1" s="81" t="s">
        <v>126</v>
      </c>
      <c r="D1" s="82" t="s">
        <v>127</v>
      </c>
      <c r="E1" s="82" t="s">
        <v>128</v>
      </c>
      <c r="F1" s="82" t="s">
        <v>129</v>
      </c>
      <c r="G1" s="82" t="s">
        <v>130</v>
      </c>
      <c r="H1" s="82" t="s">
        <v>131</v>
      </c>
      <c r="I1" s="82" t="s">
        <v>132</v>
      </c>
      <c r="J1" s="82" t="s">
        <v>133</v>
      </c>
      <c r="K1" s="82" t="s">
        <v>134</v>
      </c>
      <c r="L1" s="82" t="s">
        <v>135</v>
      </c>
      <c r="M1" s="82" t="s">
        <v>136</v>
      </c>
      <c r="N1" s="82" t="s">
        <v>137</v>
      </c>
      <c r="O1" s="82" t="s">
        <v>138</v>
      </c>
      <c r="P1" s="82" t="s">
        <v>139</v>
      </c>
      <c r="Q1" s="82" t="s">
        <v>140</v>
      </c>
      <c r="R1" s="82" t="s">
        <v>141</v>
      </c>
      <c r="S1" s="82" t="s">
        <v>142</v>
      </c>
      <c r="T1" s="82" t="s">
        <v>143</v>
      </c>
      <c r="U1" s="82" t="s">
        <v>144</v>
      </c>
      <c r="V1" s="82" t="s">
        <v>145</v>
      </c>
      <c r="W1" s="82" t="s">
        <v>146</v>
      </c>
      <c r="X1" s="82" t="s">
        <v>147</v>
      </c>
      <c r="Y1" s="82" t="s">
        <v>148</v>
      </c>
      <c r="Z1" s="82" t="s">
        <v>149</v>
      </c>
      <c r="AA1" s="82" t="s">
        <v>150</v>
      </c>
      <c r="AB1" s="82" t="s">
        <v>151</v>
      </c>
    </row>
    <row r="2" spans="1:28" s="83" customFormat="1">
      <c r="B2" s="84"/>
      <c r="C2" s="9" t="s">
        <v>152</v>
      </c>
      <c r="D2" s="9" t="s">
        <v>152</v>
      </c>
      <c r="E2" s="9" t="s">
        <v>152</v>
      </c>
      <c r="F2" s="9" t="s">
        <v>152</v>
      </c>
      <c r="G2" s="9" t="s">
        <v>152</v>
      </c>
      <c r="H2" s="9" t="s">
        <v>152</v>
      </c>
      <c r="I2" s="9" t="s">
        <v>152</v>
      </c>
      <c r="J2" s="9" t="s">
        <v>152</v>
      </c>
      <c r="K2" s="9" t="s">
        <v>152</v>
      </c>
      <c r="L2" s="9" t="s">
        <v>152</v>
      </c>
      <c r="M2" s="9" t="s">
        <v>152</v>
      </c>
      <c r="N2" s="9" t="s">
        <v>152</v>
      </c>
      <c r="O2" s="9" t="s">
        <v>152</v>
      </c>
      <c r="P2" s="9" t="s">
        <v>152</v>
      </c>
      <c r="Q2" s="9" t="s">
        <v>152</v>
      </c>
      <c r="R2" s="9" t="s">
        <v>152</v>
      </c>
      <c r="S2" s="9" t="s">
        <v>152</v>
      </c>
      <c r="T2" s="9" t="s">
        <v>152</v>
      </c>
      <c r="U2" s="9" t="s">
        <v>152</v>
      </c>
      <c r="V2" s="9" t="s">
        <v>152</v>
      </c>
      <c r="W2" s="9" t="s">
        <v>152</v>
      </c>
      <c r="X2" s="9" t="s">
        <v>152</v>
      </c>
      <c r="Y2" s="9" t="s">
        <v>152</v>
      </c>
      <c r="Z2" s="9" t="s">
        <v>152</v>
      </c>
      <c r="AA2" s="9" t="s">
        <v>152</v>
      </c>
      <c r="AB2" s="9" t="s">
        <v>152</v>
      </c>
    </row>
    <row r="3" spans="1:28">
      <c r="A3" s="78" t="s">
        <v>27</v>
      </c>
      <c r="B3" s="85">
        <v>1</v>
      </c>
      <c r="C3" s="86">
        <f>SUM(D3:AB3)</f>
        <v>9.2632573823398339</v>
      </c>
      <c r="D3" s="87">
        <v>0.46753661818858</v>
      </c>
      <c r="E3" s="87">
        <v>7.2992225344944801</v>
      </c>
      <c r="F3" s="87">
        <v>0.55433563564982802</v>
      </c>
      <c r="G3" s="87">
        <v>0.94216259400694402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  <c r="P3" s="87">
        <v>0</v>
      </c>
      <c r="Q3" s="87">
        <v>0</v>
      </c>
      <c r="R3" s="87">
        <v>0</v>
      </c>
      <c r="S3" s="87">
        <v>0</v>
      </c>
      <c r="T3" s="87">
        <v>0</v>
      </c>
      <c r="U3" s="87">
        <v>0</v>
      </c>
      <c r="V3" s="87">
        <v>0</v>
      </c>
      <c r="W3" s="87">
        <v>0</v>
      </c>
      <c r="X3" s="87">
        <v>0</v>
      </c>
      <c r="Y3" s="87">
        <v>0</v>
      </c>
      <c r="Z3" s="87">
        <v>0</v>
      </c>
      <c r="AA3" s="87">
        <v>0</v>
      </c>
      <c r="AB3" s="87">
        <v>0</v>
      </c>
    </row>
    <row r="4" spans="1:28">
      <c r="A4" s="78" t="s">
        <v>29</v>
      </c>
      <c r="B4" s="85">
        <v>1</v>
      </c>
      <c r="C4" s="86">
        <f>SUM(D4:AB4)</f>
        <v>13341.987715257836</v>
      </c>
      <c r="D4" s="88">
        <v>34.746054956513703</v>
      </c>
      <c r="E4" s="88">
        <v>2081.2120185837398</v>
      </c>
      <c r="F4" s="88">
        <v>282.78562489385502</v>
      </c>
      <c r="G4" s="88">
        <v>1282.92731353061</v>
      </c>
      <c r="H4" s="88">
        <v>442.86740401148899</v>
      </c>
      <c r="I4" s="88">
        <v>453.92497097761401</v>
      </c>
      <c r="J4" s="88">
        <v>0</v>
      </c>
      <c r="K4" s="88">
        <v>13.482818708145601</v>
      </c>
      <c r="L4" s="88">
        <v>79.6452766525653</v>
      </c>
      <c r="M4" s="88">
        <v>29.824298136417301</v>
      </c>
      <c r="N4" s="88">
        <v>53.973013019906404</v>
      </c>
      <c r="O4" s="88">
        <v>17.0463635435373</v>
      </c>
      <c r="P4" s="88">
        <v>173.23181736490699</v>
      </c>
      <c r="Q4" s="88">
        <v>0</v>
      </c>
      <c r="R4" s="88">
        <v>49.695219931538901</v>
      </c>
      <c r="S4" s="88">
        <v>0</v>
      </c>
      <c r="T4" s="88">
        <v>1282.7971260914901</v>
      </c>
      <c r="U4" s="88">
        <v>0</v>
      </c>
      <c r="V4" s="88">
        <v>12.7060911535246</v>
      </c>
      <c r="W4" s="88">
        <v>6608.6051239202798</v>
      </c>
      <c r="X4" s="88">
        <v>321.65017666689999</v>
      </c>
      <c r="Y4" s="88">
        <v>120.8670031148</v>
      </c>
      <c r="Z4" s="88">
        <v>0</v>
      </c>
      <c r="AA4" s="88">
        <v>0</v>
      </c>
      <c r="AB4" s="88">
        <v>0</v>
      </c>
    </row>
    <row r="5" spans="1:28">
      <c r="A5" s="78" t="s">
        <v>32</v>
      </c>
      <c r="B5" s="85">
        <v>1</v>
      </c>
      <c r="C5" s="86">
        <f>SUM(D5:AB5)</f>
        <v>4336.4341872950281</v>
      </c>
      <c r="D5" s="88">
        <v>5.8851695406521403</v>
      </c>
      <c r="E5" s="88">
        <v>203.660854918941</v>
      </c>
      <c r="F5" s="88">
        <v>72.091254763143297</v>
      </c>
      <c r="G5" s="88">
        <v>259.35991735879298</v>
      </c>
      <c r="H5" s="88">
        <v>3.4033039063197399</v>
      </c>
      <c r="I5" s="88">
        <v>78.740200865285502</v>
      </c>
      <c r="J5" s="88">
        <v>0</v>
      </c>
      <c r="K5" s="88">
        <v>10.113881661048801</v>
      </c>
      <c r="L5" s="88">
        <v>55.5889296388183</v>
      </c>
      <c r="M5" s="88">
        <v>21.031361096618401</v>
      </c>
      <c r="N5" s="88">
        <v>38.277038563144202</v>
      </c>
      <c r="O5" s="88">
        <v>12.988092909813799</v>
      </c>
      <c r="P5" s="88">
        <v>124.124826283261</v>
      </c>
      <c r="Q5" s="88">
        <v>0</v>
      </c>
      <c r="R5" s="88">
        <v>31.785853381022999</v>
      </c>
      <c r="S5" s="88">
        <v>0</v>
      </c>
      <c r="T5" s="88">
        <v>137.61513524663201</v>
      </c>
      <c r="U5" s="88">
        <v>0</v>
      </c>
      <c r="V5" s="88">
        <v>0</v>
      </c>
      <c r="W5" s="88">
        <v>2754.6400129117301</v>
      </c>
      <c r="X5" s="88">
        <v>371.96557255530502</v>
      </c>
      <c r="Y5" s="88">
        <v>155.16278169449899</v>
      </c>
      <c r="Z5" s="88">
        <v>0</v>
      </c>
      <c r="AA5" s="88">
        <v>0</v>
      </c>
      <c r="AB5" s="88">
        <v>0</v>
      </c>
    </row>
    <row r="6" spans="1:28">
      <c r="A6" s="78" t="s">
        <v>35</v>
      </c>
      <c r="B6" s="85">
        <v>1</v>
      </c>
      <c r="C6" s="86">
        <f>SUM(D6:AB6)</f>
        <v>5781.058940525807</v>
      </c>
      <c r="D6" s="89">
        <v>11.8434059964178</v>
      </c>
      <c r="E6" s="89">
        <v>236.275604331864</v>
      </c>
      <c r="F6" s="89">
        <v>94.645409033477605</v>
      </c>
      <c r="G6" s="89">
        <v>357.90937846111598</v>
      </c>
      <c r="H6" s="89">
        <v>129.44588326826999</v>
      </c>
      <c r="I6" s="89">
        <v>179.29588469191199</v>
      </c>
      <c r="J6" s="89">
        <v>3.9512781326583402</v>
      </c>
      <c r="K6" s="89">
        <v>15.750149045598601</v>
      </c>
      <c r="L6" s="89">
        <v>56.174109797291699</v>
      </c>
      <c r="M6" s="89">
        <v>29.175696719037902</v>
      </c>
      <c r="N6" s="89">
        <v>53.673645881150001</v>
      </c>
      <c r="O6" s="89">
        <v>27.573951853371501</v>
      </c>
      <c r="P6" s="89">
        <v>173.708286992675</v>
      </c>
      <c r="Q6" s="89">
        <v>1.82924253059637</v>
      </c>
      <c r="R6" s="89">
        <v>67.434966063418699</v>
      </c>
      <c r="S6" s="89">
        <v>5.6233729418914704</v>
      </c>
      <c r="T6" s="89">
        <v>396.28238452159701</v>
      </c>
      <c r="U6" s="89">
        <v>12.3788164916404</v>
      </c>
      <c r="V6" s="89">
        <v>148.66541906486501</v>
      </c>
      <c r="W6" s="89">
        <v>2726.4646061991898</v>
      </c>
      <c r="X6" s="89">
        <v>627.828289177957</v>
      </c>
      <c r="Y6" s="89">
        <v>342.48093021088903</v>
      </c>
      <c r="Z6" s="89">
        <v>23.286252712600099</v>
      </c>
      <c r="AA6" s="89">
        <v>34.651395801026702</v>
      </c>
      <c r="AB6" s="89">
        <v>24.710580605295799</v>
      </c>
    </row>
    <row r="7" spans="1:28">
      <c r="A7" s="78" t="s">
        <v>38</v>
      </c>
      <c r="B7" s="85">
        <v>1</v>
      </c>
      <c r="C7" s="86">
        <f>SUM(D7:AB7)</f>
        <v>87452.987418654477</v>
      </c>
      <c r="D7" s="88">
        <v>1006.9677362394</v>
      </c>
      <c r="E7" s="90">
        <v>21280</v>
      </c>
      <c r="F7" s="88">
        <v>1372.8838548139099</v>
      </c>
      <c r="G7" s="88">
        <v>5862.31291529995</v>
      </c>
      <c r="H7" s="88">
        <v>5686.1985761052401</v>
      </c>
      <c r="I7" s="88">
        <v>2677.5081117444902</v>
      </c>
      <c r="J7" s="88">
        <v>33.0112595073888</v>
      </c>
      <c r="K7" s="88">
        <v>157.27788859108</v>
      </c>
      <c r="L7" s="88">
        <v>508.720282084014</v>
      </c>
      <c r="M7" s="88">
        <v>246.121502169921</v>
      </c>
      <c r="N7" s="88">
        <v>383.41810643670698</v>
      </c>
      <c r="O7" s="88">
        <v>209.54531437423299</v>
      </c>
      <c r="P7" s="88">
        <v>1278.02188273407</v>
      </c>
      <c r="Q7" s="88">
        <v>18.873098819379901</v>
      </c>
      <c r="R7" s="88">
        <v>481.32819027123298</v>
      </c>
      <c r="S7" s="88">
        <v>51.121979200435703</v>
      </c>
      <c r="T7" s="88">
        <v>6265.9998936593302</v>
      </c>
      <c r="U7" s="88">
        <v>95.873440921426806</v>
      </c>
      <c r="V7" s="88">
        <v>1464.18172858654</v>
      </c>
      <c r="W7" s="90">
        <v>23870</v>
      </c>
      <c r="X7" s="88">
        <v>7874.3466703960203</v>
      </c>
      <c r="Y7" s="88">
        <v>3837.7170654144802</v>
      </c>
      <c r="Z7" s="88">
        <v>722.48357805993203</v>
      </c>
      <c r="AA7" s="88">
        <v>1282.5745273924499</v>
      </c>
      <c r="AB7" s="88">
        <v>786.49981583282897</v>
      </c>
    </row>
    <row r="8" spans="1:28">
      <c r="A8" s="78" t="s">
        <v>40</v>
      </c>
      <c r="B8" s="85">
        <v>1</v>
      </c>
      <c r="C8" s="86">
        <f>SUM(D8:AB8)</f>
        <v>150694.50984308805</v>
      </c>
      <c r="D8" s="88">
        <v>30370.061385637</v>
      </c>
      <c r="E8" s="88">
        <v>32003.9379472685</v>
      </c>
      <c r="F8" s="88">
        <v>2092.6907020099602</v>
      </c>
      <c r="G8" s="88">
        <v>7824.2469736605999</v>
      </c>
      <c r="H8" s="88">
        <v>7799.59849622817</v>
      </c>
      <c r="I8" s="88">
        <v>3692.5277081231002</v>
      </c>
      <c r="J8" s="88">
        <v>93.479528485317701</v>
      </c>
      <c r="K8" s="88">
        <v>317.35065148052701</v>
      </c>
      <c r="L8" s="88">
        <v>896.72434995169499</v>
      </c>
      <c r="M8" s="88">
        <v>483.10567235725699</v>
      </c>
      <c r="N8" s="88">
        <v>692.12421586632104</v>
      </c>
      <c r="O8" s="88">
        <v>426.92460496442902</v>
      </c>
      <c r="P8" s="88">
        <v>2066.9072389354001</v>
      </c>
      <c r="Q8" s="88">
        <v>78.013456427533697</v>
      </c>
      <c r="R8" s="88">
        <v>853.86294300845395</v>
      </c>
      <c r="S8" s="88">
        <v>0</v>
      </c>
      <c r="T8" s="88">
        <v>7056.0185392404101</v>
      </c>
      <c r="U8" s="88">
        <v>198.90008712666301</v>
      </c>
      <c r="V8" s="88">
        <v>1741.63548131013</v>
      </c>
      <c r="W8" s="88">
        <v>31492.3140697007</v>
      </c>
      <c r="X8" s="88">
        <v>10179.300466978</v>
      </c>
      <c r="Y8" s="88">
        <v>5600.5682108821902</v>
      </c>
      <c r="Z8" s="88">
        <v>1374.13686472321</v>
      </c>
      <c r="AA8" s="88">
        <v>2001.7241077107501</v>
      </c>
      <c r="AB8" s="88">
        <v>1358.35614101172</v>
      </c>
    </row>
    <row r="9" spans="1:28">
      <c r="A9" s="78" t="s">
        <v>43</v>
      </c>
      <c r="B9" s="85">
        <v>1</v>
      </c>
      <c r="C9" s="86">
        <f>SUM(D9:AB9)</f>
        <v>57598.78608475603</v>
      </c>
      <c r="D9" s="89">
        <v>22555.9360405238</v>
      </c>
      <c r="E9" s="89">
        <v>12689.610779816499</v>
      </c>
      <c r="F9" s="89">
        <v>1072.7874760702</v>
      </c>
      <c r="G9" s="89">
        <v>2830.3433282864398</v>
      </c>
      <c r="H9" s="89">
        <v>4234.42081023012</v>
      </c>
      <c r="I9" s="89">
        <v>1583.94855705587</v>
      </c>
      <c r="J9" s="89">
        <v>14.598376062019801</v>
      </c>
      <c r="K9" s="89">
        <v>32.262583221514902</v>
      </c>
      <c r="L9" s="89">
        <v>140.296966076194</v>
      </c>
      <c r="M9" s="89">
        <v>66.255224352988705</v>
      </c>
      <c r="N9" s="89">
        <v>89.118992683073898</v>
      </c>
      <c r="O9" s="89">
        <v>64.971381682914497</v>
      </c>
      <c r="P9" s="89">
        <v>370.194008893535</v>
      </c>
      <c r="Q9" s="89">
        <v>2.8676105038502002</v>
      </c>
      <c r="R9" s="89">
        <v>160.41411591679801</v>
      </c>
      <c r="S9" s="89">
        <v>11.3471123182794</v>
      </c>
      <c r="T9" s="89">
        <v>3772.86739332365</v>
      </c>
      <c r="U9" s="89">
        <v>12.1614284315192</v>
      </c>
      <c r="V9" s="89">
        <v>313.43505620925998</v>
      </c>
      <c r="W9" s="89">
        <v>6651.8587058926796</v>
      </c>
      <c r="X9" s="89">
        <v>561.58445856149206</v>
      </c>
      <c r="Y9" s="89">
        <v>336.945426044388</v>
      </c>
      <c r="Z9" s="89">
        <v>10.6188132424993</v>
      </c>
      <c r="AA9" s="89">
        <v>10.202184686138599</v>
      </c>
      <c r="AB9" s="89">
        <v>9.7392546702873606</v>
      </c>
    </row>
    <row r="10" spans="1:28">
      <c r="A10" s="78" t="s">
        <v>46</v>
      </c>
      <c r="B10" s="85">
        <v>1</v>
      </c>
      <c r="C10" s="86">
        <f>SUM(D10:AB10)</f>
        <v>59498.878828583503</v>
      </c>
      <c r="D10" s="89">
        <v>23063.856762405299</v>
      </c>
      <c r="E10" s="89">
        <v>13092.1680632648</v>
      </c>
      <c r="F10" s="89">
        <v>869.25448221124998</v>
      </c>
      <c r="G10" s="89">
        <v>3014.7911693043502</v>
      </c>
      <c r="H10" s="89">
        <v>3836.37227744351</v>
      </c>
      <c r="I10" s="89">
        <v>1558.6729676171501</v>
      </c>
      <c r="J10" s="89">
        <v>12.7974275583103</v>
      </c>
      <c r="K10" s="89">
        <v>40.334279409525998</v>
      </c>
      <c r="L10" s="89">
        <v>148.68307471870099</v>
      </c>
      <c r="M10" s="89">
        <v>73.792178710177595</v>
      </c>
      <c r="N10" s="89">
        <v>103.901348892599</v>
      </c>
      <c r="O10" s="89">
        <v>72.7938508852273</v>
      </c>
      <c r="P10" s="89">
        <v>413.338148297374</v>
      </c>
      <c r="Q10" s="89">
        <v>3.07391555429618</v>
      </c>
      <c r="R10" s="89">
        <v>166.48953498279701</v>
      </c>
      <c r="S10" s="89">
        <v>11.214625809001801</v>
      </c>
      <c r="T10" s="89">
        <v>3715.4627743144401</v>
      </c>
      <c r="U10" s="89">
        <v>15.4951771837083</v>
      </c>
      <c r="V10" s="89">
        <v>385.01677970628901</v>
      </c>
      <c r="W10" s="89">
        <v>7587.2559483611603</v>
      </c>
      <c r="X10" s="89">
        <v>790.39172349092405</v>
      </c>
      <c r="Y10" s="89">
        <v>465.02617822092799</v>
      </c>
      <c r="Z10" s="89">
        <v>19.2917711567646</v>
      </c>
      <c r="AA10" s="89">
        <v>21.160622444774202</v>
      </c>
      <c r="AB10" s="89">
        <v>18.243746640156299</v>
      </c>
    </row>
    <row r="11" spans="1:28">
      <c r="A11" s="78" t="s">
        <v>49</v>
      </c>
      <c r="B11" s="85">
        <v>1</v>
      </c>
      <c r="C11" s="86">
        <f>SUM(D11:AB11)</f>
        <v>3696.6311041306922</v>
      </c>
      <c r="D11" s="87">
        <v>29.581486552336301</v>
      </c>
      <c r="E11" s="87">
        <v>206.545167367755</v>
      </c>
      <c r="F11" s="87">
        <v>13.861674926498599</v>
      </c>
      <c r="G11" s="87">
        <v>49.7375562846401</v>
      </c>
      <c r="H11" s="87">
        <v>33.973359261151501</v>
      </c>
      <c r="I11" s="87">
        <v>59.621741834172497</v>
      </c>
      <c r="J11" s="87">
        <v>7.6856855577864103</v>
      </c>
      <c r="K11" s="87">
        <v>17.5635864284361</v>
      </c>
      <c r="L11" s="87">
        <v>6.6512756240295996</v>
      </c>
      <c r="M11" s="87">
        <v>45.679102053393002</v>
      </c>
      <c r="N11" s="87">
        <v>41.0952459501069</v>
      </c>
      <c r="O11" s="87">
        <v>30.641740163787102</v>
      </c>
      <c r="P11" s="87">
        <v>119.356654715741</v>
      </c>
      <c r="Q11" s="87">
        <v>4.0211032428276496</v>
      </c>
      <c r="R11" s="87">
        <v>41.407797336125299</v>
      </c>
      <c r="S11" s="87">
        <v>4.1036741880051499</v>
      </c>
      <c r="T11" s="87">
        <v>158.42225499826401</v>
      </c>
      <c r="U11" s="87">
        <v>14.9556467645673</v>
      </c>
      <c r="V11" s="87">
        <v>97.626279754542097</v>
      </c>
      <c r="W11" s="87">
        <v>1510</v>
      </c>
      <c r="X11" s="87">
        <v>715.49802651135997</v>
      </c>
      <c r="Y11" s="87">
        <v>383.81409426354401</v>
      </c>
      <c r="Z11" s="87">
        <v>41.7644585876237</v>
      </c>
      <c r="AA11" s="87">
        <v>36.884603579986099</v>
      </c>
      <c r="AB11" s="87">
        <v>26.138888184012501</v>
      </c>
    </row>
    <row r="12" spans="1:28">
      <c r="A12" s="78" t="s">
        <v>50</v>
      </c>
      <c r="B12" s="85">
        <v>2</v>
      </c>
      <c r="C12" s="86">
        <f>SUM(D12:AB12)</f>
        <v>733.26111282518627</v>
      </c>
      <c r="D12" s="87">
        <v>330.52781418715</v>
      </c>
      <c r="E12" s="87">
        <v>10.059655822442799</v>
      </c>
      <c r="F12" s="87">
        <v>17.460863273183801</v>
      </c>
      <c r="G12" s="87">
        <v>11.052307466075201</v>
      </c>
      <c r="H12" s="87">
        <v>1.25906394340658</v>
      </c>
      <c r="I12" s="87">
        <v>8.8470705783687595</v>
      </c>
      <c r="J12" s="87">
        <v>9.2954085188686495</v>
      </c>
      <c r="K12" s="87">
        <v>1.28809714213113</v>
      </c>
      <c r="L12" s="87">
        <v>2.916642939505</v>
      </c>
      <c r="M12" s="87">
        <v>5.5146456599371199</v>
      </c>
      <c r="N12" s="87">
        <v>2.6893006639039498</v>
      </c>
      <c r="O12" s="87">
        <v>13.5629464919933</v>
      </c>
      <c r="P12" s="87">
        <v>24.657892905625602</v>
      </c>
      <c r="Q12" s="87">
        <v>0.56859712226905401</v>
      </c>
      <c r="R12" s="87">
        <v>6.6024542725524</v>
      </c>
      <c r="S12" s="87">
        <v>0.99914334441843999</v>
      </c>
      <c r="T12" s="87">
        <v>39.445116653736399</v>
      </c>
      <c r="U12" s="87">
        <v>3.1955478793508698</v>
      </c>
      <c r="V12" s="87">
        <v>14.9457914871771</v>
      </c>
      <c r="W12" s="87">
        <v>186.223286370485</v>
      </c>
      <c r="X12" s="87">
        <v>3.89893850217535</v>
      </c>
      <c r="Y12" s="87">
        <v>31.304796344904201</v>
      </c>
      <c r="Z12" s="87">
        <v>2.7826726912264999</v>
      </c>
      <c r="AA12" s="87">
        <v>2.40462344620915</v>
      </c>
      <c r="AB12" s="87">
        <v>1.75843511808996</v>
      </c>
    </row>
    <row r="13" spans="1:28">
      <c r="A13" s="78" t="s">
        <v>52</v>
      </c>
      <c r="B13" s="85">
        <v>2</v>
      </c>
      <c r="C13" s="86">
        <f>SUM(D13:AB13)</f>
        <v>8.8095565541307916</v>
      </c>
      <c r="D13" s="87">
        <v>0</v>
      </c>
      <c r="E13" s="87">
        <v>7.2430468660746303</v>
      </c>
      <c r="F13" s="87">
        <v>0.55621937856679105</v>
      </c>
      <c r="G13" s="87">
        <v>1.01029030948937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7">
        <v>0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0</v>
      </c>
      <c r="Z13" s="87">
        <v>0</v>
      </c>
      <c r="AA13" s="87">
        <v>0</v>
      </c>
      <c r="AB13" s="87">
        <v>0</v>
      </c>
    </row>
    <row r="14" spans="1:28">
      <c r="A14" s="78" t="s">
        <v>53</v>
      </c>
      <c r="B14" s="85">
        <v>2</v>
      </c>
      <c r="C14" s="86">
        <f>SUM(D14:AB14)</f>
        <v>39.299478592337969</v>
      </c>
      <c r="D14" s="87">
        <v>1.5046848061833</v>
      </c>
      <c r="E14" s="87">
        <v>7.2652848728310699</v>
      </c>
      <c r="F14" s="87">
        <v>1.18090459905339</v>
      </c>
      <c r="G14" s="87">
        <v>1.1919893605962899</v>
      </c>
      <c r="H14" s="87">
        <v>0</v>
      </c>
      <c r="I14" s="87">
        <v>1.0688028839328101</v>
      </c>
      <c r="J14" s="87">
        <v>11.5193024694615</v>
      </c>
      <c r="K14" s="87">
        <v>0.67731727290356003</v>
      </c>
      <c r="L14" s="87">
        <v>0</v>
      </c>
      <c r="M14" s="87">
        <v>0</v>
      </c>
      <c r="N14" s="87">
        <v>0</v>
      </c>
      <c r="O14" s="87">
        <v>2.3240902650282802</v>
      </c>
      <c r="P14" s="87">
        <v>0</v>
      </c>
      <c r="Q14" s="87">
        <v>0</v>
      </c>
      <c r="R14" s="87">
        <v>0</v>
      </c>
      <c r="S14" s="87">
        <v>0</v>
      </c>
      <c r="T14" s="87">
        <v>6.0122215883497603</v>
      </c>
      <c r="U14" s="87">
        <v>0</v>
      </c>
      <c r="V14" s="87">
        <v>6.5548804739980104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</row>
    <row r="15" spans="1:28">
      <c r="A15" s="78" t="s">
        <v>55</v>
      </c>
      <c r="B15" s="85">
        <v>2</v>
      </c>
      <c r="C15" s="86">
        <f>SUM(D15:AB15)</f>
        <v>102809.17213327919</v>
      </c>
      <c r="D15" s="89">
        <v>15115.8306654148</v>
      </c>
      <c r="E15" s="89">
        <v>14653.305637653601</v>
      </c>
      <c r="F15" s="89">
        <v>1667.5589933623301</v>
      </c>
      <c r="G15" s="89">
        <v>6060.6369478284296</v>
      </c>
      <c r="H15" s="89">
        <v>7341.3272645007</v>
      </c>
      <c r="I15" s="89">
        <v>3006.9343598000501</v>
      </c>
      <c r="J15" s="89">
        <v>59.818359401499301</v>
      </c>
      <c r="K15" s="89">
        <v>232.104341259899</v>
      </c>
      <c r="L15" s="89">
        <v>672.71472623809302</v>
      </c>
      <c r="M15" s="89">
        <v>356.90965901265298</v>
      </c>
      <c r="N15" s="89">
        <v>526.61740754089499</v>
      </c>
      <c r="O15" s="89">
        <v>317.88962587889102</v>
      </c>
      <c r="P15" s="89">
        <v>1848.5579089011901</v>
      </c>
      <c r="Q15" s="89">
        <v>31.5887401714741</v>
      </c>
      <c r="R15" s="89">
        <v>674.30185555070102</v>
      </c>
      <c r="S15" s="89">
        <v>78.748847827901599</v>
      </c>
      <c r="T15" s="89">
        <v>6795.3383111817302</v>
      </c>
      <c r="U15" s="89">
        <v>144.28098438824401</v>
      </c>
      <c r="V15" s="89">
        <v>1615.70845322268</v>
      </c>
      <c r="W15" s="89">
        <v>27738.893396358199</v>
      </c>
      <c r="X15" s="89">
        <v>6633.3957404334496</v>
      </c>
      <c r="Y15" s="89">
        <v>4186.1744771471203</v>
      </c>
      <c r="Z15" s="89">
        <v>811.50846656014699</v>
      </c>
      <c r="AA15" s="89">
        <v>1315.63802247126</v>
      </c>
      <c r="AB15" s="89">
        <v>923.38894117328505</v>
      </c>
    </row>
    <row r="16" spans="1:28">
      <c r="A16" s="78" t="s">
        <v>57</v>
      </c>
      <c r="B16" s="85">
        <v>2</v>
      </c>
      <c r="C16" s="86">
        <f>SUM(D16:AB16)</f>
        <v>66183.131166829349</v>
      </c>
      <c r="D16" s="89">
        <v>6944.7790130558196</v>
      </c>
      <c r="E16" s="89">
        <v>10798.464922503401</v>
      </c>
      <c r="F16" s="89">
        <v>1076.7492099205499</v>
      </c>
      <c r="G16" s="89">
        <v>3908.0330341625199</v>
      </c>
      <c r="H16" s="89">
        <v>4811.8733041169198</v>
      </c>
      <c r="I16" s="89">
        <v>1971.76991693281</v>
      </c>
      <c r="J16" s="89">
        <v>34.757531490608798</v>
      </c>
      <c r="K16" s="89">
        <v>138.55488115979799</v>
      </c>
      <c r="L16" s="89">
        <v>417.80952976829599</v>
      </c>
      <c r="M16" s="89">
        <v>222.31287744594599</v>
      </c>
      <c r="N16" s="89">
        <v>347.34235724911201</v>
      </c>
      <c r="O16" s="89">
        <v>210.436222873638</v>
      </c>
      <c r="P16" s="89">
        <v>1210.4650687225101</v>
      </c>
      <c r="Q16" s="89">
        <v>21.801246782277801</v>
      </c>
      <c r="R16" s="89">
        <v>470.10627819376498</v>
      </c>
      <c r="S16" s="89">
        <v>57.2523977412216</v>
      </c>
      <c r="T16" s="89">
        <v>4362.0153364326598</v>
      </c>
      <c r="U16" s="89">
        <v>118.267271914318</v>
      </c>
      <c r="V16" s="89">
        <v>1078.86187011639</v>
      </c>
      <c r="W16" s="89">
        <v>18969.481901166899</v>
      </c>
      <c r="X16" s="89">
        <v>4752.0867365084696</v>
      </c>
      <c r="Y16" s="89">
        <v>2810.6642831651902</v>
      </c>
      <c r="Z16" s="89">
        <v>432.876658455388</v>
      </c>
      <c r="AA16" s="89">
        <v>621.36769024161094</v>
      </c>
      <c r="AB16" s="89">
        <v>395.00162670922799</v>
      </c>
    </row>
    <row r="17" spans="1:28">
      <c r="A17" s="78" t="s">
        <v>58</v>
      </c>
      <c r="B17" s="85">
        <v>2</v>
      </c>
      <c r="C17" s="86">
        <f>SUM(D17:AB17)</f>
        <v>45939.81195181072</v>
      </c>
      <c r="D17" s="89">
        <v>8150.2495372124304</v>
      </c>
      <c r="E17" s="89">
        <v>11667.1641457106</v>
      </c>
      <c r="F17" s="89">
        <v>1429.0979702781599</v>
      </c>
      <c r="G17" s="89">
        <v>3323.0309296759101</v>
      </c>
      <c r="H17" s="89">
        <v>3778.00226877864</v>
      </c>
      <c r="I17" s="89">
        <v>1771.93872386009</v>
      </c>
      <c r="J17" s="89">
        <v>26.941273182451901</v>
      </c>
      <c r="K17" s="89">
        <v>52.039774943907503</v>
      </c>
      <c r="L17" s="89">
        <v>200.07422259125499</v>
      </c>
      <c r="M17" s="89">
        <v>107.473485866937</v>
      </c>
      <c r="N17" s="89">
        <v>145.86394638583201</v>
      </c>
      <c r="O17" s="89">
        <v>106.82541043233</v>
      </c>
      <c r="P17" s="89">
        <v>566.99883620382104</v>
      </c>
      <c r="Q17" s="89">
        <v>5.1528511824584697</v>
      </c>
      <c r="R17" s="89">
        <v>244.41218920209599</v>
      </c>
      <c r="S17" s="89">
        <v>17.656974118244399</v>
      </c>
      <c r="T17" s="89">
        <v>3635.5003655298801</v>
      </c>
      <c r="U17" s="89">
        <v>26.993908135660501</v>
      </c>
      <c r="V17" s="89">
        <v>451.49204116478899</v>
      </c>
      <c r="W17" s="89">
        <v>7886.99624767975</v>
      </c>
      <c r="X17" s="89">
        <v>1293.53728092748</v>
      </c>
      <c r="Y17" s="89">
        <v>766.22913262649104</v>
      </c>
      <c r="Z17" s="89">
        <v>82.278220380648605</v>
      </c>
      <c r="AA17" s="89">
        <v>120.39042342313201</v>
      </c>
      <c r="AB17" s="89">
        <v>83.471792317731698</v>
      </c>
    </row>
    <row r="18" spans="1:28">
      <c r="A18" s="78" t="s">
        <v>60</v>
      </c>
      <c r="B18" s="85">
        <v>2</v>
      </c>
      <c r="C18" s="86">
        <f>SUM(D18:AB18)</f>
        <v>26464.153687688711</v>
      </c>
      <c r="D18" s="89">
        <v>847.14489788189098</v>
      </c>
      <c r="E18" s="89">
        <v>7654.4494906443097</v>
      </c>
      <c r="F18" s="89">
        <v>589.58356340062801</v>
      </c>
      <c r="G18" s="89">
        <v>2208.9300449021398</v>
      </c>
      <c r="H18" s="89">
        <v>2936.7842710210598</v>
      </c>
      <c r="I18" s="89">
        <v>1230.5645205999599</v>
      </c>
      <c r="J18" s="89">
        <v>9.8166191385173907</v>
      </c>
      <c r="K18" s="89">
        <v>26.194385059508399</v>
      </c>
      <c r="L18" s="89">
        <v>107.431309238849</v>
      </c>
      <c r="M18" s="89">
        <v>49.9429585603608</v>
      </c>
      <c r="N18" s="89">
        <v>83.485092473436694</v>
      </c>
      <c r="O18" s="89">
        <v>63.0443981605058</v>
      </c>
      <c r="P18" s="89">
        <v>330.68227040152902</v>
      </c>
      <c r="Q18" s="89">
        <v>1.7489962198235001</v>
      </c>
      <c r="R18" s="89">
        <v>154.135629440522</v>
      </c>
      <c r="S18" s="89">
        <v>8.2426409372956595</v>
      </c>
      <c r="T18" s="89">
        <v>3008.0929280178698</v>
      </c>
      <c r="U18" s="89">
        <v>11.6829286997382</v>
      </c>
      <c r="V18" s="89">
        <v>310.42571239821399</v>
      </c>
      <c r="W18" s="89">
        <v>5742.42666182416</v>
      </c>
      <c r="X18" s="89">
        <v>623.06357476448397</v>
      </c>
      <c r="Y18" s="89">
        <v>388.24517876994503</v>
      </c>
      <c r="Z18" s="89">
        <v>22.466884352794001</v>
      </c>
      <c r="AA18" s="89">
        <v>30.824733655911398</v>
      </c>
      <c r="AB18" s="89">
        <v>24.743997125258499</v>
      </c>
    </row>
    <row r="19" spans="1:28">
      <c r="A19" s="78" t="s">
        <v>62</v>
      </c>
      <c r="B19" s="85">
        <v>2</v>
      </c>
      <c r="C19" s="86">
        <f>SUM(D19:AB19)</f>
        <v>7910.9781201007809</v>
      </c>
      <c r="D19" s="89">
        <v>2152.5640697781801</v>
      </c>
      <c r="E19" s="89">
        <v>829.37944518896097</v>
      </c>
      <c r="F19" s="89">
        <v>435.70808438016297</v>
      </c>
      <c r="G19" s="89">
        <v>249.15603115489699</v>
      </c>
      <c r="H19" s="89">
        <v>272.95657039149199</v>
      </c>
      <c r="I19" s="89">
        <v>306.78623719823099</v>
      </c>
      <c r="J19" s="89">
        <v>20.796646553626001</v>
      </c>
      <c r="K19" s="89">
        <v>9.6715182269238795</v>
      </c>
      <c r="L19" s="89">
        <v>11.1376952445759</v>
      </c>
      <c r="M19" s="89">
        <v>15.1181944299775</v>
      </c>
      <c r="N19" s="89">
        <v>15.6558935911821</v>
      </c>
      <c r="O19" s="89">
        <v>55.570087900264497</v>
      </c>
      <c r="P19" s="89">
        <v>114.64921307691699</v>
      </c>
      <c r="Q19" s="89">
        <v>0.49376258424159603</v>
      </c>
      <c r="R19" s="89">
        <v>55.894722666533198</v>
      </c>
      <c r="S19" s="89">
        <v>5.4992082350954004</v>
      </c>
      <c r="T19" s="89">
        <v>1284.16869104274</v>
      </c>
      <c r="U19" s="89">
        <v>5.0207642488632001</v>
      </c>
      <c r="V19" s="89">
        <v>136.41467793729601</v>
      </c>
      <c r="W19" s="89">
        <v>1804.1336632058999</v>
      </c>
      <c r="X19" s="89">
        <v>18.316585218296201</v>
      </c>
      <c r="Y19" s="89">
        <v>111.88635784642599</v>
      </c>
      <c r="Z19" s="89">
        <v>0</v>
      </c>
      <c r="AA19" s="89">
        <v>0</v>
      </c>
      <c r="AB19" s="89">
        <v>0</v>
      </c>
    </row>
    <row r="20" spans="1:28">
      <c r="A20" s="78" t="s">
        <v>64</v>
      </c>
      <c r="B20" s="85">
        <v>2</v>
      </c>
      <c r="C20" s="86">
        <f>SUM(D20:AB20)</f>
        <v>9921.7667836754117</v>
      </c>
      <c r="D20" s="87">
        <v>6200</v>
      </c>
      <c r="E20" s="87">
        <v>67.832707499458607</v>
      </c>
      <c r="F20" s="87">
        <v>287.02487917562303</v>
      </c>
      <c r="G20" s="87">
        <v>107.81512184112199</v>
      </c>
      <c r="H20" s="87">
        <v>7.0003930851283496</v>
      </c>
      <c r="I20" s="87">
        <v>93.497344889191496</v>
      </c>
      <c r="J20" s="87">
        <v>30.106741038633999</v>
      </c>
      <c r="K20" s="87">
        <v>17.011096199028099</v>
      </c>
      <c r="L20" s="87">
        <v>4.3848103727207297</v>
      </c>
      <c r="M20" s="87">
        <v>25.412369847128598</v>
      </c>
      <c r="N20" s="87">
        <v>4.4992712376593804</v>
      </c>
      <c r="O20" s="87">
        <v>65.657956536455004</v>
      </c>
      <c r="P20" s="87">
        <v>52.5575848530939</v>
      </c>
      <c r="Q20" s="87">
        <v>0.64451935348729605</v>
      </c>
      <c r="R20" s="87">
        <v>86.714839555328993</v>
      </c>
      <c r="S20" s="87">
        <v>4.4526556151699097</v>
      </c>
      <c r="T20" s="87">
        <v>1340</v>
      </c>
      <c r="U20" s="87">
        <v>6.1361399503780998</v>
      </c>
      <c r="V20" s="87">
        <v>98.667257972396897</v>
      </c>
      <c r="W20" s="87">
        <v>1310</v>
      </c>
      <c r="X20" s="87">
        <v>0</v>
      </c>
      <c r="Y20" s="87">
        <v>104.544128749507</v>
      </c>
      <c r="Z20" s="87">
        <v>2.2909152810247799</v>
      </c>
      <c r="AA20" s="87">
        <v>2.7896636213800901</v>
      </c>
      <c r="AB20" s="87">
        <v>2.7263870014957301</v>
      </c>
    </row>
    <row r="21" spans="1:28">
      <c r="A21" s="78" t="s">
        <v>67</v>
      </c>
      <c r="B21" s="85">
        <v>2</v>
      </c>
      <c r="C21" s="86">
        <f>SUM(D21:AB21)</f>
        <v>18825.194242854424</v>
      </c>
      <c r="D21" s="87">
        <v>1736.75605911048</v>
      </c>
      <c r="E21" s="87">
        <v>5967.26360552394</v>
      </c>
      <c r="F21" s="87">
        <v>461.50480482105303</v>
      </c>
      <c r="G21" s="87">
        <v>1457.88355788487</v>
      </c>
      <c r="H21" s="87">
        <v>973.43069536694998</v>
      </c>
      <c r="I21" s="87">
        <v>714.34051777109801</v>
      </c>
      <c r="J21" s="87">
        <v>5.9688882867043498</v>
      </c>
      <c r="K21" s="87">
        <v>16.4117323890294</v>
      </c>
      <c r="L21" s="87">
        <v>73.7738655543601</v>
      </c>
      <c r="M21" s="87">
        <v>35.681301166555599</v>
      </c>
      <c r="N21" s="87">
        <v>53.065658532731398</v>
      </c>
      <c r="O21" s="87">
        <v>35.751460527454</v>
      </c>
      <c r="P21" s="87">
        <v>188.818743609526</v>
      </c>
      <c r="Q21" s="87">
        <v>0</v>
      </c>
      <c r="R21" s="87">
        <v>68.906142867362703</v>
      </c>
      <c r="S21" s="87">
        <v>0</v>
      </c>
      <c r="T21" s="87">
        <v>1700.7021913982901</v>
      </c>
      <c r="U21" s="87">
        <v>0</v>
      </c>
      <c r="V21" s="87">
        <v>0</v>
      </c>
      <c r="W21" s="87">
        <v>5078.6404432438303</v>
      </c>
      <c r="X21" s="87">
        <v>180.057996010853</v>
      </c>
      <c r="Y21" s="87">
        <v>76.236578789339802</v>
      </c>
      <c r="Z21" s="87">
        <v>0</v>
      </c>
      <c r="AA21" s="87">
        <v>0</v>
      </c>
      <c r="AB21" s="87">
        <v>0</v>
      </c>
    </row>
    <row r="22" spans="1:28">
      <c r="A22" s="78" t="s">
        <v>69</v>
      </c>
      <c r="B22" s="85">
        <v>2</v>
      </c>
      <c r="C22" s="86">
        <f>SUM(D22:AB22)</f>
        <v>27113.545356366329</v>
      </c>
      <c r="D22" s="87">
        <v>15103.0971295608</v>
      </c>
      <c r="E22" s="87">
        <v>356.29647431349701</v>
      </c>
      <c r="F22" s="87">
        <v>3213.7870601867198</v>
      </c>
      <c r="G22" s="87">
        <v>1174.25904477002</v>
      </c>
      <c r="H22" s="87">
        <v>0</v>
      </c>
      <c r="I22" s="87">
        <v>791.36816862728801</v>
      </c>
      <c r="J22" s="87">
        <v>55.322205597002601</v>
      </c>
      <c r="K22" s="87">
        <v>12.6861978759955</v>
      </c>
      <c r="L22" s="87">
        <v>222.96632871179</v>
      </c>
      <c r="M22" s="87">
        <v>181.62446551509399</v>
      </c>
      <c r="N22" s="87">
        <v>54.635347247026203</v>
      </c>
      <c r="O22" s="87">
        <v>34.567165137863803</v>
      </c>
      <c r="P22" s="87">
        <v>227.68720256240599</v>
      </c>
      <c r="Q22" s="87">
        <v>0</v>
      </c>
      <c r="R22" s="87">
        <v>70.372710863403299</v>
      </c>
      <c r="S22" s="87">
        <v>0</v>
      </c>
      <c r="T22" s="87">
        <v>1348.7075974971201</v>
      </c>
      <c r="U22" s="87">
        <v>0</v>
      </c>
      <c r="V22" s="87">
        <v>0</v>
      </c>
      <c r="W22" s="87">
        <v>4266.1682579003</v>
      </c>
      <c r="X22" s="87">
        <v>0</v>
      </c>
      <c r="Y22" s="87">
        <v>0</v>
      </c>
      <c r="Z22" s="87">
        <v>0</v>
      </c>
      <c r="AA22" s="87">
        <v>0</v>
      </c>
      <c r="AB22" s="87">
        <v>0</v>
      </c>
    </row>
    <row r="23" spans="1:28">
      <c r="A23" s="78" t="s">
        <v>72</v>
      </c>
      <c r="B23" s="85">
        <v>2</v>
      </c>
      <c r="C23" s="86">
        <f>SUM(D23:AB23)</f>
        <v>25730.510045557512</v>
      </c>
      <c r="D23" s="87">
        <v>13935.6308762359</v>
      </c>
      <c r="E23" s="87">
        <v>988.59843153141401</v>
      </c>
      <c r="F23" s="87">
        <v>2257.2276051558601</v>
      </c>
      <c r="G23" s="87">
        <v>1028.71894272332</v>
      </c>
      <c r="H23" s="87">
        <v>61.540076052809702</v>
      </c>
      <c r="I23" s="87">
        <v>726.86136518679098</v>
      </c>
      <c r="J23" s="87">
        <v>22.103832240960301</v>
      </c>
      <c r="K23" s="87">
        <v>15.096299474508299</v>
      </c>
      <c r="L23" s="87">
        <v>45.814736702147599</v>
      </c>
      <c r="M23" s="87">
        <v>87.690764155796401</v>
      </c>
      <c r="N23" s="87">
        <v>50.666459324528603</v>
      </c>
      <c r="O23" s="87">
        <v>29.089942140482901</v>
      </c>
      <c r="P23" s="87">
        <v>191.47974792179801</v>
      </c>
      <c r="Q23" s="87">
        <v>0</v>
      </c>
      <c r="R23" s="87">
        <v>57.751256862097598</v>
      </c>
      <c r="S23" s="87">
        <v>0</v>
      </c>
      <c r="T23" s="87">
        <v>1474.5249845293499</v>
      </c>
      <c r="U23" s="87">
        <v>0</v>
      </c>
      <c r="V23" s="87">
        <v>0</v>
      </c>
      <c r="W23" s="87">
        <v>4643.8854186777498</v>
      </c>
      <c r="X23" s="87">
        <v>113.829306641991</v>
      </c>
      <c r="Y23" s="87">
        <v>0</v>
      </c>
      <c r="Z23" s="87">
        <v>0</v>
      </c>
      <c r="AA23" s="87">
        <v>0</v>
      </c>
      <c r="AB23" s="87">
        <v>0</v>
      </c>
    </row>
    <row r="24" spans="1:28">
      <c r="A24" s="78" t="s">
        <v>73</v>
      </c>
      <c r="B24" s="85">
        <v>2</v>
      </c>
      <c r="C24" s="86">
        <f>SUM(D24:AB24)</f>
        <v>10168.03190334807</v>
      </c>
      <c r="D24" s="87">
        <v>2154</v>
      </c>
      <c r="E24" s="87">
        <v>282.160076065373</v>
      </c>
      <c r="F24" s="87">
        <v>687.93911421211897</v>
      </c>
      <c r="G24" s="87">
        <v>306.39005552355098</v>
      </c>
      <c r="H24" s="87">
        <v>106.02116157275699</v>
      </c>
      <c r="I24" s="87">
        <v>341.02220616124498</v>
      </c>
      <c r="J24" s="87">
        <v>26.567841609990399</v>
      </c>
      <c r="K24" s="87">
        <v>19.964342427840201</v>
      </c>
      <c r="L24" s="87">
        <v>20.4047461999699</v>
      </c>
      <c r="M24" s="87">
        <v>35.769703282111301</v>
      </c>
      <c r="N24" s="87">
        <v>42.994698663198797</v>
      </c>
      <c r="O24" s="87">
        <v>60.091070017868901</v>
      </c>
      <c r="P24" s="87">
        <v>180.52644470570999</v>
      </c>
      <c r="Q24" s="87">
        <v>0.55236706658874402</v>
      </c>
      <c r="R24" s="87">
        <v>77.832754200442395</v>
      </c>
      <c r="S24" s="87">
        <v>10.018749622475999</v>
      </c>
      <c r="T24" s="87">
        <v>1182.1319162268401</v>
      </c>
      <c r="U24" s="87">
        <v>6.2675872973122999</v>
      </c>
      <c r="V24" s="87">
        <v>177.32847134309199</v>
      </c>
      <c r="W24" s="87">
        <v>3902</v>
      </c>
      <c r="X24" s="87">
        <v>283.54328139273002</v>
      </c>
      <c r="Y24" s="87">
        <v>253.35100522554501</v>
      </c>
      <c r="Z24" s="87">
        <v>3.2852930236753002</v>
      </c>
      <c r="AA24" s="87">
        <v>4.4442956023193698</v>
      </c>
      <c r="AB24" s="87">
        <v>3.42472190531669</v>
      </c>
    </row>
    <row r="25" spans="1:28">
      <c r="A25" s="78" t="s">
        <v>75</v>
      </c>
      <c r="B25" s="85">
        <v>2</v>
      </c>
      <c r="C25" s="86">
        <f>SUM(D25:AB25)</f>
        <v>2300.4059923591958</v>
      </c>
      <c r="D25" s="87">
        <v>1050.77373605866</v>
      </c>
      <c r="E25" s="87">
        <v>22.899934604631898</v>
      </c>
      <c r="F25" s="87">
        <v>50.537711068176698</v>
      </c>
      <c r="G25" s="87">
        <v>7.1939815906481401</v>
      </c>
      <c r="H25" s="87">
        <v>0</v>
      </c>
      <c r="I25" s="87">
        <v>12.696860005127901</v>
      </c>
      <c r="J25" s="87">
        <v>17.823657069506002</v>
      </c>
      <c r="K25" s="87">
        <v>0.35034930100975498</v>
      </c>
      <c r="L25" s="87">
        <v>0.36351101360182297</v>
      </c>
      <c r="M25" s="87">
        <v>1.0827914131780101</v>
      </c>
      <c r="N25" s="87">
        <v>0.107889680277294</v>
      </c>
      <c r="O25" s="87">
        <v>18.0004193618988</v>
      </c>
      <c r="P25" s="87">
        <v>3.8886885421700801</v>
      </c>
      <c r="Q25" s="87">
        <v>0</v>
      </c>
      <c r="R25" s="87">
        <v>13.8419967037956</v>
      </c>
      <c r="S25" s="87">
        <v>4.3282266284549298</v>
      </c>
      <c r="T25" s="87">
        <v>299.320751697177</v>
      </c>
      <c r="U25" s="87">
        <v>1.4417295099071299</v>
      </c>
      <c r="V25" s="87">
        <v>33.670720390154401</v>
      </c>
      <c r="W25" s="87">
        <v>366.58850489757799</v>
      </c>
      <c r="X25" s="87">
        <v>179.12260474240699</v>
      </c>
      <c r="Y25" s="87">
        <v>129.803722496153</v>
      </c>
      <c r="Z25" s="87">
        <v>20.602802323961001</v>
      </c>
      <c r="AA25" s="87">
        <v>38.828995215857397</v>
      </c>
      <c r="AB25" s="87">
        <v>27.136408044863401</v>
      </c>
    </row>
    <row r="26" spans="1:28">
      <c r="A26" s="78" t="s">
        <v>76</v>
      </c>
      <c r="B26" s="85">
        <v>2</v>
      </c>
      <c r="C26" s="86">
        <f>SUM(D26:AB26)</f>
        <v>1139.1354057399224</v>
      </c>
      <c r="D26" s="87">
        <v>524.75366262837895</v>
      </c>
      <c r="E26" s="87">
        <v>34.491164158792003</v>
      </c>
      <c r="F26" s="87">
        <v>5.0977141269883397</v>
      </c>
      <c r="G26" s="87">
        <v>15.9601019750167</v>
      </c>
      <c r="H26" s="87">
        <v>1.86826268111561</v>
      </c>
      <c r="I26" s="87">
        <v>32.391591357870297</v>
      </c>
      <c r="J26" s="87">
        <v>11.275667472514</v>
      </c>
      <c r="K26" s="87">
        <v>1.9833192422555499</v>
      </c>
      <c r="L26" s="87">
        <v>1.4186885649230701</v>
      </c>
      <c r="M26" s="87">
        <v>3.9127058512211099</v>
      </c>
      <c r="N26" s="87">
        <v>1.02657492392709</v>
      </c>
      <c r="O26" s="87">
        <v>14.9046608283561</v>
      </c>
      <c r="P26" s="87">
        <v>1.0979605482516599</v>
      </c>
      <c r="Q26" s="87">
        <v>0.59579170966630401</v>
      </c>
      <c r="R26" s="87">
        <v>12.2192114109213</v>
      </c>
      <c r="S26" s="87">
        <v>3.01408496656755</v>
      </c>
      <c r="T26" s="87">
        <v>340.32283543450899</v>
      </c>
      <c r="U26" s="87">
        <v>1.1833534758150199</v>
      </c>
      <c r="V26" s="87">
        <v>29.3609882763431</v>
      </c>
      <c r="W26" s="87">
        <v>80.949800893546893</v>
      </c>
      <c r="X26" s="87">
        <v>0</v>
      </c>
      <c r="Y26" s="87">
        <v>21.307265212942902</v>
      </c>
      <c r="Z26" s="87">
        <v>0</v>
      </c>
      <c r="AA26" s="87">
        <v>0</v>
      </c>
      <c r="AB26" s="87">
        <v>0</v>
      </c>
    </row>
    <row r="27" spans="1:28">
      <c r="A27" s="78" t="s">
        <v>78</v>
      </c>
      <c r="B27" s="85">
        <v>2</v>
      </c>
      <c r="C27" s="86">
        <f>SUM(D27:AB27)</f>
        <v>113.8155000550631</v>
      </c>
      <c r="D27" s="87">
        <v>39.108898860625999</v>
      </c>
      <c r="E27" s="87">
        <v>15.984946841470499</v>
      </c>
      <c r="F27" s="87">
        <v>5.6247252520850699</v>
      </c>
      <c r="G27" s="87">
        <v>4.6945424686497699</v>
      </c>
      <c r="H27" s="87">
        <v>1.40802142521818</v>
      </c>
      <c r="I27" s="87">
        <v>3.1664524924444502</v>
      </c>
      <c r="J27" s="87">
        <v>4.3588931041431902</v>
      </c>
      <c r="K27" s="87">
        <v>0.700392267311433</v>
      </c>
      <c r="L27" s="87">
        <v>0.86045649676261404</v>
      </c>
      <c r="M27" s="87">
        <v>0.92697697067503004</v>
      </c>
      <c r="N27" s="87">
        <v>0.74897217514055303</v>
      </c>
      <c r="O27" s="87">
        <v>0.92558423863071504</v>
      </c>
      <c r="P27" s="87">
        <v>1.0873778922071899</v>
      </c>
      <c r="Q27" s="87">
        <v>0.498422609736414</v>
      </c>
      <c r="R27" s="87">
        <v>0.83070079516419404</v>
      </c>
      <c r="S27" s="87">
        <v>0.46078822247980999</v>
      </c>
      <c r="T27" s="87">
        <v>13.074108499865201</v>
      </c>
      <c r="U27" s="87">
        <v>0</v>
      </c>
      <c r="V27" s="87">
        <v>0</v>
      </c>
      <c r="W27" s="87">
        <v>19.355239442452799</v>
      </c>
      <c r="X27" s="87">
        <v>0</v>
      </c>
      <c r="Y27" s="87">
        <v>0</v>
      </c>
      <c r="Z27" s="87">
        <v>0</v>
      </c>
      <c r="AA27" s="87">
        <v>0</v>
      </c>
      <c r="AB27" s="87">
        <v>0</v>
      </c>
    </row>
    <row r="28" spans="1:28">
      <c r="A28" s="78" t="s">
        <v>80</v>
      </c>
      <c r="B28" s="85">
        <v>2</v>
      </c>
      <c r="C28" s="86">
        <f>SUM(D28:AB28)</f>
        <v>85.068042419004939</v>
      </c>
      <c r="D28" s="87">
        <v>55.880310875030702</v>
      </c>
      <c r="E28" s="87">
        <v>13.3587993767777</v>
      </c>
      <c r="F28" s="87">
        <v>1.9316907274222599</v>
      </c>
      <c r="G28" s="87">
        <v>2.32394888819268</v>
      </c>
      <c r="H28" s="87">
        <v>0</v>
      </c>
      <c r="I28" s="87">
        <v>1.0156356719664199</v>
      </c>
      <c r="J28" s="87">
        <v>0.33630624783023799</v>
      </c>
      <c r="K28" s="87">
        <v>0.36807478368699398</v>
      </c>
      <c r="L28" s="87">
        <v>0.46082178203097701</v>
      </c>
      <c r="M28" s="87">
        <v>0.51362424652609495</v>
      </c>
      <c r="N28" s="87">
        <v>0.37259796517328297</v>
      </c>
      <c r="O28" s="87">
        <v>0.36240827909044199</v>
      </c>
      <c r="P28" s="87">
        <v>0.394313519318719</v>
      </c>
      <c r="Q28" s="87">
        <v>0.247168444335302</v>
      </c>
      <c r="R28" s="87">
        <v>0</v>
      </c>
      <c r="S28" s="87">
        <v>0</v>
      </c>
      <c r="T28" s="87">
        <v>7.5023416116231401</v>
      </c>
      <c r="U28" s="87">
        <v>0</v>
      </c>
      <c r="V28" s="87">
        <v>0</v>
      </c>
      <c r="W28" s="87">
        <v>0</v>
      </c>
      <c r="X28" s="87">
        <v>0</v>
      </c>
      <c r="Y28" s="87">
        <v>0</v>
      </c>
      <c r="Z28" s="87">
        <v>0</v>
      </c>
      <c r="AA28" s="87">
        <v>0</v>
      </c>
      <c r="AB28" s="87">
        <v>0</v>
      </c>
    </row>
    <row r="29" spans="1:28">
      <c r="A29" s="78" t="s">
        <v>82</v>
      </c>
      <c r="B29" s="85">
        <v>2</v>
      </c>
      <c r="C29" s="86">
        <f>SUM(D29:AB29)</f>
        <v>28.666379600379734</v>
      </c>
      <c r="D29" s="87">
        <v>2.8294363473453599</v>
      </c>
      <c r="E29" s="87">
        <v>6.6689455891634903</v>
      </c>
      <c r="F29" s="87">
        <v>0.48719758719747502</v>
      </c>
      <c r="G29" s="87">
        <v>0.74384536426607095</v>
      </c>
      <c r="H29" s="87">
        <v>0.198318931589545</v>
      </c>
      <c r="I29" s="87">
        <v>0.30870408121231702</v>
      </c>
      <c r="J29" s="87">
        <v>6.9400134100692706E-2</v>
      </c>
      <c r="K29" s="87">
        <v>0.105348555411946</v>
      </c>
      <c r="L29" s="87">
        <v>0.12925838096612</v>
      </c>
      <c r="M29" s="87">
        <v>0.14211988412033</v>
      </c>
      <c r="N29" s="87">
        <v>0.135684522571619</v>
      </c>
      <c r="O29" s="87">
        <v>0.13798962626573899</v>
      </c>
      <c r="P29" s="87">
        <v>0.26282631229103798</v>
      </c>
      <c r="Q29" s="87">
        <v>6.3171052387396703E-2</v>
      </c>
      <c r="R29" s="87">
        <v>0.20937799956365699</v>
      </c>
      <c r="S29" s="87">
        <v>4.8747496345513799E-2</v>
      </c>
      <c r="T29" s="87">
        <v>2.9567455479806499</v>
      </c>
      <c r="U29" s="87">
        <v>0.14792590850732301</v>
      </c>
      <c r="V29" s="87">
        <v>0.38444227164375</v>
      </c>
      <c r="W29" s="87">
        <v>12.636894007449699</v>
      </c>
      <c r="X29" s="87">
        <v>0</v>
      </c>
      <c r="Y29" s="87">
        <v>0</v>
      </c>
      <c r="Z29" s="87">
        <v>0</v>
      </c>
      <c r="AA29" s="87">
        <v>0</v>
      </c>
      <c r="AB29" s="87">
        <v>0</v>
      </c>
    </row>
    <row r="30" spans="1:28">
      <c r="A30" s="78" t="s">
        <v>83</v>
      </c>
      <c r="B30" s="85">
        <v>2</v>
      </c>
      <c r="C30" s="86">
        <f>SUM(D30:AB30)</f>
        <v>14985.108581792523</v>
      </c>
      <c r="D30" s="89">
        <v>7549.7878417743004</v>
      </c>
      <c r="E30" s="89">
        <v>120.568770358314</v>
      </c>
      <c r="F30" s="89">
        <v>1895.5189548332501</v>
      </c>
      <c r="G30" s="89">
        <v>743.44001068369903</v>
      </c>
      <c r="H30" s="89">
        <v>5.4022168206961201</v>
      </c>
      <c r="I30" s="89">
        <v>431.37364235509398</v>
      </c>
      <c r="J30" s="89">
        <v>45.357262378774301</v>
      </c>
      <c r="K30" s="89">
        <v>14.6957387880482</v>
      </c>
      <c r="L30" s="89">
        <v>144.42806323392799</v>
      </c>
      <c r="M30" s="89">
        <v>100.263337562446</v>
      </c>
      <c r="N30" s="89">
        <v>36.111454019102098</v>
      </c>
      <c r="O30" s="89">
        <v>34.127871833155197</v>
      </c>
      <c r="P30" s="89">
        <v>136.83061669717</v>
      </c>
      <c r="Q30" s="89">
        <v>5.6468898777411898</v>
      </c>
      <c r="R30" s="89">
        <v>50.479072327303498</v>
      </c>
      <c r="S30" s="89">
        <v>27.107667393417302</v>
      </c>
      <c r="T30" s="89">
        <v>932.01019223495302</v>
      </c>
      <c r="U30" s="89">
        <v>3.8626023612250502</v>
      </c>
      <c r="V30" s="89">
        <v>83.560934083948396</v>
      </c>
      <c r="W30" s="89">
        <v>2425.8331922206598</v>
      </c>
      <c r="X30" s="89">
        <v>106.72725382406399</v>
      </c>
      <c r="Y30" s="89">
        <v>85.999903277650105</v>
      </c>
      <c r="Z30" s="89">
        <v>5.9750928535793202</v>
      </c>
      <c r="AA30" s="89">
        <v>0</v>
      </c>
      <c r="AB30" s="89">
        <v>0</v>
      </c>
    </row>
    <row r="31" spans="1:28">
      <c r="A31" s="78" t="s">
        <v>84</v>
      </c>
      <c r="B31" s="85">
        <v>2</v>
      </c>
      <c r="C31" s="86">
        <f>SUM(D31:AB31)</f>
        <v>10375.358669817444</v>
      </c>
      <c r="D31" s="87">
        <v>5800</v>
      </c>
      <c r="E31" s="87">
        <v>95.349666872479204</v>
      </c>
      <c r="F31" s="87">
        <v>1030</v>
      </c>
      <c r="G31" s="87">
        <v>165.79819618301701</v>
      </c>
      <c r="H31" s="87">
        <v>17.184338174635599</v>
      </c>
      <c r="I31" s="87">
        <v>117.79129653043699</v>
      </c>
      <c r="J31" s="87">
        <v>59.217200413754497</v>
      </c>
      <c r="K31" s="87">
        <v>23.4884058118779</v>
      </c>
      <c r="L31" s="87">
        <v>2.64249432822279</v>
      </c>
      <c r="M31" s="87">
        <v>59.586737477321698</v>
      </c>
      <c r="N31" s="87">
        <v>20.438043572236602</v>
      </c>
      <c r="O31" s="87">
        <v>83.820726605774297</v>
      </c>
      <c r="P31" s="87">
        <v>97.925692611106896</v>
      </c>
      <c r="Q31" s="87">
        <v>1.5484749983791699</v>
      </c>
      <c r="R31" s="87">
        <v>78.135293209400501</v>
      </c>
      <c r="S31" s="87">
        <v>13.826533492680699</v>
      </c>
      <c r="T31" s="87">
        <v>991.834610817314</v>
      </c>
      <c r="U31" s="87">
        <v>9.6176438237423607</v>
      </c>
      <c r="V31" s="87">
        <v>104.110431885209</v>
      </c>
      <c r="W31" s="87">
        <v>1450</v>
      </c>
      <c r="X31" s="87">
        <v>3.7577115165479</v>
      </c>
      <c r="Y31" s="87">
        <v>140.10470518883901</v>
      </c>
      <c r="Z31" s="87">
        <v>5.6288482116070497</v>
      </c>
      <c r="AA31" s="87">
        <v>1.45170428935069</v>
      </c>
      <c r="AB31" s="87">
        <v>2.0999138035108902</v>
      </c>
    </row>
    <row r="32" spans="1:28">
      <c r="A32" s="78" t="s">
        <v>85</v>
      </c>
      <c r="B32" s="85">
        <v>2</v>
      </c>
      <c r="C32" s="86">
        <f>SUM(D32:AB32)</f>
        <v>7.9913076971173895</v>
      </c>
      <c r="D32" s="87">
        <v>0</v>
      </c>
      <c r="E32" s="87">
        <v>6.86312615882707</v>
      </c>
      <c r="F32" s="87">
        <v>0.52682558169015603</v>
      </c>
      <c r="G32" s="87">
        <v>0.60135595660016306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87">
        <v>0</v>
      </c>
      <c r="S32" s="87">
        <v>0</v>
      </c>
      <c r="T32" s="87">
        <v>0</v>
      </c>
      <c r="U32" s="87">
        <v>0</v>
      </c>
      <c r="V32" s="87">
        <v>0</v>
      </c>
      <c r="W32" s="87">
        <v>0</v>
      </c>
      <c r="X32" s="87">
        <v>0</v>
      </c>
      <c r="Y32" s="87">
        <v>0</v>
      </c>
      <c r="Z32" s="87">
        <v>0</v>
      </c>
      <c r="AA32" s="87">
        <v>0</v>
      </c>
      <c r="AB32" s="87">
        <v>0</v>
      </c>
    </row>
    <row r="33" spans="1:36">
      <c r="A33" s="78" t="s">
        <v>87</v>
      </c>
      <c r="B33" s="85">
        <v>2</v>
      </c>
      <c r="C33" s="86">
        <f>SUM(D33:AB33)</f>
        <v>8.320231161490657</v>
      </c>
      <c r="D33" s="87">
        <v>0</v>
      </c>
      <c r="E33" s="87">
        <v>6.9789043706626996</v>
      </c>
      <c r="F33" s="87">
        <v>0.62635693568731798</v>
      </c>
      <c r="G33" s="87">
        <v>0.71496985514063904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87">
        <v>0</v>
      </c>
      <c r="S33" s="87">
        <v>0</v>
      </c>
      <c r="T33" s="87">
        <v>0</v>
      </c>
      <c r="U33" s="87">
        <v>0</v>
      </c>
      <c r="V33" s="87">
        <v>0</v>
      </c>
      <c r="W33" s="87">
        <v>0</v>
      </c>
      <c r="X33" s="87">
        <v>0</v>
      </c>
      <c r="Y33" s="87">
        <v>0</v>
      </c>
      <c r="Z33" s="87">
        <v>0</v>
      </c>
      <c r="AA33" s="87">
        <v>0</v>
      </c>
      <c r="AB33" s="87">
        <v>0</v>
      </c>
    </row>
    <row r="34" spans="1:36">
      <c r="A34" s="78" t="s">
        <v>88</v>
      </c>
      <c r="B34" s="85">
        <v>2</v>
      </c>
      <c r="C34" s="86">
        <f>SUM(D34:AB34)</f>
        <v>8.5854676472964737</v>
      </c>
      <c r="D34" s="87">
        <v>0</v>
      </c>
      <c r="E34" s="87">
        <v>7.2113660906756198</v>
      </c>
      <c r="F34" s="87">
        <v>0.51224789252082603</v>
      </c>
      <c r="G34" s="87">
        <v>0.86185366410002895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  <c r="R34" s="87">
        <v>0</v>
      </c>
      <c r="S34" s="87">
        <v>0</v>
      </c>
      <c r="T34" s="87">
        <v>0</v>
      </c>
      <c r="U34" s="87">
        <v>0</v>
      </c>
      <c r="V34" s="87">
        <v>0</v>
      </c>
      <c r="W34" s="87">
        <v>0</v>
      </c>
      <c r="X34" s="87">
        <v>0</v>
      </c>
      <c r="Y34" s="87">
        <v>0</v>
      </c>
      <c r="Z34" s="87">
        <v>0</v>
      </c>
      <c r="AA34" s="87">
        <v>0</v>
      </c>
      <c r="AB34" s="87">
        <v>0</v>
      </c>
    </row>
    <row r="35" spans="1:36">
      <c r="A35" s="78" t="s">
        <v>89</v>
      </c>
      <c r="B35" s="85">
        <v>2</v>
      </c>
      <c r="C35" s="86">
        <f>SUM(D35:AB35)</f>
        <v>13.123113639725881</v>
      </c>
      <c r="D35" s="88">
        <v>1.7331160690084799</v>
      </c>
      <c r="E35" s="88">
        <v>10.978100516627601</v>
      </c>
      <c r="F35" s="88">
        <v>0.29575611738517599</v>
      </c>
      <c r="G35" s="88">
        <v>0.116140936704625</v>
      </c>
      <c r="H35" s="88">
        <v>0</v>
      </c>
      <c r="I35" s="88">
        <v>0</v>
      </c>
      <c r="J35" s="88">
        <v>0</v>
      </c>
      <c r="K35" s="88">
        <v>0</v>
      </c>
      <c r="L35" s="88">
        <v>0</v>
      </c>
      <c r="M35" s="88">
        <v>0</v>
      </c>
      <c r="N35" s="88">
        <v>0</v>
      </c>
      <c r="O35" s="88">
        <v>0</v>
      </c>
      <c r="P35" s="88">
        <v>0</v>
      </c>
      <c r="Q35" s="88">
        <v>0</v>
      </c>
      <c r="R35" s="88">
        <v>0</v>
      </c>
      <c r="S35" s="88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  <c r="AA35" s="88">
        <v>0</v>
      </c>
      <c r="AB35" s="88">
        <v>0</v>
      </c>
    </row>
    <row r="39" spans="1:36">
      <c r="A39" s="91" t="s">
        <v>0</v>
      </c>
      <c r="B39" s="9"/>
      <c r="C39" s="92">
        <v>323</v>
      </c>
      <c r="D39" s="92" t="s">
        <v>30</v>
      </c>
      <c r="E39" s="92" t="s">
        <v>33</v>
      </c>
      <c r="F39" s="92" t="s">
        <v>36</v>
      </c>
      <c r="G39" s="92" t="s">
        <v>36</v>
      </c>
      <c r="H39" s="92" t="s">
        <v>41</v>
      </c>
      <c r="I39" s="92" t="s">
        <v>44</v>
      </c>
      <c r="J39" s="92" t="s">
        <v>47</v>
      </c>
      <c r="K39" s="92">
        <v>352</v>
      </c>
      <c r="L39" s="91" t="s">
        <v>0</v>
      </c>
      <c r="M39" s="92">
        <v>4016</v>
      </c>
      <c r="N39" s="92">
        <v>1024</v>
      </c>
      <c r="O39" s="92" t="s">
        <v>44</v>
      </c>
      <c r="P39" s="92">
        <v>4031</v>
      </c>
      <c r="Q39" s="92">
        <v>4031</v>
      </c>
      <c r="R39" s="92">
        <v>4031</v>
      </c>
      <c r="S39" s="92" t="s">
        <v>36</v>
      </c>
      <c r="T39" s="92" t="s">
        <v>36</v>
      </c>
      <c r="U39" s="92" t="s">
        <v>36</v>
      </c>
      <c r="V39" s="92" t="s">
        <v>68</v>
      </c>
      <c r="W39" s="92" t="s">
        <v>70</v>
      </c>
      <c r="X39" s="92" t="s">
        <v>70</v>
      </c>
      <c r="Y39" s="92" t="s">
        <v>70</v>
      </c>
      <c r="Z39" s="92" t="s">
        <v>70</v>
      </c>
      <c r="AA39" s="92" t="s">
        <v>70</v>
      </c>
      <c r="AB39" s="92" t="s">
        <v>70</v>
      </c>
      <c r="AC39" s="92" t="s">
        <v>70</v>
      </c>
      <c r="AD39" s="92">
        <v>241</v>
      </c>
      <c r="AE39" s="92">
        <v>241</v>
      </c>
      <c r="AF39" s="92">
        <v>241</v>
      </c>
      <c r="AG39" s="92">
        <v>241</v>
      </c>
      <c r="AH39" s="92">
        <v>323</v>
      </c>
      <c r="AI39" s="92">
        <v>1033</v>
      </c>
      <c r="AJ39" s="92">
        <v>320</v>
      </c>
    </row>
    <row r="40" spans="1:36" s="94" customFormat="1">
      <c r="A40" s="93" t="s">
        <v>22</v>
      </c>
      <c r="B40" s="10"/>
      <c r="C40" s="10" t="s">
        <v>28</v>
      </c>
      <c r="D40" s="10" t="s">
        <v>31</v>
      </c>
      <c r="E40" s="10" t="s">
        <v>34</v>
      </c>
      <c r="F40" s="10" t="s">
        <v>37</v>
      </c>
      <c r="G40" s="10" t="s">
        <v>39</v>
      </c>
      <c r="H40" s="10" t="s">
        <v>42</v>
      </c>
      <c r="I40" s="10" t="s">
        <v>45</v>
      </c>
      <c r="J40" s="10" t="s">
        <v>48</v>
      </c>
      <c r="K40" s="10" t="s">
        <v>28</v>
      </c>
      <c r="L40" s="93" t="s">
        <v>22</v>
      </c>
      <c r="M40" s="10" t="s">
        <v>51</v>
      </c>
      <c r="N40" s="10" t="s">
        <v>51</v>
      </c>
      <c r="O40" s="10" t="s">
        <v>54</v>
      </c>
      <c r="P40" s="10" t="s">
        <v>56</v>
      </c>
      <c r="Q40" s="10" t="s">
        <v>54</v>
      </c>
      <c r="R40" s="10" t="s">
        <v>59</v>
      </c>
      <c r="S40" s="10" t="s">
        <v>61</v>
      </c>
      <c r="T40" s="10" t="s">
        <v>63</v>
      </c>
      <c r="U40" s="10" t="s">
        <v>66</v>
      </c>
      <c r="V40" s="10" t="s">
        <v>54</v>
      </c>
      <c r="W40" s="10" t="s">
        <v>71</v>
      </c>
      <c r="X40" s="10" t="s">
        <v>61</v>
      </c>
      <c r="Y40" s="10" t="s">
        <v>74</v>
      </c>
      <c r="Z40" s="10" t="s">
        <v>59</v>
      </c>
      <c r="AA40" s="10" t="s">
        <v>77</v>
      </c>
      <c r="AB40" s="10" t="s">
        <v>79</v>
      </c>
      <c r="AC40" s="10" t="s">
        <v>81</v>
      </c>
      <c r="AD40" s="10" t="s">
        <v>51</v>
      </c>
      <c r="AE40" s="10" t="s">
        <v>54</v>
      </c>
      <c r="AF40" s="10" t="s">
        <v>59</v>
      </c>
      <c r="AG40" s="10" t="s">
        <v>86</v>
      </c>
      <c r="AH40" s="10" t="s">
        <v>54</v>
      </c>
      <c r="AI40" s="10" t="s">
        <v>61</v>
      </c>
      <c r="AJ40" s="10" t="s">
        <v>54</v>
      </c>
    </row>
    <row r="41" spans="1:36">
      <c r="A41" s="91" t="s">
        <v>1</v>
      </c>
      <c r="B41" s="9"/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1" t="s">
        <v>1</v>
      </c>
      <c r="M41" s="95">
        <v>2</v>
      </c>
      <c r="N41" s="95">
        <v>2</v>
      </c>
      <c r="O41" s="95">
        <v>2</v>
      </c>
      <c r="P41" s="95">
        <v>2</v>
      </c>
      <c r="Q41" s="95">
        <v>2</v>
      </c>
      <c r="R41" s="95">
        <v>2</v>
      </c>
      <c r="S41" s="95">
        <v>2</v>
      </c>
      <c r="T41" s="95">
        <v>2</v>
      </c>
      <c r="U41" s="95">
        <v>2</v>
      </c>
      <c r="V41" s="95">
        <v>2</v>
      </c>
      <c r="W41" s="95">
        <v>2</v>
      </c>
      <c r="X41" s="95">
        <v>2</v>
      </c>
      <c r="Y41" s="95">
        <v>2</v>
      </c>
      <c r="Z41" s="95">
        <v>2</v>
      </c>
      <c r="AA41" s="95">
        <v>2</v>
      </c>
      <c r="AB41" s="95">
        <v>2</v>
      </c>
      <c r="AC41" s="95">
        <v>2</v>
      </c>
      <c r="AD41" s="95">
        <v>2</v>
      </c>
      <c r="AE41" s="95">
        <v>2</v>
      </c>
      <c r="AF41" s="95">
        <v>2</v>
      </c>
      <c r="AG41" s="95">
        <v>2</v>
      </c>
      <c r="AH41" s="95">
        <v>2</v>
      </c>
      <c r="AI41" s="95">
        <v>2</v>
      </c>
      <c r="AJ41" s="95">
        <v>2</v>
      </c>
    </row>
    <row r="42" spans="1:36">
      <c r="A42" s="91" t="s">
        <v>126</v>
      </c>
      <c r="B42" s="9" t="s">
        <v>152</v>
      </c>
      <c r="C42" s="96">
        <f>SUM(C43:C67)</f>
        <v>9.2632573823398339</v>
      </c>
      <c r="D42" s="96">
        <f>SUM(D43:D67)</f>
        <v>13341.987715257836</v>
      </c>
      <c r="E42" s="96">
        <f>SUM(E43:E67)</f>
        <v>4336.4341872950281</v>
      </c>
      <c r="F42" s="96">
        <f>SUM(F43:F67)</f>
        <v>5781.058940525807</v>
      </c>
      <c r="G42" s="96">
        <f>SUM(G43:G67)</f>
        <v>87452.987418654477</v>
      </c>
      <c r="H42" s="96">
        <f>SUM(H43:H67)</f>
        <v>150694.50984308805</v>
      </c>
      <c r="I42" s="96">
        <f>SUM(I43:I67)</f>
        <v>57598.78608475603</v>
      </c>
      <c r="J42" s="96">
        <f>SUM(J43:J67)</f>
        <v>59498.878828583503</v>
      </c>
      <c r="K42" s="96">
        <f>SUM(K43:K67)</f>
        <v>3696.6311041306922</v>
      </c>
      <c r="L42" s="91" t="s">
        <v>126</v>
      </c>
      <c r="M42" s="96">
        <f>SUM(M43:M67)</f>
        <v>733.26111282518627</v>
      </c>
      <c r="N42" s="96">
        <f>SUM(N43:N67)</f>
        <v>8.8095565541307916</v>
      </c>
      <c r="O42" s="96">
        <f>SUM(O43:O67)</f>
        <v>39.299478592337969</v>
      </c>
      <c r="P42" s="96">
        <f>SUM(P43:P67)</f>
        <v>102809.17213327919</v>
      </c>
      <c r="Q42" s="96">
        <f>SUM(Q43:Q67)</f>
        <v>66183.131166829349</v>
      </c>
      <c r="R42" s="96">
        <f>SUM(R43:R67)</f>
        <v>45939.81195181072</v>
      </c>
      <c r="S42" s="96">
        <f>SUM(S43:S67)</f>
        <v>26464.153687688711</v>
      </c>
      <c r="T42" s="96">
        <f>SUM(T43:T67)</f>
        <v>7910.9781201007809</v>
      </c>
      <c r="U42" s="96">
        <f>SUM(U43:U67)</f>
        <v>9921.7667836754117</v>
      </c>
      <c r="V42" s="96">
        <f>SUM(V43:V67)</f>
        <v>18825.194242854424</v>
      </c>
      <c r="W42" s="96">
        <f>SUM(W43:W67)</f>
        <v>27113.545356366329</v>
      </c>
      <c r="X42" s="96">
        <f>SUM(X43:X67)</f>
        <v>25730.510045557512</v>
      </c>
      <c r="Y42" s="96">
        <f>SUM(Y43:Y67)</f>
        <v>10168.03190334807</v>
      </c>
      <c r="Z42" s="96">
        <f>SUM(Z43:Z67)</f>
        <v>2300.4059923591958</v>
      </c>
      <c r="AA42" s="96">
        <f>SUM(AA43:AA67)</f>
        <v>1139.1354057399224</v>
      </c>
      <c r="AB42" s="96">
        <f>SUM(AB43:AB67)</f>
        <v>113.8155000550631</v>
      </c>
      <c r="AC42" s="96">
        <f>SUM(AC43:AC67)</f>
        <v>85.068042419004939</v>
      </c>
      <c r="AD42" s="96">
        <f>SUM(AD43:AD67)</f>
        <v>28.666379600379734</v>
      </c>
      <c r="AE42" s="96">
        <f>SUM(AE43:AE67)</f>
        <v>14985.108581792523</v>
      </c>
      <c r="AF42" s="96">
        <f>SUM(AF43:AF67)</f>
        <v>10375.358669817444</v>
      </c>
      <c r="AG42" s="96">
        <f>SUM(AG43:AG67)</f>
        <v>7.9913076971173895</v>
      </c>
      <c r="AH42" s="96">
        <f>SUM(AH43:AH67)</f>
        <v>8.320231161490657</v>
      </c>
      <c r="AI42" s="96">
        <f>SUM(AI43:AI67)</f>
        <v>8.5854676472964737</v>
      </c>
      <c r="AJ42" s="96">
        <f>SUM(AJ43:AJ67)</f>
        <v>13.123113639725881</v>
      </c>
    </row>
    <row r="43" spans="1:36">
      <c r="A43" s="97" t="s">
        <v>127</v>
      </c>
      <c r="B43" s="9" t="s">
        <v>152</v>
      </c>
      <c r="C43" s="98">
        <v>0.46753661818858</v>
      </c>
      <c r="D43" s="99">
        <v>34.746054956513703</v>
      </c>
      <c r="E43" s="99">
        <v>5.8851695406521403</v>
      </c>
      <c r="F43" s="100">
        <v>11.8434059964178</v>
      </c>
      <c r="G43" s="99">
        <v>1006.9677362394</v>
      </c>
      <c r="H43" s="99">
        <v>30370.061385637</v>
      </c>
      <c r="I43" s="100">
        <v>22555.9360405238</v>
      </c>
      <c r="J43" s="100">
        <v>23063.856762405299</v>
      </c>
      <c r="K43" s="98">
        <v>29.581486552336301</v>
      </c>
      <c r="L43" s="97" t="s">
        <v>127</v>
      </c>
      <c r="M43" s="98">
        <v>330.52781418715</v>
      </c>
      <c r="N43" s="98">
        <v>0</v>
      </c>
      <c r="O43" s="98">
        <v>1.5046848061833</v>
      </c>
      <c r="P43" s="100">
        <v>15115.8306654148</v>
      </c>
      <c r="Q43" s="100">
        <v>6944.7790130558196</v>
      </c>
      <c r="R43" s="100">
        <v>8150.2495372124304</v>
      </c>
      <c r="S43" s="100">
        <v>847.14489788189098</v>
      </c>
      <c r="T43" s="100">
        <v>2152.5640697781801</v>
      </c>
      <c r="U43" s="98">
        <v>6200</v>
      </c>
      <c r="V43" s="98">
        <v>1736.75605911048</v>
      </c>
      <c r="W43" s="98">
        <v>15103.0971295608</v>
      </c>
      <c r="X43" s="98">
        <v>13935.6308762359</v>
      </c>
      <c r="Y43" s="98">
        <v>2154</v>
      </c>
      <c r="Z43" s="98">
        <v>1050.77373605866</v>
      </c>
      <c r="AA43" s="98">
        <v>524.75366262837895</v>
      </c>
      <c r="AB43" s="98">
        <v>39.108898860625999</v>
      </c>
      <c r="AC43" s="98">
        <v>55.880310875030702</v>
      </c>
      <c r="AD43" s="98">
        <v>2.8294363473453599</v>
      </c>
      <c r="AE43" s="100">
        <v>7549.7878417743004</v>
      </c>
      <c r="AF43" s="98">
        <v>5800</v>
      </c>
      <c r="AG43" s="98">
        <v>0</v>
      </c>
      <c r="AH43" s="98">
        <v>0</v>
      </c>
      <c r="AI43" s="98">
        <v>0</v>
      </c>
      <c r="AJ43" s="99">
        <v>1.7331160690084799</v>
      </c>
    </row>
    <row r="44" spans="1:36">
      <c r="A44" s="97" t="s">
        <v>128</v>
      </c>
      <c r="B44" s="9" t="s">
        <v>152</v>
      </c>
      <c r="C44" s="98">
        <v>7.2992225344944801</v>
      </c>
      <c r="D44" s="99">
        <v>2081.2120185837398</v>
      </c>
      <c r="E44" s="99">
        <v>203.660854918941</v>
      </c>
      <c r="F44" s="100">
        <v>236.275604331864</v>
      </c>
      <c r="G44" s="101">
        <v>21280</v>
      </c>
      <c r="H44" s="99">
        <v>32003.9379472685</v>
      </c>
      <c r="I44" s="100">
        <v>12689.610779816499</v>
      </c>
      <c r="J44" s="100">
        <v>13092.1680632648</v>
      </c>
      <c r="K44" s="98">
        <v>206.545167367755</v>
      </c>
      <c r="L44" s="97" t="s">
        <v>128</v>
      </c>
      <c r="M44" s="98">
        <v>10.059655822442799</v>
      </c>
      <c r="N44" s="98">
        <v>7.2430468660746303</v>
      </c>
      <c r="O44" s="98">
        <v>7.2652848728310699</v>
      </c>
      <c r="P44" s="100">
        <v>14653.305637653601</v>
      </c>
      <c r="Q44" s="100">
        <v>10798.464922503401</v>
      </c>
      <c r="R44" s="100">
        <v>11667.1641457106</v>
      </c>
      <c r="S44" s="100">
        <v>7654.4494906443097</v>
      </c>
      <c r="T44" s="100">
        <v>829.37944518896097</v>
      </c>
      <c r="U44" s="98">
        <v>67.832707499458607</v>
      </c>
      <c r="V44" s="98">
        <v>5967.26360552394</v>
      </c>
      <c r="W44" s="98">
        <v>356.29647431349701</v>
      </c>
      <c r="X44" s="98">
        <v>988.59843153141401</v>
      </c>
      <c r="Y44" s="98">
        <v>282.160076065373</v>
      </c>
      <c r="Z44" s="98">
        <v>22.899934604631898</v>
      </c>
      <c r="AA44" s="98">
        <v>34.491164158792003</v>
      </c>
      <c r="AB44" s="98">
        <v>15.984946841470499</v>
      </c>
      <c r="AC44" s="98">
        <v>13.3587993767777</v>
      </c>
      <c r="AD44" s="98">
        <v>6.6689455891634903</v>
      </c>
      <c r="AE44" s="100">
        <v>120.568770358314</v>
      </c>
      <c r="AF44" s="98">
        <v>95.349666872479204</v>
      </c>
      <c r="AG44" s="98">
        <v>6.86312615882707</v>
      </c>
      <c r="AH44" s="98">
        <v>6.9789043706626996</v>
      </c>
      <c r="AI44" s="98">
        <v>7.2113660906756198</v>
      </c>
      <c r="AJ44" s="99">
        <v>10.978100516627601</v>
      </c>
    </row>
    <row r="45" spans="1:36">
      <c r="A45" s="97" t="s">
        <v>129</v>
      </c>
      <c r="B45" s="9" t="s">
        <v>152</v>
      </c>
      <c r="C45" s="98">
        <v>0.55433563564982802</v>
      </c>
      <c r="D45" s="99">
        <v>282.78562489385502</v>
      </c>
      <c r="E45" s="99">
        <v>72.091254763143297</v>
      </c>
      <c r="F45" s="100">
        <v>94.645409033477605</v>
      </c>
      <c r="G45" s="99">
        <v>1372.8838548139099</v>
      </c>
      <c r="H45" s="99">
        <v>2092.6907020099602</v>
      </c>
      <c r="I45" s="100">
        <v>1072.7874760702</v>
      </c>
      <c r="J45" s="100">
        <v>869.25448221124998</v>
      </c>
      <c r="K45" s="98">
        <v>13.861674926498599</v>
      </c>
      <c r="L45" s="97" t="s">
        <v>129</v>
      </c>
      <c r="M45" s="98">
        <v>17.460863273183801</v>
      </c>
      <c r="N45" s="98">
        <v>0.55621937856679105</v>
      </c>
      <c r="O45" s="98">
        <v>1.18090459905339</v>
      </c>
      <c r="P45" s="100">
        <v>1667.5589933623301</v>
      </c>
      <c r="Q45" s="100">
        <v>1076.7492099205499</v>
      </c>
      <c r="R45" s="100">
        <v>1429.0979702781599</v>
      </c>
      <c r="S45" s="100">
        <v>589.58356340062801</v>
      </c>
      <c r="T45" s="100">
        <v>435.70808438016297</v>
      </c>
      <c r="U45" s="98">
        <v>287.02487917562303</v>
      </c>
      <c r="V45" s="98">
        <v>461.50480482105303</v>
      </c>
      <c r="W45" s="98">
        <v>3213.7870601867198</v>
      </c>
      <c r="X45" s="98">
        <v>2257.2276051558601</v>
      </c>
      <c r="Y45" s="98">
        <v>687.93911421211897</v>
      </c>
      <c r="Z45" s="98">
        <v>50.537711068176698</v>
      </c>
      <c r="AA45" s="98">
        <v>5.0977141269883397</v>
      </c>
      <c r="AB45" s="98">
        <v>5.6247252520850699</v>
      </c>
      <c r="AC45" s="98">
        <v>1.9316907274222599</v>
      </c>
      <c r="AD45" s="98">
        <v>0.48719758719747502</v>
      </c>
      <c r="AE45" s="100">
        <v>1895.5189548332501</v>
      </c>
      <c r="AF45" s="98">
        <v>1030</v>
      </c>
      <c r="AG45" s="98">
        <v>0.52682558169015603</v>
      </c>
      <c r="AH45" s="98">
        <v>0.62635693568731798</v>
      </c>
      <c r="AI45" s="98">
        <v>0.51224789252082603</v>
      </c>
      <c r="AJ45" s="99">
        <v>0.29575611738517599</v>
      </c>
    </row>
    <row r="46" spans="1:36">
      <c r="A46" s="97" t="s">
        <v>130</v>
      </c>
      <c r="B46" s="9" t="s">
        <v>152</v>
      </c>
      <c r="C46" s="98">
        <v>0.94216259400694402</v>
      </c>
      <c r="D46" s="99">
        <v>1282.92731353061</v>
      </c>
      <c r="E46" s="99">
        <v>259.35991735879298</v>
      </c>
      <c r="F46" s="100">
        <v>357.90937846111598</v>
      </c>
      <c r="G46" s="99">
        <v>5862.31291529995</v>
      </c>
      <c r="H46" s="99">
        <v>7824.2469736605999</v>
      </c>
      <c r="I46" s="100">
        <v>2830.3433282864398</v>
      </c>
      <c r="J46" s="100">
        <v>3014.7911693043502</v>
      </c>
      <c r="K46" s="98">
        <v>49.7375562846401</v>
      </c>
      <c r="L46" s="97" t="s">
        <v>130</v>
      </c>
      <c r="M46" s="98">
        <v>11.052307466075201</v>
      </c>
      <c r="N46" s="98">
        <v>1.01029030948937</v>
      </c>
      <c r="O46" s="98">
        <v>1.1919893605962899</v>
      </c>
      <c r="P46" s="100">
        <v>6060.6369478284296</v>
      </c>
      <c r="Q46" s="100">
        <v>3908.0330341625199</v>
      </c>
      <c r="R46" s="100">
        <v>3323.0309296759101</v>
      </c>
      <c r="S46" s="100">
        <v>2208.9300449021398</v>
      </c>
      <c r="T46" s="100">
        <v>249.15603115489699</v>
      </c>
      <c r="U46" s="98">
        <v>107.81512184112199</v>
      </c>
      <c r="V46" s="98">
        <v>1457.88355788487</v>
      </c>
      <c r="W46" s="98">
        <v>1174.25904477002</v>
      </c>
      <c r="X46" s="98">
        <v>1028.71894272332</v>
      </c>
      <c r="Y46" s="98">
        <v>306.39005552355098</v>
      </c>
      <c r="Z46" s="98">
        <v>7.1939815906481401</v>
      </c>
      <c r="AA46" s="98">
        <v>15.9601019750167</v>
      </c>
      <c r="AB46" s="98">
        <v>4.6945424686497699</v>
      </c>
      <c r="AC46" s="98">
        <v>2.32394888819268</v>
      </c>
      <c r="AD46" s="98">
        <v>0.74384536426607095</v>
      </c>
      <c r="AE46" s="100">
        <v>743.44001068369903</v>
      </c>
      <c r="AF46" s="98">
        <v>165.79819618301701</v>
      </c>
      <c r="AG46" s="98">
        <v>0.60135595660016306</v>
      </c>
      <c r="AH46" s="98">
        <v>0.71496985514063904</v>
      </c>
      <c r="AI46" s="98">
        <v>0.86185366410002895</v>
      </c>
      <c r="AJ46" s="99">
        <v>0.116140936704625</v>
      </c>
    </row>
    <row r="47" spans="1:36">
      <c r="A47" s="97" t="s">
        <v>131</v>
      </c>
      <c r="B47" s="9" t="s">
        <v>152</v>
      </c>
      <c r="C47" s="98">
        <v>0</v>
      </c>
      <c r="D47" s="99">
        <v>442.86740401148899</v>
      </c>
      <c r="E47" s="99">
        <v>3.4033039063197399</v>
      </c>
      <c r="F47" s="100">
        <v>129.44588326826999</v>
      </c>
      <c r="G47" s="99">
        <v>5686.1985761052401</v>
      </c>
      <c r="H47" s="99">
        <v>7799.59849622817</v>
      </c>
      <c r="I47" s="100">
        <v>4234.42081023012</v>
      </c>
      <c r="J47" s="100">
        <v>3836.37227744351</v>
      </c>
      <c r="K47" s="98">
        <v>33.973359261151501</v>
      </c>
      <c r="L47" s="97" t="s">
        <v>131</v>
      </c>
      <c r="M47" s="98">
        <v>1.25906394340658</v>
      </c>
      <c r="N47" s="98">
        <v>0</v>
      </c>
      <c r="O47" s="98">
        <v>0</v>
      </c>
      <c r="P47" s="100">
        <v>7341.3272645007</v>
      </c>
      <c r="Q47" s="100">
        <v>4811.8733041169198</v>
      </c>
      <c r="R47" s="100">
        <v>3778.00226877864</v>
      </c>
      <c r="S47" s="100">
        <v>2936.7842710210598</v>
      </c>
      <c r="T47" s="100">
        <v>272.95657039149199</v>
      </c>
      <c r="U47" s="98">
        <v>7.0003930851283496</v>
      </c>
      <c r="V47" s="98">
        <v>973.43069536694998</v>
      </c>
      <c r="W47" s="98">
        <v>0</v>
      </c>
      <c r="X47" s="98">
        <v>61.540076052809702</v>
      </c>
      <c r="Y47" s="98">
        <v>106.02116157275699</v>
      </c>
      <c r="Z47" s="98">
        <v>0</v>
      </c>
      <c r="AA47" s="98">
        <v>1.86826268111561</v>
      </c>
      <c r="AB47" s="98">
        <v>1.40802142521818</v>
      </c>
      <c r="AC47" s="98">
        <v>0</v>
      </c>
      <c r="AD47" s="98">
        <v>0.198318931589545</v>
      </c>
      <c r="AE47" s="100">
        <v>5.4022168206961201</v>
      </c>
      <c r="AF47" s="98">
        <v>17.184338174635599</v>
      </c>
      <c r="AG47" s="98">
        <v>0</v>
      </c>
      <c r="AH47" s="98">
        <v>0</v>
      </c>
      <c r="AI47" s="98">
        <v>0</v>
      </c>
      <c r="AJ47" s="99">
        <v>0</v>
      </c>
    </row>
    <row r="48" spans="1:36">
      <c r="A48" s="97" t="s">
        <v>132</v>
      </c>
      <c r="B48" s="9" t="s">
        <v>152</v>
      </c>
      <c r="C48" s="98">
        <v>0</v>
      </c>
      <c r="D48" s="99">
        <v>453.92497097761401</v>
      </c>
      <c r="E48" s="99">
        <v>78.740200865285502</v>
      </c>
      <c r="F48" s="100">
        <v>179.29588469191199</v>
      </c>
      <c r="G48" s="99">
        <v>2677.5081117444902</v>
      </c>
      <c r="H48" s="99">
        <v>3692.5277081231002</v>
      </c>
      <c r="I48" s="100">
        <v>1583.94855705587</v>
      </c>
      <c r="J48" s="100">
        <v>1558.6729676171501</v>
      </c>
      <c r="K48" s="98">
        <v>59.621741834172497</v>
      </c>
      <c r="L48" s="97" t="s">
        <v>132</v>
      </c>
      <c r="M48" s="98">
        <v>8.8470705783687595</v>
      </c>
      <c r="N48" s="98">
        <v>0</v>
      </c>
      <c r="O48" s="98">
        <v>1.0688028839328101</v>
      </c>
      <c r="P48" s="100">
        <v>3006.9343598000501</v>
      </c>
      <c r="Q48" s="100">
        <v>1971.76991693281</v>
      </c>
      <c r="R48" s="100">
        <v>1771.93872386009</v>
      </c>
      <c r="S48" s="100">
        <v>1230.5645205999599</v>
      </c>
      <c r="T48" s="100">
        <v>306.78623719823099</v>
      </c>
      <c r="U48" s="98">
        <v>93.497344889191496</v>
      </c>
      <c r="V48" s="98">
        <v>714.34051777109801</v>
      </c>
      <c r="W48" s="98">
        <v>791.36816862728801</v>
      </c>
      <c r="X48" s="98">
        <v>726.86136518679098</v>
      </c>
      <c r="Y48" s="98">
        <v>341.02220616124498</v>
      </c>
      <c r="Z48" s="98">
        <v>12.696860005127901</v>
      </c>
      <c r="AA48" s="98">
        <v>32.391591357870297</v>
      </c>
      <c r="AB48" s="98">
        <v>3.1664524924444502</v>
      </c>
      <c r="AC48" s="98">
        <v>1.0156356719664199</v>
      </c>
      <c r="AD48" s="98">
        <v>0.30870408121231702</v>
      </c>
      <c r="AE48" s="100">
        <v>431.37364235509398</v>
      </c>
      <c r="AF48" s="98">
        <v>117.79129653043699</v>
      </c>
      <c r="AG48" s="98">
        <v>0</v>
      </c>
      <c r="AH48" s="98">
        <v>0</v>
      </c>
      <c r="AI48" s="98">
        <v>0</v>
      </c>
      <c r="AJ48" s="99">
        <v>0</v>
      </c>
    </row>
    <row r="49" spans="1:36">
      <c r="A49" s="97" t="s">
        <v>133</v>
      </c>
      <c r="B49" s="9" t="s">
        <v>152</v>
      </c>
      <c r="C49" s="98">
        <v>0</v>
      </c>
      <c r="D49" s="99">
        <v>0</v>
      </c>
      <c r="E49" s="99">
        <v>0</v>
      </c>
      <c r="F49" s="100">
        <v>3.9512781326583402</v>
      </c>
      <c r="G49" s="99">
        <v>33.0112595073888</v>
      </c>
      <c r="H49" s="99">
        <v>93.479528485317701</v>
      </c>
      <c r="I49" s="100">
        <v>14.598376062019801</v>
      </c>
      <c r="J49" s="100">
        <v>12.7974275583103</v>
      </c>
      <c r="K49" s="98">
        <v>7.6856855577864103</v>
      </c>
      <c r="L49" s="97" t="s">
        <v>133</v>
      </c>
      <c r="M49" s="98">
        <v>9.2954085188686495</v>
      </c>
      <c r="N49" s="98">
        <v>0</v>
      </c>
      <c r="O49" s="98">
        <v>11.5193024694615</v>
      </c>
      <c r="P49" s="100">
        <v>59.818359401499301</v>
      </c>
      <c r="Q49" s="100">
        <v>34.757531490608798</v>
      </c>
      <c r="R49" s="100">
        <v>26.941273182451901</v>
      </c>
      <c r="S49" s="100">
        <v>9.8166191385173907</v>
      </c>
      <c r="T49" s="100">
        <v>20.796646553626001</v>
      </c>
      <c r="U49" s="98">
        <v>30.106741038633999</v>
      </c>
      <c r="V49" s="98">
        <v>5.9688882867043498</v>
      </c>
      <c r="W49" s="98">
        <v>55.322205597002601</v>
      </c>
      <c r="X49" s="98">
        <v>22.103832240960301</v>
      </c>
      <c r="Y49" s="98">
        <v>26.567841609990399</v>
      </c>
      <c r="Z49" s="98">
        <v>17.823657069506002</v>
      </c>
      <c r="AA49" s="98">
        <v>11.275667472514</v>
      </c>
      <c r="AB49" s="98">
        <v>4.3588931041431902</v>
      </c>
      <c r="AC49" s="98">
        <v>0.33630624783023799</v>
      </c>
      <c r="AD49" s="98">
        <v>6.9400134100692706E-2</v>
      </c>
      <c r="AE49" s="100">
        <v>45.357262378774301</v>
      </c>
      <c r="AF49" s="98">
        <v>59.217200413754497</v>
      </c>
      <c r="AG49" s="98">
        <v>0</v>
      </c>
      <c r="AH49" s="98">
        <v>0</v>
      </c>
      <c r="AI49" s="98">
        <v>0</v>
      </c>
      <c r="AJ49" s="99">
        <v>0</v>
      </c>
    </row>
    <row r="50" spans="1:36">
      <c r="A50" s="97" t="s">
        <v>134</v>
      </c>
      <c r="B50" s="9" t="s">
        <v>152</v>
      </c>
      <c r="C50" s="98">
        <v>0</v>
      </c>
      <c r="D50" s="99">
        <v>13.482818708145601</v>
      </c>
      <c r="E50" s="99">
        <v>10.113881661048801</v>
      </c>
      <c r="F50" s="100">
        <v>15.750149045598601</v>
      </c>
      <c r="G50" s="99">
        <v>157.27788859108</v>
      </c>
      <c r="H50" s="99">
        <v>317.35065148052701</v>
      </c>
      <c r="I50" s="100">
        <v>32.262583221514902</v>
      </c>
      <c r="J50" s="100">
        <v>40.334279409525998</v>
      </c>
      <c r="K50" s="98">
        <v>17.5635864284361</v>
      </c>
      <c r="L50" s="97" t="s">
        <v>134</v>
      </c>
      <c r="M50" s="98">
        <v>1.28809714213113</v>
      </c>
      <c r="N50" s="98">
        <v>0</v>
      </c>
      <c r="O50" s="98">
        <v>0.67731727290356003</v>
      </c>
      <c r="P50" s="100">
        <v>232.104341259899</v>
      </c>
      <c r="Q50" s="100">
        <v>138.55488115979799</v>
      </c>
      <c r="R50" s="100">
        <v>52.039774943907503</v>
      </c>
      <c r="S50" s="100">
        <v>26.194385059508399</v>
      </c>
      <c r="T50" s="100">
        <v>9.6715182269238795</v>
      </c>
      <c r="U50" s="98">
        <v>17.011096199028099</v>
      </c>
      <c r="V50" s="98">
        <v>16.4117323890294</v>
      </c>
      <c r="W50" s="98">
        <v>12.6861978759955</v>
      </c>
      <c r="X50" s="98">
        <v>15.096299474508299</v>
      </c>
      <c r="Y50" s="98">
        <v>19.964342427840201</v>
      </c>
      <c r="Z50" s="98">
        <v>0.35034930100975498</v>
      </c>
      <c r="AA50" s="98">
        <v>1.9833192422555499</v>
      </c>
      <c r="AB50" s="98">
        <v>0.700392267311433</v>
      </c>
      <c r="AC50" s="98">
        <v>0.36807478368699398</v>
      </c>
      <c r="AD50" s="98">
        <v>0.105348555411946</v>
      </c>
      <c r="AE50" s="100">
        <v>14.6957387880482</v>
      </c>
      <c r="AF50" s="98">
        <v>23.4884058118779</v>
      </c>
      <c r="AG50" s="98">
        <v>0</v>
      </c>
      <c r="AH50" s="98">
        <v>0</v>
      </c>
      <c r="AI50" s="98">
        <v>0</v>
      </c>
      <c r="AJ50" s="99">
        <v>0</v>
      </c>
    </row>
    <row r="51" spans="1:36">
      <c r="A51" s="97" t="s">
        <v>135</v>
      </c>
      <c r="B51" s="9" t="s">
        <v>152</v>
      </c>
      <c r="C51" s="98">
        <v>0</v>
      </c>
      <c r="D51" s="99">
        <v>79.6452766525653</v>
      </c>
      <c r="E51" s="99">
        <v>55.5889296388183</v>
      </c>
      <c r="F51" s="100">
        <v>56.174109797291699</v>
      </c>
      <c r="G51" s="99">
        <v>508.720282084014</v>
      </c>
      <c r="H51" s="99">
        <v>896.72434995169499</v>
      </c>
      <c r="I51" s="100">
        <v>140.296966076194</v>
      </c>
      <c r="J51" s="100">
        <v>148.68307471870099</v>
      </c>
      <c r="K51" s="98">
        <v>6.6512756240295996</v>
      </c>
      <c r="L51" s="97" t="s">
        <v>135</v>
      </c>
      <c r="M51" s="98">
        <v>2.916642939505</v>
      </c>
      <c r="N51" s="98">
        <v>0</v>
      </c>
      <c r="O51" s="98">
        <v>0</v>
      </c>
      <c r="P51" s="100">
        <v>672.71472623809302</v>
      </c>
      <c r="Q51" s="100">
        <v>417.80952976829599</v>
      </c>
      <c r="R51" s="100">
        <v>200.07422259125499</v>
      </c>
      <c r="S51" s="100">
        <v>107.431309238849</v>
      </c>
      <c r="T51" s="100">
        <v>11.1376952445759</v>
      </c>
      <c r="U51" s="98">
        <v>4.3848103727207297</v>
      </c>
      <c r="V51" s="98">
        <v>73.7738655543601</v>
      </c>
      <c r="W51" s="98">
        <v>222.96632871179</v>
      </c>
      <c r="X51" s="98">
        <v>45.814736702147599</v>
      </c>
      <c r="Y51" s="98">
        <v>20.4047461999699</v>
      </c>
      <c r="Z51" s="98">
        <v>0.36351101360182297</v>
      </c>
      <c r="AA51" s="98">
        <v>1.4186885649230701</v>
      </c>
      <c r="AB51" s="98">
        <v>0.86045649676261404</v>
      </c>
      <c r="AC51" s="98">
        <v>0.46082178203097701</v>
      </c>
      <c r="AD51" s="98">
        <v>0.12925838096612</v>
      </c>
      <c r="AE51" s="100">
        <v>144.42806323392799</v>
      </c>
      <c r="AF51" s="98">
        <v>2.64249432822279</v>
      </c>
      <c r="AG51" s="98">
        <v>0</v>
      </c>
      <c r="AH51" s="98">
        <v>0</v>
      </c>
      <c r="AI51" s="98">
        <v>0</v>
      </c>
      <c r="AJ51" s="99">
        <v>0</v>
      </c>
    </row>
    <row r="52" spans="1:36">
      <c r="A52" s="97" t="s">
        <v>136</v>
      </c>
      <c r="B52" s="9" t="s">
        <v>152</v>
      </c>
      <c r="C52" s="98">
        <v>0</v>
      </c>
      <c r="D52" s="99">
        <v>29.824298136417301</v>
      </c>
      <c r="E52" s="99">
        <v>21.031361096618401</v>
      </c>
      <c r="F52" s="100">
        <v>29.175696719037902</v>
      </c>
      <c r="G52" s="99">
        <v>246.121502169921</v>
      </c>
      <c r="H52" s="99">
        <v>483.10567235725699</v>
      </c>
      <c r="I52" s="100">
        <v>66.255224352988705</v>
      </c>
      <c r="J52" s="100">
        <v>73.792178710177595</v>
      </c>
      <c r="K52" s="98">
        <v>45.679102053393002</v>
      </c>
      <c r="L52" s="97" t="s">
        <v>136</v>
      </c>
      <c r="M52" s="98">
        <v>5.5146456599371199</v>
      </c>
      <c r="N52" s="98">
        <v>0</v>
      </c>
      <c r="O52" s="98">
        <v>0</v>
      </c>
      <c r="P52" s="100">
        <v>356.90965901265298</v>
      </c>
      <c r="Q52" s="100">
        <v>222.31287744594599</v>
      </c>
      <c r="R52" s="100">
        <v>107.473485866937</v>
      </c>
      <c r="S52" s="100">
        <v>49.9429585603608</v>
      </c>
      <c r="T52" s="100">
        <v>15.1181944299775</v>
      </c>
      <c r="U52" s="98">
        <v>25.412369847128598</v>
      </c>
      <c r="V52" s="98">
        <v>35.681301166555599</v>
      </c>
      <c r="W52" s="98">
        <v>181.62446551509399</v>
      </c>
      <c r="X52" s="98">
        <v>87.690764155796401</v>
      </c>
      <c r="Y52" s="98">
        <v>35.769703282111301</v>
      </c>
      <c r="Z52" s="98">
        <v>1.0827914131780101</v>
      </c>
      <c r="AA52" s="98">
        <v>3.9127058512211099</v>
      </c>
      <c r="AB52" s="98">
        <v>0.92697697067503004</v>
      </c>
      <c r="AC52" s="98">
        <v>0.51362424652609495</v>
      </c>
      <c r="AD52" s="98">
        <v>0.14211988412033</v>
      </c>
      <c r="AE52" s="100">
        <v>100.263337562446</v>
      </c>
      <c r="AF52" s="98">
        <v>59.586737477321698</v>
      </c>
      <c r="AG52" s="98">
        <v>0</v>
      </c>
      <c r="AH52" s="98">
        <v>0</v>
      </c>
      <c r="AI52" s="98">
        <v>0</v>
      </c>
      <c r="AJ52" s="99">
        <v>0</v>
      </c>
    </row>
    <row r="53" spans="1:36">
      <c r="A53" s="97" t="s">
        <v>137</v>
      </c>
      <c r="B53" s="9" t="s">
        <v>152</v>
      </c>
      <c r="C53" s="98">
        <v>0</v>
      </c>
      <c r="D53" s="99">
        <v>53.973013019906404</v>
      </c>
      <c r="E53" s="99">
        <v>38.277038563144202</v>
      </c>
      <c r="F53" s="100">
        <v>53.673645881150001</v>
      </c>
      <c r="G53" s="99">
        <v>383.41810643670698</v>
      </c>
      <c r="H53" s="99">
        <v>692.12421586632104</v>
      </c>
      <c r="I53" s="100">
        <v>89.118992683073898</v>
      </c>
      <c r="J53" s="100">
        <v>103.901348892599</v>
      </c>
      <c r="K53" s="98">
        <v>41.0952459501069</v>
      </c>
      <c r="L53" s="97" t="s">
        <v>137</v>
      </c>
      <c r="M53" s="98">
        <v>2.6893006639039498</v>
      </c>
      <c r="N53" s="98">
        <v>0</v>
      </c>
      <c r="O53" s="98">
        <v>0</v>
      </c>
      <c r="P53" s="100">
        <v>526.61740754089499</v>
      </c>
      <c r="Q53" s="100">
        <v>347.34235724911201</v>
      </c>
      <c r="R53" s="100">
        <v>145.86394638583201</v>
      </c>
      <c r="S53" s="100">
        <v>83.485092473436694</v>
      </c>
      <c r="T53" s="100">
        <v>15.6558935911821</v>
      </c>
      <c r="U53" s="98">
        <v>4.4992712376593804</v>
      </c>
      <c r="V53" s="98">
        <v>53.065658532731398</v>
      </c>
      <c r="W53" s="98">
        <v>54.635347247026203</v>
      </c>
      <c r="X53" s="98">
        <v>50.666459324528603</v>
      </c>
      <c r="Y53" s="98">
        <v>42.994698663198797</v>
      </c>
      <c r="Z53" s="98">
        <v>0.107889680277294</v>
      </c>
      <c r="AA53" s="98">
        <v>1.02657492392709</v>
      </c>
      <c r="AB53" s="98">
        <v>0.74897217514055303</v>
      </c>
      <c r="AC53" s="98">
        <v>0.37259796517328297</v>
      </c>
      <c r="AD53" s="98">
        <v>0.135684522571619</v>
      </c>
      <c r="AE53" s="100">
        <v>36.111454019102098</v>
      </c>
      <c r="AF53" s="98">
        <v>20.438043572236602</v>
      </c>
      <c r="AG53" s="98">
        <v>0</v>
      </c>
      <c r="AH53" s="98">
        <v>0</v>
      </c>
      <c r="AI53" s="98">
        <v>0</v>
      </c>
      <c r="AJ53" s="99">
        <v>0</v>
      </c>
    </row>
    <row r="54" spans="1:36">
      <c r="A54" s="97" t="s">
        <v>138</v>
      </c>
      <c r="B54" s="9" t="s">
        <v>152</v>
      </c>
      <c r="C54" s="98">
        <v>0</v>
      </c>
      <c r="D54" s="99">
        <v>17.0463635435373</v>
      </c>
      <c r="E54" s="99">
        <v>12.988092909813799</v>
      </c>
      <c r="F54" s="100">
        <v>27.573951853371501</v>
      </c>
      <c r="G54" s="99">
        <v>209.54531437423299</v>
      </c>
      <c r="H54" s="99">
        <v>426.92460496442902</v>
      </c>
      <c r="I54" s="100">
        <v>64.971381682914497</v>
      </c>
      <c r="J54" s="100">
        <v>72.7938508852273</v>
      </c>
      <c r="K54" s="98">
        <v>30.641740163787102</v>
      </c>
      <c r="L54" s="97" t="s">
        <v>138</v>
      </c>
      <c r="M54" s="98">
        <v>13.5629464919933</v>
      </c>
      <c r="N54" s="98">
        <v>0</v>
      </c>
      <c r="O54" s="98">
        <v>2.3240902650282802</v>
      </c>
      <c r="P54" s="100">
        <v>317.88962587889102</v>
      </c>
      <c r="Q54" s="100">
        <v>210.436222873638</v>
      </c>
      <c r="R54" s="100">
        <v>106.82541043233</v>
      </c>
      <c r="S54" s="100">
        <v>63.0443981605058</v>
      </c>
      <c r="T54" s="100">
        <v>55.570087900264497</v>
      </c>
      <c r="U54" s="98">
        <v>65.657956536455004</v>
      </c>
      <c r="V54" s="98">
        <v>35.751460527454</v>
      </c>
      <c r="W54" s="98">
        <v>34.567165137863803</v>
      </c>
      <c r="X54" s="98">
        <v>29.089942140482901</v>
      </c>
      <c r="Y54" s="98">
        <v>60.091070017868901</v>
      </c>
      <c r="Z54" s="98">
        <v>18.0004193618988</v>
      </c>
      <c r="AA54" s="98">
        <v>14.9046608283561</v>
      </c>
      <c r="AB54" s="98">
        <v>0.92558423863071504</v>
      </c>
      <c r="AC54" s="98">
        <v>0.36240827909044199</v>
      </c>
      <c r="AD54" s="98">
        <v>0.13798962626573899</v>
      </c>
      <c r="AE54" s="100">
        <v>34.127871833155197</v>
      </c>
      <c r="AF54" s="98">
        <v>83.820726605774297</v>
      </c>
      <c r="AG54" s="98">
        <v>0</v>
      </c>
      <c r="AH54" s="98">
        <v>0</v>
      </c>
      <c r="AI54" s="98">
        <v>0</v>
      </c>
      <c r="AJ54" s="99">
        <v>0</v>
      </c>
    </row>
    <row r="55" spans="1:36">
      <c r="A55" s="97" t="s">
        <v>139</v>
      </c>
      <c r="B55" s="9" t="s">
        <v>152</v>
      </c>
      <c r="C55" s="98">
        <v>0</v>
      </c>
      <c r="D55" s="99">
        <v>173.23181736490699</v>
      </c>
      <c r="E55" s="99">
        <v>124.124826283261</v>
      </c>
      <c r="F55" s="100">
        <v>173.708286992675</v>
      </c>
      <c r="G55" s="99">
        <v>1278.02188273407</v>
      </c>
      <c r="H55" s="99">
        <v>2066.9072389354001</v>
      </c>
      <c r="I55" s="100">
        <v>370.194008893535</v>
      </c>
      <c r="J55" s="100">
        <v>413.338148297374</v>
      </c>
      <c r="K55" s="98">
        <v>119.356654715741</v>
      </c>
      <c r="L55" s="97" t="s">
        <v>139</v>
      </c>
      <c r="M55" s="98">
        <v>24.657892905625602</v>
      </c>
      <c r="N55" s="98">
        <v>0</v>
      </c>
      <c r="O55" s="98">
        <v>0</v>
      </c>
      <c r="P55" s="100">
        <v>1848.5579089011901</v>
      </c>
      <c r="Q55" s="100">
        <v>1210.4650687225101</v>
      </c>
      <c r="R55" s="100">
        <v>566.99883620382104</v>
      </c>
      <c r="S55" s="100">
        <v>330.68227040152902</v>
      </c>
      <c r="T55" s="100">
        <v>114.64921307691699</v>
      </c>
      <c r="U55" s="98">
        <v>52.5575848530939</v>
      </c>
      <c r="V55" s="98">
        <v>188.818743609526</v>
      </c>
      <c r="W55" s="98">
        <v>227.68720256240599</v>
      </c>
      <c r="X55" s="98">
        <v>191.47974792179801</v>
      </c>
      <c r="Y55" s="98">
        <v>180.52644470570999</v>
      </c>
      <c r="Z55" s="98">
        <v>3.8886885421700801</v>
      </c>
      <c r="AA55" s="98">
        <v>1.0979605482516599</v>
      </c>
      <c r="AB55" s="98">
        <v>1.0873778922071899</v>
      </c>
      <c r="AC55" s="98">
        <v>0.394313519318719</v>
      </c>
      <c r="AD55" s="98">
        <v>0.26282631229103798</v>
      </c>
      <c r="AE55" s="100">
        <v>136.83061669717</v>
      </c>
      <c r="AF55" s="98">
        <v>97.925692611106896</v>
      </c>
      <c r="AG55" s="98">
        <v>0</v>
      </c>
      <c r="AH55" s="98">
        <v>0</v>
      </c>
      <c r="AI55" s="98">
        <v>0</v>
      </c>
      <c r="AJ55" s="99">
        <v>0</v>
      </c>
    </row>
    <row r="56" spans="1:36">
      <c r="A56" s="97" t="s">
        <v>140</v>
      </c>
      <c r="B56" s="9" t="s">
        <v>152</v>
      </c>
      <c r="C56" s="98">
        <v>0</v>
      </c>
      <c r="D56" s="99">
        <v>0</v>
      </c>
      <c r="E56" s="99">
        <v>0</v>
      </c>
      <c r="F56" s="100">
        <v>1.82924253059637</v>
      </c>
      <c r="G56" s="99">
        <v>18.873098819379901</v>
      </c>
      <c r="H56" s="99">
        <v>78.013456427533697</v>
      </c>
      <c r="I56" s="100">
        <v>2.8676105038502002</v>
      </c>
      <c r="J56" s="100">
        <v>3.07391555429618</v>
      </c>
      <c r="K56" s="98">
        <v>4.0211032428276496</v>
      </c>
      <c r="L56" s="97" t="s">
        <v>140</v>
      </c>
      <c r="M56" s="98">
        <v>0.56859712226905401</v>
      </c>
      <c r="N56" s="98">
        <v>0</v>
      </c>
      <c r="O56" s="98">
        <v>0</v>
      </c>
      <c r="P56" s="100">
        <v>31.5887401714741</v>
      </c>
      <c r="Q56" s="100">
        <v>21.801246782277801</v>
      </c>
      <c r="R56" s="100">
        <v>5.1528511824584697</v>
      </c>
      <c r="S56" s="100">
        <v>1.7489962198235001</v>
      </c>
      <c r="T56" s="100">
        <v>0.49376258424159603</v>
      </c>
      <c r="U56" s="98">
        <v>0.64451935348729605</v>
      </c>
      <c r="V56" s="98">
        <v>0</v>
      </c>
      <c r="W56" s="98">
        <v>0</v>
      </c>
      <c r="X56" s="98">
        <v>0</v>
      </c>
      <c r="Y56" s="98">
        <v>0.55236706658874402</v>
      </c>
      <c r="Z56" s="98">
        <v>0</v>
      </c>
      <c r="AA56" s="98">
        <v>0.59579170966630401</v>
      </c>
      <c r="AB56" s="98">
        <v>0.498422609736414</v>
      </c>
      <c r="AC56" s="98">
        <v>0.247168444335302</v>
      </c>
      <c r="AD56" s="98">
        <v>6.3171052387396703E-2</v>
      </c>
      <c r="AE56" s="100">
        <v>5.6468898777411898</v>
      </c>
      <c r="AF56" s="98">
        <v>1.5484749983791699</v>
      </c>
      <c r="AG56" s="98">
        <v>0</v>
      </c>
      <c r="AH56" s="98">
        <v>0</v>
      </c>
      <c r="AI56" s="98">
        <v>0</v>
      </c>
      <c r="AJ56" s="99">
        <v>0</v>
      </c>
    </row>
    <row r="57" spans="1:36">
      <c r="A57" s="97" t="s">
        <v>141</v>
      </c>
      <c r="B57" s="9" t="s">
        <v>152</v>
      </c>
      <c r="C57" s="98">
        <v>0</v>
      </c>
      <c r="D57" s="99">
        <v>49.695219931538901</v>
      </c>
      <c r="E57" s="99">
        <v>31.785853381022999</v>
      </c>
      <c r="F57" s="100">
        <v>67.434966063418699</v>
      </c>
      <c r="G57" s="99">
        <v>481.32819027123298</v>
      </c>
      <c r="H57" s="99">
        <v>853.86294300845395</v>
      </c>
      <c r="I57" s="100">
        <v>160.41411591679801</v>
      </c>
      <c r="J57" s="100">
        <v>166.48953498279701</v>
      </c>
      <c r="K57" s="98">
        <v>41.407797336125299</v>
      </c>
      <c r="L57" s="97" t="s">
        <v>141</v>
      </c>
      <c r="M57" s="98">
        <v>6.6024542725524</v>
      </c>
      <c r="N57" s="98">
        <v>0</v>
      </c>
      <c r="O57" s="98">
        <v>0</v>
      </c>
      <c r="P57" s="100">
        <v>674.30185555070102</v>
      </c>
      <c r="Q57" s="100">
        <v>470.10627819376498</v>
      </c>
      <c r="R57" s="100">
        <v>244.41218920209599</v>
      </c>
      <c r="S57" s="100">
        <v>154.135629440522</v>
      </c>
      <c r="T57" s="100">
        <v>55.894722666533198</v>
      </c>
      <c r="U57" s="98">
        <v>86.714839555328993</v>
      </c>
      <c r="V57" s="98">
        <v>68.906142867362703</v>
      </c>
      <c r="W57" s="98">
        <v>70.372710863403299</v>
      </c>
      <c r="X57" s="98">
        <v>57.751256862097598</v>
      </c>
      <c r="Y57" s="98">
        <v>77.832754200442395</v>
      </c>
      <c r="Z57" s="98">
        <v>13.8419967037956</v>
      </c>
      <c r="AA57" s="98">
        <v>12.2192114109213</v>
      </c>
      <c r="AB57" s="98">
        <v>0.83070079516419404</v>
      </c>
      <c r="AC57" s="98">
        <v>0</v>
      </c>
      <c r="AD57" s="98">
        <v>0.20937799956365699</v>
      </c>
      <c r="AE57" s="100">
        <v>50.479072327303498</v>
      </c>
      <c r="AF57" s="98">
        <v>78.135293209400501</v>
      </c>
      <c r="AG57" s="98">
        <v>0</v>
      </c>
      <c r="AH57" s="98">
        <v>0</v>
      </c>
      <c r="AI57" s="98">
        <v>0</v>
      </c>
      <c r="AJ57" s="99">
        <v>0</v>
      </c>
    </row>
    <row r="58" spans="1:36">
      <c r="A58" s="97" t="s">
        <v>142</v>
      </c>
      <c r="B58" s="9" t="s">
        <v>152</v>
      </c>
      <c r="C58" s="98">
        <v>0</v>
      </c>
      <c r="D58" s="99">
        <v>0</v>
      </c>
      <c r="E58" s="99">
        <v>0</v>
      </c>
      <c r="F58" s="100">
        <v>5.6233729418914704</v>
      </c>
      <c r="G58" s="99">
        <v>51.121979200435703</v>
      </c>
      <c r="H58" s="99">
        <v>0</v>
      </c>
      <c r="I58" s="100">
        <v>11.3471123182794</v>
      </c>
      <c r="J58" s="100">
        <v>11.214625809001801</v>
      </c>
      <c r="K58" s="98">
        <v>4.1036741880051499</v>
      </c>
      <c r="L58" s="97" t="s">
        <v>142</v>
      </c>
      <c r="M58" s="98">
        <v>0.99914334441843999</v>
      </c>
      <c r="N58" s="98">
        <v>0</v>
      </c>
      <c r="O58" s="98">
        <v>0</v>
      </c>
      <c r="P58" s="100">
        <v>78.748847827901599</v>
      </c>
      <c r="Q58" s="100">
        <v>57.2523977412216</v>
      </c>
      <c r="R58" s="100">
        <v>17.656974118244399</v>
      </c>
      <c r="S58" s="100">
        <v>8.2426409372956595</v>
      </c>
      <c r="T58" s="100">
        <v>5.4992082350954004</v>
      </c>
      <c r="U58" s="98">
        <v>4.4526556151699097</v>
      </c>
      <c r="V58" s="98">
        <v>0</v>
      </c>
      <c r="W58" s="98">
        <v>0</v>
      </c>
      <c r="X58" s="98">
        <v>0</v>
      </c>
      <c r="Y58" s="98">
        <v>10.018749622475999</v>
      </c>
      <c r="Z58" s="98">
        <v>4.3282266284549298</v>
      </c>
      <c r="AA58" s="98">
        <v>3.01408496656755</v>
      </c>
      <c r="AB58" s="98">
        <v>0.46078822247980999</v>
      </c>
      <c r="AC58" s="98">
        <v>0</v>
      </c>
      <c r="AD58" s="98">
        <v>4.8747496345513799E-2</v>
      </c>
      <c r="AE58" s="100">
        <v>27.107667393417302</v>
      </c>
      <c r="AF58" s="98">
        <v>13.826533492680699</v>
      </c>
      <c r="AG58" s="98">
        <v>0</v>
      </c>
      <c r="AH58" s="98">
        <v>0</v>
      </c>
      <c r="AI58" s="98">
        <v>0</v>
      </c>
      <c r="AJ58" s="99">
        <v>0</v>
      </c>
    </row>
    <row r="59" spans="1:36">
      <c r="A59" s="97" t="s">
        <v>143</v>
      </c>
      <c r="B59" s="9" t="s">
        <v>152</v>
      </c>
      <c r="C59" s="98">
        <v>0</v>
      </c>
      <c r="D59" s="99">
        <v>1282.7971260914901</v>
      </c>
      <c r="E59" s="99">
        <v>137.61513524663201</v>
      </c>
      <c r="F59" s="100">
        <v>396.28238452159701</v>
      </c>
      <c r="G59" s="99">
        <v>6265.9998936593302</v>
      </c>
      <c r="H59" s="99">
        <v>7056.0185392404101</v>
      </c>
      <c r="I59" s="100">
        <v>3772.86739332365</v>
      </c>
      <c r="J59" s="100">
        <v>3715.4627743144401</v>
      </c>
      <c r="K59" s="98">
        <v>158.42225499826401</v>
      </c>
      <c r="L59" s="97" t="s">
        <v>143</v>
      </c>
      <c r="M59" s="98">
        <v>39.445116653736399</v>
      </c>
      <c r="N59" s="98">
        <v>0</v>
      </c>
      <c r="O59" s="98">
        <v>6.0122215883497603</v>
      </c>
      <c r="P59" s="100">
        <v>6795.3383111817302</v>
      </c>
      <c r="Q59" s="100">
        <v>4362.0153364326598</v>
      </c>
      <c r="R59" s="100">
        <v>3635.5003655298801</v>
      </c>
      <c r="S59" s="100">
        <v>3008.0929280178698</v>
      </c>
      <c r="T59" s="100">
        <v>1284.16869104274</v>
      </c>
      <c r="U59" s="98">
        <v>1340</v>
      </c>
      <c r="V59" s="98">
        <v>1700.7021913982901</v>
      </c>
      <c r="W59" s="98">
        <v>1348.7075974971201</v>
      </c>
      <c r="X59" s="98">
        <v>1474.5249845293499</v>
      </c>
      <c r="Y59" s="98">
        <v>1182.1319162268401</v>
      </c>
      <c r="Z59" s="98">
        <v>299.320751697177</v>
      </c>
      <c r="AA59" s="98">
        <v>340.32283543450899</v>
      </c>
      <c r="AB59" s="98">
        <v>13.074108499865201</v>
      </c>
      <c r="AC59" s="98">
        <v>7.5023416116231401</v>
      </c>
      <c r="AD59" s="98">
        <v>2.9567455479806499</v>
      </c>
      <c r="AE59" s="100">
        <v>932.01019223495302</v>
      </c>
      <c r="AF59" s="98">
        <v>991.834610817314</v>
      </c>
      <c r="AG59" s="98">
        <v>0</v>
      </c>
      <c r="AH59" s="98">
        <v>0</v>
      </c>
      <c r="AI59" s="98">
        <v>0</v>
      </c>
      <c r="AJ59" s="99">
        <v>0</v>
      </c>
    </row>
    <row r="60" spans="1:36">
      <c r="A60" s="97" t="s">
        <v>144</v>
      </c>
      <c r="B60" s="9" t="s">
        <v>152</v>
      </c>
      <c r="C60" s="98">
        <v>0</v>
      </c>
      <c r="D60" s="99">
        <v>0</v>
      </c>
      <c r="E60" s="99">
        <v>0</v>
      </c>
      <c r="F60" s="100">
        <v>12.3788164916404</v>
      </c>
      <c r="G60" s="99">
        <v>95.873440921426806</v>
      </c>
      <c r="H60" s="99">
        <v>198.90008712666301</v>
      </c>
      <c r="I60" s="100">
        <v>12.1614284315192</v>
      </c>
      <c r="J60" s="100">
        <v>15.4951771837083</v>
      </c>
      <c r="K60" s="98">
        <v>14.9556467645673</v>
      </c>
      <c r="L60" s="97" t="s">
        <v>144</v>
      </c>
      <c r="M60" s="98">
        <v>3.1955478793508698</v>
      </c>
      <c r="N60" s="98">
        <v>0</v>
      </c>
      <c r="O60" s="98">
        <v>0</v>
      </c>
      <c r="P60" s="100">
        <v>144.28098438824401</v>
      </c>
      <c r="Q60" s="100">
        <v>118.267271914318</v>
      </c>
      <c r="R60" s="100">
        <v>26.993908135660501</v>
      </c>
      <c r="S60" s="100">
        <v>11.6829286997382</v>
      </c>
      <c r="T60" s="100">
        <v>5.0207642488632001</v>
      </c>
      <c r="U60" s="98">
        <v>6.1361399503780998</v>
      </c>
      <c r="V60" s="98">
        <v>0</v>
      </c>
      <c r="W60" s="98">
        <v>0</v>
      </c>
      <c r="X60" s="98">
        <v>0</v>
      </c>
      <c r="Y60" s="98">
        <v>6.2675872973122999</v>
      </c>
      <c r="Z60" s="98">
        <v>1.4417295099071299</v>
      </c>
      <c r="AA60" s="98">
        <v>1.1833534758150199</v>
      </c>
      <c r="AB60" s="98">
        <v>0</v>
      </c>
      <c r="AC60" s="98">
        <v>0</v>
      </c>
      <c r="AD60" s="98">
        <v>0.14792590850732301</v>
      </c>
      <c r="AE60" s="100">
        <v>3.8626023612250502</v>
      </c>
      <c r="AF60" s="98">
        <v>9.6176438237423607</v>
      </c>
      <c r="AG60" s="98">
        <v>0</v>
      </c>
      <c r="AH60" s="98">
        <v>0</v>
      </c>
      <c r="AI60" s="98">
        <v>0</v>
      </c>
      <c r="AJ60" s="99">
        <v>0</v>
      </c>
    </row>
    <row r="61" spans="1:36">
      <c r="A61" s="97" t="s">
        <v>145</v>
      </c>
      <c r="B61" s="9" t="s">
        <v>152</v>
      </c>
      <c r="C61" s="98">
        <v>0</v>
      </c>
      <c r="D61" s="99">
        <v>12.7060911535246</v>
      </c>
      <c r="E61" s="99">
        <v>0</v>
      </c>
      <c r="F61" s="100">
        <v>148.66541906486501</v>
      </c>
      <c r="G61" s="99">
        <v>1464.18172858654</v>
      </c>
      <c r="H61" s="99">
        <v>1741.63548131013</v>
      </c>
      <c r="I61" s="100">
        <v>313.43505620925998</v>
      </c>
      <c r="J61" s="100">
        <v>385.01677970628901</v>
      </c>
      <c r="K61" s="98">
        <v>97.626279754542097</v>
      </c>
      <c r="L61" s="97" t="s">
        <v>145</v>
      </c>
      <c r="M61" s="98">
        <v>14.9457914871771</v>
      </c>
      <c r="N61" s="98">
        <v>0</v>
      </c>
      <c r="O61" s="98">
        <v>6.5548804739980104</v>
      </c>
      <c r="P61" s="100">
        <v>1615.70845322268</v>
      </c>
      <c r="Q61" s="100">
        <v>1078.86187011639</v>
      </c>
      <c r="R61" s="100">
        <v>451.49204116478899</v>
      </c>
      <c r="S61" s="100">
        <v>310.42571239821399</v>
      </c>
      <c r="T61" s="100">
        <v>136.41467793729601</v>
      </c>
      <c r="U61" s="98">
        <v>98.667257972396897</v>
      </c>
      <c r="V61" s="98">
        <v>0</v>
      </c>
      <c r="W61" s="98">
        <v>0</v>
      </c>
      <c r="X61" s="98">
        <v>0</v>
      </c>
      <c r="Y61" s="98">
        <v>177.32847134309199</v>
      </c>
      <c r="Z61" s="98">
        <v>33.670720390154401</v>
      </c>
      <c r="AA61" s="98">
        <v>29.3609882763431</v>
      </c>
      <c r="AB61" s="98">
        <v>0</v>
      </c>
      <c r="AC61" s="98">
        <v>0</v>
      </c>
      <c r="AD61" s="98">
        <v>0.38444227164375</v>
      </c>
      <c r="AE61" s="100">
        <v>83.560934083948396</v>
      </c>
      <c r="AF61" s="98">
        <v>104.110431885209</v>
      </c>
      <c r="AG61" s="98">
        <v>0</v>
      </c>
      <c r="AH61" s="98">
        <v>0</v>
      </c>
      <c r="AI61" s="98">
        <v>0</v>
      </c>
      <c r="AJ61" s="99">
        <v>0</v>
      </c>
    </row>
    <row r="62" spans="1:36">
      <c r="A62" s="97" t="s">
        <v>146</v>
      </c>
      <c r="B62" s="9" t="s">
        <v>152</v>
      </c>
      <c r="C62" s="98">
        <v>0</v>
      </c>
      <c r="D62" s="99">
        <v>6608.6051239202798</v>
      </c>
      <c r="E62" s="99">
        <v>2754.6400129117301</v>
      </c>
      <c r="F62" s="100">
        <v>2726.4646061991898</v>
      </c>
      <c r="G62" s="101">
        <v>23870</v>
      </c>
      <c r="H62" s="99">
        <v>31492.3140697007</v>
      </c>
      <c r="I62" s="100">
        <v>6651.8587058926796</v>
      </c>
      <c r="J62" s="100">
        <v>7587.2559483611603</v>
      </c>
      <c r="K62" s="98">
        <v>1510</v>
      </c>
      <c r="L62" s="97" t="s">
        <v>146</v>
      </c>
      <c r="M62" s="98">
        <v>186.223286370485</v>
      </c>
      <c r="N62" s="98">
        <v>0</v>
      </c>
      <c r="O62" s="98">
        <v>0</v>
      </c>
      <c r="P62" s="100">
        <v>27738.893396358199</v>
      </c>
      <c r="Q62" s="100">
        <v>18969.481901166899</v>
      </c>
      <c r="R62" s="100">
        <v>7886.99624767975</v>
      </c>
      <c r="S62" s="100">
        <v>5742.42666182416</v>
      </c>
      <c r="T62" s="100">
        <v>1804.1336632058999</v>
      </c>
      <c r="U62" s="98">
        <v>1310</v>
      </c>
      <c r="V62" s="98">
        <v>5078.6404432438303</v>
      </c>
      <c r="W62" s="98">
        <v>4266.1682579003</v>
      </c>
      <c r="X62" s="98">
        <v>4643.8854186777498</v>
      </c>
      <c r="Y62" s="98">
        <v>3902</v>
      </c>
      <c r="Z62" s="98">
        <v>366.58850489757799</v>
      </c>
      <c r="AA62" s="98">
        <v>80.949800893546893</v>
      </c>
      <c r="AB62" s="98">
        <v>19.355239442452799</v>
      </c>
      <c r="AC62" s="98">
        <v>0</v>
      </c>
      <c r="AD62" s="98">
        <v>12.636894007449699</v>
      </c>
      <c r="AE62" s="100">
        <v>2425.8331922206598</v>
      </c>
      <c r="AF62" s="98">
        <v>1450</v>
      </c>
      <c r="AG62" s="98">
        <v>0</v>
      </c>
      <c r="AH62" s="98">
        <v>0</v>
      </c>
      <c r="AI62" s="98">
        <v>0</v>
      </c>
      <c r="AJ62" s="99">
        <v>0</v>
      </c>
    </row>
    <row r="63" spans="1:36">
      <c r="A63" s="97" t="s">
        <v>147</v>
      </c>
      <c r="B63" s="9" t="s">
        <v>152</v>
      </c>
      <c r="C63" s="98">
        <v>0</v>
      </c>
      <c r="D63" s="99">
        <v>321.65017666689999</v>
      </c>
      <c r="E63" s="99">
        <v>371.96557255530502</v>
      </c>
      <c r="F63" s="100">
        <v>627.828289177957</v>
      </c>
      <c r="G63" s="99">
        <v>7874.3466703960203</v>
      </c>
      <c r="H63" s="99">
        <v>10179.300466978</v>
      </c>
      <c r="I63" s="100">
        <v>561.58445856149206</v>
      </c>
      <c r="J63" s="100">
        <v>790.39172349092405</v>
      </c>
      <c r="K63" s="98">
        <v>715.49802651135997</v>
      </c>
      <c r="L63" s="97" t="s">
        <v>147</v>
      </c>
      <c r="M63" s="98">
        <v>3.89893850217535</v>
      </c>
      <c r="N63" s="98">
        <v>0</v>
      </c>
      <c r="O63" s="98">
        <v>0</v>
      </c>
      <c r="P63" s="100">
        <v>6633.3957404334496</v>
      </c>
      <c r="Q63" s="100">
        <v>4752.0867365084696</v>
      </c>
      <c r="R63" s="100">
        <v>1293.53728092748</v>
      </c>
      <c r="S63" s="100">
        <v>623.06357476448397</v>
      </c>
      <c r="T63" s="100">
        <v>18.316585218296201</v>
      </c>
      <c r="U63" s="98">
        <v>0</v>
      </c>
      <c r="V63" s="98">
        <v>180.057996010853</v>
      </c>
      <c r="W63" s="98">
        <v>0</v>
      </c>
      <c r="X63" s="98">
        <v>113.829306641991</v>
      </c>
      <c r="Y63" s="98">
        <v>283.54328139273002</v>
      </c>
      <c r="Z63" s="98">
        <v>179.12260474240699</v>
      </c>
      <c r="AA63" s="98">
        <v>0</v>
      </c>
      <c r="AB63" s="98">
        <v>0</v>
      </c>
      <c r="AC63" s="98">
        <v>0</v>
      </c>
      <c r="AD63" s="98">
        <v>0</v>
      </c>
      <c r="AE63" s="100">
        <v>106.72725382406399</v>
      </c>
      <c r="AF63" s="98">
        <v>3.7577115165479</v>
      </c>
      <c r="AG63" s="98">
        <v>0</v>
      </c>
      <c r="AH63" s="98">
        <v>0</v>
      </c>
      <c r="AI63" s="98">
        <v>0</v>
      </c>
      <c r="AJ63" s="99">
        <v>0</v>
      </c>
    </row>
    <row r="64" spans="1:36">
      <c r="A64" s="97" t="s">
        <v>148</v>
      </c>
      <c r="B64" s="9" t="s">
        <v>152</v>
      </c>
      <c r="C64" s="98">
        <v>0</v>
      </c>
      <c r="D64" s="99">
        <v>120.8670031148</v>
      </c>
      <c r="E64" s="99">
        <v>155.16278169449899</v>
      </c>
      <c r="F64" s="100">
        <v>342.48093021088903</v>
      </c>
      <c r="G64" s="99">
        <v>3837.7170654144802</v>
      </c>
      <c r="H64" s="99">
        <v>5600.5682108821902</v>
      </c>
      <c r="I64" s="100">
        <v>336.945426044388</v>
      </c>
      <c r="J64" s="100">
        <v>465.02617822092799</v>
      </c>
      <c r="K64" s="98">
        <v>383.81409426354401</v>
      </c>
      <c r="L64" s="97" t="s">
        <v>148</v>
      </c>
      <c r="M64" s="98">
        <v>31.304796344904201</v>
      </c>
      <c r="N64" s="98">
        <v>0</v>
      </c>
      <c r="O64" s="98">
        <v>0</v>
      </c>
      <c r="P64" s="100">
        <v>4186.1744771471203</v>
      </c>
      <c r="Q64" s="100">
        <v>2810.6642831651902</v>
      </c>
      <c r="R64" s="100">
        <v>766.22913262649104</v>
      </c>
      <c r="S64" s="100">
        <v>388.24517876994503</v>
      </c>
      <c r="T64" s="100">
        <v>111.88635784642599</v>
      </c>
      <c r="U64" s="98">
        <v>104.544128749507</v>
      </c>
      <c r="V64" s="98">
        <v>76.236578789339802</v>
      </c>
      <c r="W64" s="98">
        <v>0</v>
      </c>
      <c r="X64" s="98">
        <v>0</v>
      </c>
      <c r="Y64" s="98">
        <v>253.35100522554501</v>
      </c>
      <c r="Z64" s="98">
        <v>129.803722496153</v>
      </c>
      <c r="AA64" s="98">
        <v>21.307265212942902</v>
      </c>
      <c r="AB64" s="98">
        <v>0</v>
      </c>
      <c r="AC64" s="98">
        <v>0</v>
      </c>
      <c r="AD64" s="98">
        <v>0</v>
      </c>
      <c r="AE64" s="100">
        <v>85.999903277650105</v>
      </c>
      <c r="AF64" s="98">
        <v>140.10470518883901</v>
      </c>
      <c r="AG64" s="98">
        <v>0</v>
      </c>
      <c r="AH64" s="98">
        <v>0</v>
      </c>
      <c r="AI64" s="98">
        <v>0</v>
      </c>
      <c r="AJ64" s="99">
        <v>0</v>
      </c>
    </row>
    <row r="65" spans="1:36">
      <c r="A65" s="97" t="s">
        <v>149</v>
      </c>
      <c r="B65" s="9" t="s">
        <v>152</v>
      </c>
      <c r="C65" s="98">
        <v>0</v>
      </c>
      <c r="D65" s="99">
        <v>0</v>
      </c>
      <c r="E65" s="99">
        <v>0</v>
      </c>
      <c r="F65" s="100">
        <v>23.286252712600099</v>
      </c>
      <c r="G65" s="99">
        <v>722.48357805993203</v>
      </c>
      <c r="H65" s="99">
        <v>1374.13686472321</v>
      </c>
      <c r="I65" s="100">
        <v>10.6188132424993</v>
      </c>
      <c r="J65" s="100">
        <v>19.2917711567646</v>
      </c>
      <c r="K65" s="98">
        <v>41.7644585876237</v>
      </c>
      <c r="L65" s="97" t="s">
        <v>149</v>
      </c>
      <c r="M65" s="98">
        <v>2.7826726912264999</v>
      </c>
      <c r="N65" s="98">
        <v>0</v>
      </c>
      <c r="O65" s="98">
        <v>0</v>
      </c>
      <c r="P65" s="100">
        <v>811.50846656014699</v>
      </c>
      <c r="Q65" s="100">
        <v>432.876658455388</v>
      </c>
      <c r="R65" s="100">
        <v>82.278220380648605</v>
      </c>
      <c r="S65" s="100">
        <v>22.466884352794001</v>
      </c>
      <c r="T65" s="100">
        <v>0</v>
      </c>
      <c r="U65" s="98">
        <v>2.2909152810247799</v>
      </c>
      <c r="V65" s="98">
        <v>0</v>
      </c>
      <c r="W65" s="98">
        <v>0</v>
      </c>
      <c r="X65" s="98">
        <v>0</v>
      </c>
      <c r="Y65" s="98">
        <v>3.2852930236753002</v>
      </c>
      <c r="Z65" s="98">
        <v>20.602802323961001</v>
      </c>
      <c r="AA65" s="98">
        <v>0</v>
      </c>
      <c r="AB65" s="98">
        <v>0</v>
      </c>
      <c r="AC65" s="98">
        <v>0</v>
      </c>
      <c r="AD65" s="98">
        <v>0</v>
      </c>
      <c r="AE65" s="100">
        <v>5.9750928535793202</v>
      </c>
      <c r="AF65" s="98">
        <v>5.6288482116070497</v>
      </c>
      <c r="AG65" s="98">
        <v>0</v>
      </c>
      <c r="AH65" s="98">
        <v>0</v>
      </c>
      <c r="AI65" s="98">
        <v>0</v>
      </c>
      <c r="AJ65" s="99">
        <v>0</v>
      </c>
    </row>
    <row r="66" spans="1:36">
      <c r="A66" s="97" t="s">
        <v>150</v>
      </c>
      <c r="B66" s="9" t="s">
        <v>152</v>
      </c>
      <c r="C66" s="98">
        <v>0</v>
      </c>
      <c r="D66" s="99">
        <v>0</v>
      </c>
      <c r="E66" s="99">
        <v>0</v>
      </c>
      <c r="F66" s="100">
        <v>34.651395801026702</v>
      </c>
      <c r="G66" s="99">
        <v>1282.5745273924499</v>
      </c>
      <c r="H66" s="99">
        <v>2001.7241077107501</v>
      </c>
      <c r="I66" s="100">
        <v>10.202184686138599</v>
      </c>
      <c r="J66" s="100">
        <v>21.160622444774202</v>
      </c>
      <c r="K66" s="98">
        <v>36.884603579986099</v>
      </c>
      <c r="L66" s="97" t="s">
        <v>150</v>
      </c>
      <c r="M66" s="98">
        <v>2.40462344620915</v>
      </c>
      <c r="N66" s="98">
        <v>0</v>
      </c>
      <c r="O66" s="98">
        <v>0</v>
      </c>
      <c r="P66" s="100">
        <v>1315.63802247126</v>
      </c>
      <c r="Q66" s="100">
        <v>621.36769024161094</v>
      </c>
      <c r="R66" s="100">
        <v>120.39042342313201</v>
      </c>
      <c r="S66" s="100">
        <v>30.824733655911398</v>
      </c>
      <c r="T66" s="100">
        <v>0</v>
      </c>
      <c r="U66" s="98">
        <v>2.7896636213800901</v>
      </c>
      <c r="V66" s="98">
        <v>0</v>
      </c>
      <c r="W66" s="98">
        <v>0</v>
      </c>
      <c r="X66" s="98">
        <v>0</v>
      </c>
      <c r="Y66" s="98">
        <v>4.4442956023193698</v>
      </c>
      <c r="Z66" s="98">
        <v>38.828995215857397</v>
      </c>
      <c r="AA66" s="98">
        <v>0</v>
      </c>
      <c r="AB66" s="98">
        <v>0</v>
      </c>
      <c r="AC66" s="98">
        <v>0</v>
      </c>
      <c r="AD66" s="98">
        <v>0</v>
      </c>
      <c r="AE66" s="100">
        <v>0</v>
      </c>
      <c r="AF66" s="98">
        <v>1.45170428935069</v>
      </c>
      <c r="AG66" s="98">
        <v>0</v>
      </c>
      <c r="AH66" s="98">
        <v>0</v>
      </c>
      <c r="AI66" s="98">
        <v>0</v>
      </c>
      <c r="AJ66" s="99">
        <v>0</v>
      </c>
    </row>
    <row r="67" spans="1:36">
      <c r="A67" s="97" t="s">
        <v>151</v>
      </c>
      <c r="B67" s="9" t="s">
        <v>152</v>
      </c>
      <c r="C67" s="98">
        <v>0</v>
      </c>
      <c r="D67" s="99">
        <v>0</v>
      </c>
      <c r="E67" s="99">
        <v>0</v>
      </c>
      <c r="F67" s="100">
        <v>24.710580605295799</v>
      </c>
      <c r="G67" s="99">
        <v>786.49981583282897</v>
      </c>
      <c r="H67" s="99">
        <v>1358.35614101172</v>
      </c>
      <c r="I67" s="100">
        <v>9.7392546702873606</v>
      </c>
      <c r="J67" s="100">
        <v>18.243746640156299</v>
      </c>
      <c r="K67" s="98">
        <v>26.138888184012501</v>
      </c>
      <c r="L67" s="97" t="s">
        <v>151</v>
      </c>
      <c r="M67" s="98">
        <v>1.75843511808996</v>
      </c>
      <c r="N67" s="98">
        <v>0</v>
      </c>
      <c r="O67" s="98">
        <v>0</v>
      </c>
      <c r="P67" s="100">
        <v>923.38894117328505</v>
      </c>
      <c r="Q67" s="100">
        <v>395.00162670922799</v>
      </c>
      <c r="R67" s="100">
        <v>83.471792317731698</v>
      </c>
      <c r="S67" s="100">
        <v>24.743997125258499</v>
      </c>
      <c r="T67" s="100">
        <v>0</v>
      </c>
      <c r="U67" s="98">
        <v>2.7263870014957301</v>
      </c>
      <c r="V67" s="98">
        <v>0</v>
      </c>
      <c r="W67" s="98">
        <v>0</v>
      </c>
      <c r="X67" s="98">
        <v>0</v>
      </c>
      <c r="Y67" s="98">
        <v>3.42472190531669</v>
      </c>
      <c r="Z67" s="98">
        <v>27.136408044863401</v>
      </c>
      <c r="AA67" s="98">
        <v>0</v>
      </c>
      <c r="AB67" s="98">
        <v>0</v>
      </c>
      <c r="AC67" s="98">
        <v>0</v>
      </c>
      <c r="AD67" s="98">
        <v>0</v>
      </c>
      <c r="AE67" s="100">
        <v>0</v>
      </c>
      <c r="AF67" s="98">
        <v>2.0999138035108902</v>
      </c>
      <c r="AG67" s="98">
        <v>0</v>
      </c>
      <c r="AH67" s="98">
        <v>0</v>
      </c>
      <c r="AI67" s="98">
        <v>0</v>
      </c>
      <c r="AJ67" s="99">
        <v>0</v>
      </c>
    </row>
    <row r="68" spans="1:36">
      <c r="B68" s="102"/>
      <c r="C68" s="103">
        <f>SUM(C43:C67)</f>
        <v>9.2632573823398339</v>
      </c>
      <c r="D68" s="103">
        <f>SUM(D43:D67)</f>
        <v>13341.987715257836</v>
      </c>
      <c r="E68" s="103">
        <f>SUM(E43:E67)</f>
        <v>4336.4341872950281</v>
      </c>
      <c r="F68" s="103">
        <f>SUM(F43:F67)</f>
        <v>5781.058940525807</v>
      </c>
      <c r="G68" s="103">
        <f>SUM(G43:G67)</f>
        <v>87452.987418654477</v>
      </c>
      <c r="H68" s="103">
        <f>SUM(H43:H67)</f>
        <v>150694.50984308805</v>
      </c>
      <c r="I68" s="103">
        <f>SUM(I43:I67)</f>
        <v>57598.78608475603</v>
      </c>
      <c r="J68" s="103">
        <f>SUM(J43:J67)</f>
        <v>59498.878828583503</v>
      </c>
      <c r="K68" s="103">
        <f>SUM(K43:K67)</f>
        <v>3696.6311041306922</v>
      </c>
      <c r="L68" s="103">
        <f>SUM(L43:L67)</f>
        <v>0</v>
      </c>
      <c r="M68" s="103">
        <f>SUM(M43:M67)</f>
        <v>733.26111282518627</v>
      </c>
      <c r="N68" s="103">
        <f>SUM(N43:N67)</f>
        <v>8.8095565541307916</v>
      </c>
      <c r="O68" s="103">
        <f>SUM(O43:O67)</f>
        <v>39.299478592337969</v>
      </c>
      <c r="P68" s="103">
        <f>SUM(P43:P67)</f>
        <v>102809.17213327919</v>
      </c>
      <c r="Q68" s="103">
        <f>SUM(Q43:Q67)</f>
        <v>66183.131166829349</v>
      </c>
      <c r="R68" s="103">
        <f>SUM(R43:R67)</f>
        <v>45939.81195181072</v>
      </c>
      <c r="S68" s="103">
        <f>SUM(S43:S67)</f>
        <v>26464.153687688711</v>
      </c>
      <c r="T68" s="103">
        <f>SUM(T43:T67)</f>
        <v>7910.9781201007809</v>
      </c>
      <c r="U68" s="103">
        <f>SUM(U43:U67)</f>
        <v>9921.7667836754117</v>
      </c>
      <c r="V68" s="103">
        <f>SUM(V43:V67)</f>
        <v>18825.194242854424</v>
      </c>
      <c r="W68" s="103">
        <f>SUM(W43:W67)</f>
        <v>27113.545356366329</v>
      </c>
      <c r="X68" s="103">
        <f>SUM(X43:X67)</f>
        <v>25730.510045557512</v>
      </c>
      <c r="Y68" s="103">
        <f>SUM(Y43:Y67)</f>
        <v>10168.03190334807</v>
      </c>
      <c r="Z68" s="103">
        <f>SUM(Z43:Z67)</f>
        <v>2300.4059923591958</v>
      </c>
      <c r="AA68" s="103">
        <f>SUM(AA43:AA67)</f>
        <v>1139.1354057399224</v>
      </c>
      <c r="AB68" s="103">
        <f>SUM(AB43:AB67)</f>
        <v>113.8155000550631</v>
      </c>
      <c r="AC68" s="103">
        <f>SUM(AC43:AC67)</f>
        <v>85.068042419004939</v>
      </c>
      <c r="AD68" s="103">
        <f>SUM(AD43:AD67)</f>
        <v>28.666379600379734</v>
      </c>
      <c r="AE68" s="103">
        <f>SUM(AE43:AE67)</f>
        <v>14985.108581792523</v>
      </c>
      <c r="AF68" s="103">
        <f>SUM(AF43:AF67)</f>
        <v>10375.358669817444</v>
      </c>
      <c r="AG68" s="103">
        <f>SUM(AG43:AG67)</f>
        <v>7.9913076971173895</v>
      </c>
      <c r="AH68" s="103">
        <f>SUM(AH43:AH67)</f>
        <v>8.320231161490657</v>
      </c>
      <c r="AI68" s="103">
        <f>SUM(AI43:AI67)</f>
        <v>8.5854676472964737</v>
      </c>
      <c r="AJ68" s="103">
        <f>SUM(AJ43:AJ67)</f>
        <v>13.123113639725881</v>
      </c>
    </row>
    <row r="69" spans="1:36">
      <c r="B69" s="102"/>
      <c r="C69" s="103">
        <f>C68/1000</f>
        <v>9.2632573823398338E-3</v>
      </c>
      <c r="D69" s="103">
        <f>D68/1000</f>
        <v>13.341987715257835</v>
      </c>
      <c r="E69" s="103">
        <f>E68/1000</f>
        <v>4.3364341872950281</v>
      </c>
      <c r="F69" s="103">
        <f>F68/1000</f>
        <v>5.7810589405258073</v>
      </c>
      <c r="G69" s="103">
        <f>G68/1000</f>
        <v>87.452987418654473</v>
      </c>
      <c r="H69" s="103">
        <f>H68/1000</f>
        <v>150.69450984308804</v>
      </c>
      <c r="I69" s="103">
        <f>I68/1000</f>
        <v>57.598786084756028</v>
      </c>
      <c r="J69" s="103">
        <f>J68/1000</f>
        <v>59.4988788285835</v>
      </c>
      <c r="K69" s="103">
        <f>K68/1000</f>
        <v>3.6966311041306921</v>
      </c>
      <c r="L69" s="103"/>
      <c r="M69" s="103">
        <f>M68/1000</f>
        <v>0.73326111282518625</v>
      </c>
      <c r="N69" s="103">
        <f>N68/1000</f>
        <v>8.8095565541307912E-3</v>
      </c>
      <c r="O69" s="103">
        <f>O68/1000</f>
        <v>3.9299478592337969E-2</v>
      </c>
      <c r="P69" s="103">
        <f>P68/1000</f>
        <v>102.80917213327919</v>
      </c>
      <c r="Q69" s="103">
        <f>Q68/1000</f>
        <v>66.183131166829355</v>
      </c>
      <c r="R69" s="103">
        <f>R68/1000</f>
        <v>45.939811951810718</v>
      </c>
      <c r="S69" s="103">
        <f>S68/1000</f>
        <v>26.464153687688711</v>
      </c>
      <c r="T69" s="103">
        <f>T68/1000</f>
        <v>7.9109781201007809</v>
      </c>
      <c r="U69" s="103">
        <f>U68/1000</f>
        <v>9.9217667836754124</v>
      </c>
      <c r="V69" s="103">
        <f>V68/1000</f>
        <v>18.825194242854426</v>
      </c>
      <c r="W69" s="103">
        <f>W68/1000</f>
        <v>27.113545356366327</v>
      </c>
      <c r="X69" s="103">
        <f>X68/1000</f>
        <v>25.730510045557512</v>
      </c>
      <c r="Y69" s="103">
        <f>Y68/1000</f>
        <v>10.168031903348069</v>
      </c>
      <c r="Z69" s="103">
        <f>Z68/1000</f>
        <v>2.3004059923591957</v>
      </c>
      <c r="AA69" s="103">
        <f>AA68/1000</f>
        <v>1.1391354057399223</v>
      </c>
      <c r="AB69" s="103">
        <f>AB68/1000</f>
        <v>0.11381550005506309</v>
      </c>
      <c r="AC69" s="103">
        <f>AC68/1000</f>
        <v>8.5068042419004938E-2</v>
      </c>
      <c r="AD69" s="103">
        <f>AD68/1000</f>
        <v>2.8666379600379734E-2</v>
      </c>
      <c r="AE69" s="103">
        <f>AE68/1000</f>
        <v>14.985108581792524</v>
      </c>
      <c r="AF69" s="103">
        <f>AF68/1000</f>
        <v>10.375358669817444</v>
      </c>
      <c r="AG69" s="103">
        <f>AG68/1000</f>
        <v>7.9913076971173894E-3</v>
      </c>
      <c r="AH69" s="103">
        <f>AH68/1000</f>
        <v>8.3202311614906568E-3</v>
      </c>
      <c r="AI69" s="103">
        <f>AI68/1000</f>
        <v>8.5854676472964745E-3</v>
      </c>
      <c r="AJ69" s="103">
        <f>AJ68/1000</f>
        <v>1.312311363972588E-2</v>
      </c>
    </row>
    <row r="70" spans="1:36">
      <c r="B70" s="102"/>
      <c r="C70" s="102"/>
      <c r="D70" s="102"/>
      <c r="E70" s="102"/>
      <c r="F70" s="104"/>
      <c r="G70" s="105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</row>
    <row r="71" spans="1:36">
      <c r="A71" s="78" t="s">
        <v>153</v>
      </c>
      <c r="B71" s="107"/>
      <c r="C71" s="105">
        <f>SUM(C43:C46)+C48+C62</f>
        <v>9.2632573823398339</v>
      </c>
      <c r="D71" s="105">
        <f>SUM(D43:D46)+D48+D62</f>
        <v>10744.201106862613</v>
      </c>
      <c r="E71" s="105">
        <f>SUM(E43:E46)+E48+E62</f>
        <v>3374.3774103585447</v>
      </c>
      <c r="F71" s="105">
        <f>SUM(F43:F46)+F48+F62</f>
        <v>3606.4342887139774</v>
      </c>
      <c r="G71" s="105">
        <f>SUM(G43:G46)+G48+G62</f>
        <v>56069.672618097749</v>
      </c>
      <c r="H71" s="105">
        <f>SUM(H43:H46)+H48+H62</f>
        <v>107475.77878639987</v>
      </c>
      <c r="I71" s="105">
        <f>SUM(I43:I46)+I48+I62</f>
        <v>47384.484887645493</v>
      </c>
      <c r="J71" s="105">
        <f>SUM(J43:J46)+J48+J62</f>
        <v>49185.999393164013</v>
      </c>
      <c r="K71" s="105">
        <f>SUM(K43:K46)+K48+K62</f>
        <v>1869.3476269654025</v>
      </c>
      <c r="L71" s="105"/>
      <c r="M71" s="105">
        <f>SUM(M43:M46)+M48+M62</f>
        <v>564.1709976977055</v>
      </c>
      <c r="N71" s="105">
        <f>SUM(N43:N46)+N48+N62</f>
        <v>8.8095565541307916</v>
      </c>
      <c r="O71" s="105">
        <f>SUM(O43:O46)+O48+O62</f>
        <v>12.211666522596859</v>
      </c>
      <c r="P71" s="105">
        <f>SUM(P43:P46)+P48+P62</f>
        <v>68243.160000417411</v>
      </c>
      <c r="Q71" s="105">
        <f>SUM(Q43:Q46)+Q48+Q62</f>
        <v>43669.277997742</v>
      </c>
      <c r="R71" s="105">
        <f>SUM(R43:R46)+R48+R62</f>
        <v>34228.477554416939</v>
      </c>
      <c r="S71" s="105">
        <f>SUM(S43:S46)+S48+S62</f>
        <v>18273.099179253088</v>
      </c>
      <c r="T71" s="105">
        <f>SUM(T43:T46)+T48+T62</f>
        <v>5777.7275309063316</v>
      </c>
      <c r="U71" s="105">
        <f>SUM(U43:U46)+U48+U62</f>
        <v>8066.1700534053953</v>
      </c>
      <c r="V71" s="105">
        <f>SUM(V43:V46)+V48+V62</f>
        <v>15416.388988355271</v>
      </c>
      <c r="W71" s="105">
        <f>SUM(W43:W46)+W48+W62</f>
        <v>24904.976135358622</v>
      </c>
      <c r="X71" s="105">
        <f>SUM(X43:X46)+X48+X62</f>
        <v>23580.922639511038</v>
      </c>
      <c r="Y71" s="105">
        <f>SUM(Y43:Y46)+Y48+Y62</f>
        <v>7673.5114519622875</v>
      </c>
      <c r="Z71" s="105">
        <f>SUM(Z43:Z46)+Z48+Z62</f>
        <v>1510.6907282248226</v>
      </c>
      <c r="AA71" s="105">
        <f>SUM(AA43:AA46)+AA48+AA62</f>
        <v>693.64403514059325</v>
      </c>
      <c r="AB71" s="105">
        <f>SUM(AB43:AB46)+AB48+AB62</f>
        <v>87.934805357728592</v>
      </c>
      <c r="AC71" s="105">
        <f>SUM(AC43:AC46)+AC48+AC62</f>
        <v>74.510385539389759</v>
      </c>
      <c r="AD71" s="105">
        <f>SUM(AD43:AD46)+AD48+AD62</f>
        <v>23.675022976634413</v>
      </c>
      <c r="AE71" s="105">
        <f>SUM(AE43:AE46)+AE48+AE62</f>
        <v>13166.522412225317</v>
      </c>
      <c r="AF71" s="105">
        <f>SUM(AF43:AF46)+AF48+AF62</f>
        <v>8658.9391595859342</v>
      </c>
      <c r="AG71" s="105">
        <f>SUM(AG43:AG46)+AG48+AG62</f>
        <v>7.9913076971173895</v>
      </c>
      <c r="AH71" s="105">
        <f>SUM(AH43:AH46)+AH48+AH62</f>
        <v>8.320231161490657</v>
      </c>
      <c r="AI71" s="105">
        <f>SUM(AI43:AI46)+AI48+AI62</f>
        <v>8.5854676472964737</v>
      </c>
      <c r="AJ71" s="105">
        <f>SUM(AJ43:AJ46)+AJ48+AJ62</f>
        <v>13.123113639725881</v>
      </c>
    </row>
    <row r="72" spans="1:36">
      <c r="B72" s="102"/>
      <c r="C72" s="102"/>
      <c r="D72" s="107"/>
      <c r="E72" s="107"/>
      <c r="F72" s="104"/>
      <c r="G72" s="105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5"/>
      <c r="Y72" s="106"/>
      <c r="Z72" s="106"/>
      <c r="AA72" s="106"/>
      <c r="AB72" s="106"/>
      <c r="AC72" s="106"/>
      <c r="AD72" s="106"/>
      <c r="AE72" s="106"/>
      <c r="AF72" s="106"/>
    </row>
    <row r="73" spans="1:36">
      <c r="B73" s="102"/>
      <c r="C73" s="102"/>
      <c r="D73" s="107"/>
      <c r="E73" s="107"/>
      <c r="F73" s="104"/>
      <c r="G73" s="105"/>
      <c r="H73" s="108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5"/>
      <c r="Y73" s="106"/>
      <c r="Z73" s="106"/>
      <c r="AA73" s="105"/>
      <c r="AB73" s="106"/>
      <c r="AC73" s="106"/>
      <c r="AD73" s="106"/>
      <c r="AE73" s="106"/>
      <c r="AF73" s="106"/>
    </row>
    <row r="74" spans="1:36">
      <c r="A74" s="91" t="s">
        <v>0</v>
      </c>
      <c r="B74" s="9"/>
      <c r="C74" s="92">
        <v>323</v>
      </c>
      <c r="D74" s="92" t="s">
        <v>30</v>
      </c>
      <c r="E74" s="92" t="s">
        <v>33</v>
      </c>
      <c r="F74" s="92" t="s">
        <v>36</v>
      </c>
      <c r="G74" s="92" t="s">
        <v>36</v>
      </c>
      <c r="H74" s="92" t="s">
        <v>41</v>
      </c>
      <c r="I74" s="92" t="s">
        <v>44</v>
      </c>
      <c r="J74" s="92" t="s">
        <v>47</v>
      </c>
      <c r="K74" s="92">
        <v>352</v>
      </c>
      <c r="L74" s="91" t="s">
        <v>0</v>
      </c>
      <c r="M74" s="92">
        <v>4016</v>
      </c>
      <c r="N74" s="92">
        <v>1024</v>
      </c>
      <c r="O74" s="92" t="s">
        <v>44</v>
      </c>
      <c r="P74" s="92">
        <v>4031</v>
      </c>
      <c r="Q74" s="92">
        <v>4031</v>
      </c>
      <c r="R74" s="92">
        <v>4031</v>
      </c>
      <c r="S74" s="92" t="s">
        <v>36</v>
      </c>
      <c r="T74" s="92" t="s">
        <v>36</v>
      </c>
      <c r="U74" s="92" t="s">
        <v>36</v>
      </c>
      <c r="V74" s="92" t="s">
        <v>68</v>
      </c>
      <c r="W74" s="92" t="s">
        <v>70</v>
      </c>
      <c r="X74" s="92" t="s">
        <v>70</v>
      </c>
      <c r="Y74" s="92" t="s">
        <v>70</v>
      </c>
      <c r="Z74" s="92" t="s">
        <v>70</v>
      </c>
      <c r="AA74" s="92" t="s">
        <v>70</v>
      </c>
      <c r="AB74" s="92" t="s">
        <v>70</v>
      </c>
      <c r="AC74" s="92" t="s">
        <v>70</v>
      </c>
      <c r="AD74" s="92">
        <v>241</v>
      </c>
      <c r="AE74" s="92">
        <v>241</v>
      </c>
      <c r="AF74" s="92">
        <v>241</v>
      </c>
      <c r="AG74" s="92">
        <v>241</v>
      </c>
      <c r="AH74" s="92">
        <v>323</v>
      </c>
      <c r="AI74" s="92">
        <v>1033</v>
      </c>
      <c r="AJ74" s="92">
        <v>320</v>
      </c>
    </row>
    <row r="75" spans="1:36" s="94" customFormat="1">
      <c r="A75" s="93" t="s">
        <v>22</v>
      </c>
      <c r="B75" s="10"/>
      <c r="C75" s="10" t="s">
        <v>28</v>
      </c>
      <c r="D75" s="10" t="s">
        <v>31</v>
      </c>
      <c r="E75" s="10" t="s">
        <v>34</v>
      </c>
      <c r="F75" s="10" t="s">
        <v>37</v>
      </c>
      <c r="G75" s="10" t="s">
        <v>39</v>
      </c>
      <c r="H75" s="10" t="s">
        <v>42</v>
      </c>
      <c r="I75" s="10" t="s">
        <v>45</v>
      </c>
      <c r="J75" s="10" t="s">
        <v>48</v>
      </c>
      <c r="K75" s="10" t="s">
        <v>28</v>
      </c>
      <c r="L75" s="93" t="s">
        <v>22</v>
      </c>
      <c r="M75" s="10" t="s">
        <v>51</v>
      </c>
      <c r="N75" s="10" t="s">
        <v>51</v>
      </c>
      <c r="O75" s="10" t="s">
        <v>54</v>
      </c>
      <c r="P75" s="10" t="s">
        <v>56</v>
      </c>
      <c r="Q75" s="10" t="s">
        <v>54</v>
      </c>
      <c r="R75" s="10" t="s">
        <v>59</v>
      </c>
      <c r="S75" s="10" t="s">
        <v>61</v>
      </c>
      <c r="T75" s="10" t="s">
        <v>63</v>
      </c>
      <c r="U75" s="10" t="s">
        <v>66</v>
      </c>
      <c r="V75" s="10" t="s">
        <v>54</v>
      </c>
      <c r="W75" s="10" t="s">
        <v>71</v>
      </c>
      <c r="X75" s="10" t="s">
        <v>61</v>
      </c>
      <c r="Y75" s="10" t="s">
        <v>74</v>
      </c>
      <c r="Z75" s="10" t="s">
        <v>59</v>
      </c>
      <c r="AA75" s="10" t="s">
        <v>77</v>
      </c>
      <c r="AB75" s="10" t="s">
        <v>79</v>
      </c>
      <c r="AC75" s="10" t="s">
        <v>81</v>
      </c>
      <c r="AD75" s="10" t="s">
        <v>51</v>
      </c>
      <c r="AE75" s="10" t="s">
        <v>54</v>
      </c>
      <c r="AF75" s="10" t="s">
        <v>59</v>
      </c>
      <c r="AG75" s="10" t="s">
        <v>86</v>
      </c>
      <c r="AH75" s="10" t="s">
        <v>54</v>
      </c>
      <c r="AI75" s="10" t="s">
        <v>61</v>
      </c>
      <c r="AJ75" s="10" t="s">
        <v>54</v>
      </c>
    </row>
    <row r="76" spans="1:36">
      <c r="A76" s="91" t="s">
        <v>1</v>
      </c>
      <c r="B76" s="9"/>
      <c r="C76" s="95">
        <v>1</v>
      </c>
      <c r="D76" s="95">
        <v>1</v>
      </c>
      <c r="E76" s="95">
        <v>1</v>
      </c>
      <c r="F76" s="95">
        <v>1</v>
      </c>
      <c r="G76" s="95">
        <v>1</v>
      </c>
      <c r="H76" s="95">
        <v>1</v>
      </c>
      <c r="I76" s="95">
        <v>1</v>
      </c>
      <c r="J76" s="95">
        <v>1</v>
      </c>
      <c r="K76" s="95">
        <v>1</v>
      </c>
      <c r="L76" s="91" t="s">
        <v>1</v>
      </c>
      <c r="M76" s="95">
        <v>2</v>
      </c>
      <c r="N76" s="95">
        <v>2</v>
      </c>
      <c r="O76" s="95">
        <v>2</v>
      </c>
      <c r="P76" s="95">
        <v>2</v>
      </c>
      <c r="Q76" s="95">
        <v>2</v>
      </c>
      <c r="R76" s="95">
        <v>2</v>
      </c>
      <c r="S76" s="95">
        <v>2</v>
      </c>
      <c r="T76" s="95">
        <v>2</v>
      </c>
      <c r="U76" s="95">
        <v>2</v>
      </c>
      <c r="V76" s="95">
        <v>2</v>
      </c>
      <c r="W76" s="95">
        <v>2</v>
      </c>
      <c r="X76" s="95">
        <v>2</v>
      </c>
      <c r="Y76" s="95">
        <v>2</v>
      </c>
      <c r="Z76" s="95">
        <v>2</v>
      </c>
      <c r="AA76" s="95">
        <v>2</v>
      </c>
      <c r="AB76" s="95">
        <v>2</v>
      </c>
      <c r="AC76" s="95">
        <v>2</v>
      </c>
      <c r="AD76" s="95">
        <v>2</v>
      </c>
      <c r="AE76" s="95">
        <v>2</v>
      </c>
      <c r="AF76" s="95">
        <v>2</v>
      </c>
      <c r="AG76" s="95">
        <v>2</v>
      </c>
      <c r="AH76" s="95">
        <v>2</v>
      </c>
      <c r="AI76" s="95">
        <v>2</v>
      </c>
      <c r="AJ76" s="95">
        <v>2</v>
      </c>
    </row>
    <row r="77" spans="1:36">
      <c r="A77" s="91" t="s">
        <v>126</v>
      </c>
      <c r="B77" s="9" t="s">
        <v>152</v>
      </c>
      <c r="C77" s="96">
        <v>9.2632573823398392</v>
      </c>
      <c r="D77" s="96">
        <v>13341.987715257799</v>
      </c>
      <c r="E77" s="96">
        <v>4336.4341872950199</v>
      </c>
      <c r="F77" s="96">
        <v>5781.0589405258097</v>
      </c>
      <c r="G77" s="96">
        <v>87452.987418654506</v>
      </c>
      <c r="H77" s="96">
        <v>150694.50984308799</v>
      </c>
      <c r="I77" s="96">
        <v>57598.786084756</v>
      </c>
      <c r="J77" s="96">
        <v>59498.878828583503</v>
      </c>
      <c r="K77" s="96">
        <v>3696.6311041306899</v>
      </c>
      <c r="L77" s="91" t="s">
        <v>126</v>
      </c>
      <c r="M77" s="96">
        <v>733.26111282518605</v>
      </c>
      <c r="N77" s="96">
        <v>8.8095565541307899</v>
      </c>
      <c r="O77" s="96">
        <v>39.299478592337998</v>
      </c>
      <c r="P77" s="96">
        <v>102809.172133279</v>
      </c>
      <c r="Q77" s="96">
        <v>66183.131166829393</v>
      </c>
      <c r="R77" s="96">
        <v>45939.811951810698</v>
      </c>
      <c r="S77" s="96">
        <v>26464.1536876887</v>
      </c>
      <c r="T77" s="96">
        <v>7910.97812010078</v>
      </c>
      <c r="U77" s="96">
        <v>9921.7667836754099</v>
      </c>
      <c r="V77" s="96">
        <v>18825.194242854399</v>
      </c>
      <c r="W77" s="96">
        <v>27113.5453563663</v>
      </c>
      <c r="X77" s="96">
        <v>25730.510045557501</v>
      </c>
      <c r="Y77" s="96">
        <v>10168.031903348099</v>
      </c>
      <c r="Z77" s="96">
        <v>2300.4059923591899</v>
      </c>
      <c r="AA77" s="96">
        <v>1139.1354057399201</v>
      </c>
      <c r="AB77" s="96">
        <v>113.815500055063</v>
      </c>
      <c r="AC77" s="96">
        <v>85.068042419004897</v>
      </c>
      <c r="AD77" s="96">
        <v>28.666379600379798</v>
      </c>
      <c r="AE77" s="96">
        <v>14985.1085817925</v>
      </c>
      <c r="AF77" s="96">
        <v>10375.3586698174</v>
      </c>
      <c r="AG77" s="96">
        <v>7.9913076971173798</v>
      </c>
      <c r="AH77" s="96">
        <v>8.3202311614906606</v>
      </c>
      <c r="AI77" s="96">
        <v>8.5854676472964702</v>
      </c>
      <c r="AJ77" s="96">
        <v>13.123113639725901</v>
      </c>
    </row>
    <row r="78" spans="1:36">
      <c r="A78" s="97" t="s">
        <v>127</v>
      </c>
      <c r="B78" s="9" t="s">
        <v>152</v>
      </c>
      <c r="C78" s="98">
        <v>0.46753661818858</v>
      </c>
      <c r="D78" s="99">
        <v>34.746054956513703</v>
      </c>
      <c r="E78" s="99">
        <v>5.8851695406521403</v>
      </c>
      <c r="F78" s="100">
        <v>11.8434059964178</v>
      </c>
      <c r="G78" s="99">
        <v>1006.9677362394</v>
      </c>
      <c r="H78" s="99">
        <v>30370.061385637</v>
      </c>
      <c r="I78" s="100">
        <v>22555.9360405238</v>
      </c>
      <c r="J78" s="100">
        <v>23063.856762405299</v>
      </c>
      <c r="K78" s="98">
        <v>29.581486552336301</v>
      </c>
      <c r="L78" s="97" t="s">
        <v>127</v>
      </c>
      <c r="M78" s="98">
        <v>330.52781418715</v>
      </c>
      <c r="N78" s="98">
        <v>0</v>
      </c>
      <c r="O78" s="98">
        <v>1.5046848061833</v>
      </c>
      <c r="P78" s="100">
        <v>15115.8306654148</v>
      </c>
      <c r="Q78" s="100">
        <v>6944.7790130558196</v>
      </c>
      <c r="R78" s="100">
        <v>8150.2495372124304</v>
      </c>
      <c r="S78" s="100">
        <v>847.14489788189098</v>
      </c>
      <c r="T78" s="100">
        <v>2152.5640697781801</v>
      </c>
      <c r="U78" s="98">
        <v>6200</v>
      </c>
      <c r="V78" s="98">
        <v>1736.75605911048</v>
      </c>
      <c r="W78" s="98">
        <v>15103.0971295608</v>
      </c>
      <c r="X78" s="98">
        <v>13935.6308762359</v>
      </c>
      <c r="Y78" s="98">
        <v>2154</v>
      </c>
      <c r="Z78" s="98">
        <v>1050.77373605866</v>
      </c>
      <c r="AA78" s="98">
        <v>524.75366262837895</v>
      </c>
      <c r="AB78" s="98">
        <v>39.108898860625999</v>
      </c>
      <c r="AC78" s="98">
        <v>55.880310875030702</v>
      </c>
      <c r="AD78" s="98">
        <v>2.8294363473453599</v>
      </c>
      <c r="AE78" s="100">
        <v>7549.7878417743004</v>
      </c>
      <c r="AF78" s="98">
        <v>5800</v>
      </c>
      <c r="AG78" s="98">
        <v>0</v>
      </c>
      <c r="AH78" s="98">
        <v>0</v>
      </c>
      <c r="AI78" s="98">
        <v>0</v>
      </c>
      <c r="AJ78" s="99">
        <v>1.7331160690084799</v>
      </c>
    </row>
    <row r="79" spans="1:36">
      <c r="A79" s="97" t="s">
        <v>128</v>
      </c>
      <c r="B79" s="9" t="s">
        <v>152</v>
      </c>
      <c r="C79" s="98">
        <v>7.2992225344944801</v>
      </c>
      <c r="D79" s="99">
        <v>2081.2120185837398</v>
      </c>
      <c r="E79" s="99">
        <v>203.660854918941</v>
      </c>
      <c r="F79" s="100">
        <v>236.275604331864</v>
      </c>
      <c r="G79" s="101">
        <v>21280</v>
      </c>
      <c r="H79" s="99">
        <v>32003.9379472685</v>
      </c>
      <c r="I79" s="100">
        <v>12689.610779816499</v>
      </c>
      <c r="J79" s="100">
        <v>13092.1680632648</v>
      </c>
      <c r="K79" s="98">
        <v>206.545167367755</v>
      </c>
      <c r="L79" s="97" t="s">
        <v>128</v>
      </c>
      <c r="M79" s="98">
        <v>10.059655822442799</v>
      </c>
      <c r="N79" s="98">
        <v>7.2430468660746303</v>
      </c>
      <c r="O79" s="98">
        <v>7.2652848728310699</v>
      </c>
      <c r="P79" s="100">
        <v>14653.305637653601</v>
      </c>
      <c r="Q79" s="100">
        <v>10798.464922503401</v>
      </c>
      <c r="R79" s="100">
        <v>11667.1641457106</v>
      </c>
      <c r="S79" s="100">
        <v>7654.4494906443097</v>
      </c>
      <c r="T79" s="100">
        <v>829.37944518896097</v>
      </c>
      <c r="U79" s="98">
        <v>67.832707499458607</v>
      </c>
      <c r="V79" s="98">
        <v>5967.26360552394</v>
      </c>
      <c r="W79" s="98">
        <v>356.29647431349701</v>
      </c>
      <c r="X79" s="98">
        <v>988.59843153141401</v>
      </c>
      <c r="Y79" s="98">
        <v>282.160076065373</v>
      </c>
      <c r="Z79" s="98">
        <v>22.899934604631898</v>
      </c>
      <c r="AA79" s="98">
        <v>34.491164158792003</v>
      </c>
      <c r="AB79" s="98">
        <v>15.984946841470499</v>
      </c>
      <c r="AC79" s="98">
        <v>13.3587993767777</v>
      </c>
      <c r="AD79" s="98">
        <v>6.6689455891634903</v>
      </c>
      <c r="AE79" s="100">
        <v>120.568770358314</v>
      </c>
      <c r="AF79" s="98">
        <v>95.349666872479204</v>
      </c>
      <c r="AG79" s="98">
        <v>6.86312615882707</v>
      </c>
      <c r="AH79" s="98">
        <v>6.9789043706626996</v>
      </c>
      <c r="AI79" s="98">
        <v>7.2113660906756198</v>
      </c>
      <c r="AJ79" s="99">
        <v>10.978100516627601</v>
      </c>
    </row>
    <row r="80" spans="1:36">
      <c r="A80" s="97" t="s">
        <v>129</v>
      </c>
      <c r="B80" s="9" t="s">
        <v>152</v>
      </c>
      <c r="C80" s="98">
        <v>0.55433563564982802</v>
      </c>
      <c r="D80" s="99">
        <v>282.78562489385502</v>
      </c>
      <c r="E80" s="99">
        <v>72.091254763143297</v>
      </c>
      <c r="F80" s="100">
        <v>94.645409033477605</v>
      </c>
      <c r="G80" s="99">
        <v>1372.8838548139099</v>
      </c>
      <c r="H80" s="99">
        <v>2092.6907020099602</v>
      </c>
      <c r="I80" s="100">
        <v>1072.7874760702</v>
      </c>
      <c r="J80" s="100">
        <v>869.25448221124998</v>
      </c>
      <c r="K80" s="98">
        <v>13.861674926498599</v>
      </c>
      <c r="L80" s="97" t="s">
        <v>129</v>
      </c>
      <c r="M80" s="98">
        <v>17.460863273183801</v>
      </c>
      <c r="N80" s="98">
        <v>0.55621937856679105</v>
      </c>
      <c r="O80" s="98">
        <v>1.18090459905339</v>
      </c>
      <c r="P80" s="100">
        <v>1667.5589933623301</v>
      </c>
      <c r="Q80" s="100">
        <v>1076.7492099205499</v>
      </c>
      <c r="R80" s="100">
        <v>1429.0979702781599</v>
      </c>
      <c r="S80" s="100">
        <v>589.58356340062801</v>
      </c>
      <c r="T80" s="100">
        <v>435.70808438016297</v>
      </c>
      <c r="U80" s="98">
        <v>287.02487917562303</v>
      </c>
      <c r="V80" s="98">
        <v>461.50480482105303</v>
      </c>
      <c r="W80" s="98">
        <v>3213.7870601867198</v>
      </c>
      <c r="X80" s="98">
        <v>2257.2276051558601</v>
      </c>
      <c r="Y80" s="98">
        <v>687.93911421211897</v>
      </c>
      <c r="Z80" s="98">
        <v>50.537711068176698</v>
      </c>
      <c r="AA80" s="98">
        <v>5.0977141269883397</v>
      </c>
      <c r="AB80" s="98">
        <v>5.6247252520850699</v>
      </c>
      <c r="AC80" s="98">
        <v>1.9316907274222599</v>
      </c>
      <c r="AD80" s="98">
        <v>0.48719758719747502</v>
      </c>
      <c r="AE80" s="100">
        <v>1895.5189548332501</v>
      </c>
      <c r="AF80" s="98">
        <v>1030</v>
      </c>
      <c r="AG80" s="98">
        <v>0.52682558169015603</v>
      </c>
      <c r="AH80" s="98">
        <v>0.62635693568731798</v>
      </c>
      <c r="AI80" s="98">
        <v>0.51224789252082603</v>
      </c>
      <c r="AJ80" s="99">
        <v>0.29575611738517599</v>
      </c>
    </row>
    <row r="81" spans="1:36">
      <c r="A81" s="97" t="s">
        <v>130</v>
      </c>
      <c r="B81" s="9" t="s">
        <v>152</v>
      </c>
      <c r="C81" s="98">
        <v>0.94216259400694402</v>
      </c>
      <c r="D81" s="99">
        <v>1282.92731353061</v>
      </c>
      <c r="E81" s="99">
        <v>259.35991735879298</v>
      </c>
      <c r="F81" s="100">
        <v>357.90937846111598</v>
      </c>
      <c r="G81" s="99">
        <v>5862.31291529995</v>
      </c>
      <c r="H81" s="99">
        <v>7824.2469736605999</v>
      </c>
      <c r="I81" s="100">
        <v>2830.3433282864398</v>
      </c>
      <c r="J81" s="100">
        <v>3014.7911693043502</v>
      </c>
      <c r="K81" s="98">
        <v>49.7375562846401</v>
      </c>
      <c r="L81" s="97" t="s">
        <v>130</v>
      </c>
      <c r="M81" s="98">
        <v>11.052307466075201</v>
      </c>
      <c r="N81" s="98">
        <v>1.01029030948937</v>
      </c>
      <c r="O81" s="98">
        <v>1.1919893605962899</v>
      </c>
      <c r="P81" s="100">
        <v>6060.6369478284296</v>
      </c>
      <c r="Q81" s="100">
        <v>3908.0330341625199</v>
      </c>
      <c r="R81" s="100">
        <v>3323.0309296759101</v>
      </c>
      <c r="S81" s="100">
        <v>2208.9300449021398</v>
      </c>
      <c r="T81" s="100">
        <v>249.15603115489699</v>
      </c>
      <c r="U81" s="98">
        <v>107.81512184112199</v>
      </c>
      <c r="V81" s="98">
        <v>1457.88355788487</v>
      </c>
      <c r="W81" s="98">
        <v>1174.25904477002</v>
      </c>
      <c r="X81" s="98">
        <v>1028.71894272332</v>
      </c>
      <c r="Y81" s="98">
        <v>306.39005552355098</v>
      </c>
      <c r="Z81" s="98">
        <v>7.1939815906481401</v>
      </c>
      <c r="AA81" s="98">
        <v>15.9601019750167</v>
      </c>
      <c r="AB81" s="98">
        <v>4.6945424686497699</v>
      </c>
      <c r="AC81" s="98">
        <v>2.32394888819268</v>
      </c>
      <c r="AD81" s="98">
        <v>0.74384536426607095</v>
      </c>
      <c r="AE81" s="100">
        <v>743.44001068369903</v>
      </c>
      <c r="AF81" s="98">
        <v>165.79819618301701</v>
      </c>
      <c r="AG81" s="98">
        <v>0.60135595660016306</v>
      </c>
      <c r="AH81" s="98">
        <v>0.71496985514063904</v>
      </c>
      <c r="AI81" s="98">
        <v>0.86185366410002895</v>
      </c>
      <c r="AJ81" s="99">
        <v>0.116140936704625</v>
      </c>
    </row>
    <row r="82" spans="1:36">
      <c r="A82" s="97" t="s">
        <v>132</v>
      </c>
      <c r="B82" s="9" t="s">
        <v>152</v>
      </c>
      <c r="C82" s="98">
        <v>0</v>
      </c>
      <c r="D82" s="99">
        <v>453.92497097761401</v>
      </c>
      <c r="E82" s="99">
        <v>78.740200865285502</v>
      </c>
      <c r="F82" s="100">
        <v>179.29588469191199</v>
      </c>
      <c r="G82" s="99">
        <v>2677.5081117444902</v>
      </c>
      <c r="H82" s="99">
        <v>3692.5277081231002</v>
      </c>
      <c r="I82" s="100">
        <v>1583.94855705587</v>
      </c>
      <c r="J82" s="100">
        <v>1558.6729676171501</v>
      </c>
      <c r="K82" s="98">
        <v>59.621741834172497</v>
      </c>
      <c r="L82" s="97" t="s">
        <v>132</v>
      </c>
      <c r="M82" s="98">
        <v>8.8470705783687595</v>
      </c>
      <c r="N82" s="98">
        <v>0</v>
      </c>
      <c r="O82" s="98">
        <v>1.0688028839328101</v>
      </c>
      <c r="P82" s="100">
        <v>3006.9343598000501</v>
      </c>
      <c r="Q82" s="100">
        <v>1971.76991693281</v>
      </c>
      <c r="R82" s="100">
        <v>1771.93872386009</v>
      </c>
      <c r="S82" s="100">
        <v>1230.5645205999599</v>
      </c>
      <c r="T82" s="100">
        <v>306.78623719823099</v>
      </c>
      <c r="U82" s="98">
        <v>93.497344889191496</v>
      </c>
      <c r="V82" s="98">
        <v>714.34051777109801</v>
      </c>
      <c r="W82" s="98">
        <v>791.36816862728801</v>
      </c>
      <c r="X82" s="98">
        <v>726.86136518679098</v>
      </c>
      <c r="Y82" s="98">
        <v>341.02220616124498</v>
      </c>
      <c r="Z82" s="98">
        <v>12.696860005127901</v>
      </c>
      <c r="AA82" s="98">
        <v>32.391591357870297</v>
      </c>
      <c r="AB82" s="98">
        <v>3.1664524924444502</v>
      </c>
      <c r="AC82" s="98">
        <v>1.0156356719664199</v>
      </c>
      <c r="AD82" s="98">
        <v>0.30870408121231702</v>
      </c>
      <c r="AE82" s="100">
        <v>431.37364235509398</v>
      </c>
      <c r="AF82" s="98">
        <v>117.79129653043699</v>
      </c>
      <c r="AG82" s="98">
        <v>0</v>
      </c>
      <c r="AH82" s="98">
        <v>0</v>
      </c>
      <c r="AI82" s="98">
        <v>0</v>
      </c>
      <c r="AJ82" s="99">
        <v>0</v>
      </c>
    </row>
    <row r="83" spans="1:36">
      <c r="A83" s="97" t="s">
        <v>146</v>
      </c>
      <c r="B83" s="9" t="s">
        <v>152</v>
      </c>
      <c r="C83" s="98">
        <v>0</v>
      </c>
      <c r="D83" s="99">
        <v>6608.6051239202798</v>
      </c>
      <c r="E83" s="99">
        <v>2754.6400129117301</v>
      </c>
      <c r="F83" s="100">
        <v>2726.4646061991898</v>
      </c>
      <c r="G83" s="101">
        <v>23870</v>
      </c>
      <c r="H83" s="99">
        <v>31492.3140697007</v>
      </c>
      <c r="I83" s="100">
        <v>6651.8587058926796</v>
      </c>
      <c r="J83" s="100">
        <v>7587.2559483611603</v>
      </c>
      <c r="K83" s="98">
        <v>1510</v>
      </c>
      <c r="L83" s="97" t="s">
        <v>146</v>
      </c>
      <c r="M83" s="98">
        <v>186.223286370485</v>
      </c>
      <c r="N83" s="98">
        <v>0</v>
      </c>
      <c r="O83" s="98">
        <v>0</v>
      </c>
      <c r="P83" s="100">
        <v>27738.893396358199</v>
      </c>
      <c r="Q83" s="100">
        <v>18969.481901166899</v>
      </c>
      <c r="R83" s="100">
        <v>7886.99624767975</v>
      </c>
      <c r="S83" s="100">
        <v>5742.42666182416</v>
      </c>
      <c r="T83" s="100">
        <v>1804.1336632058999</v>
      </c>
      <c r="U83" s="98">
        <v>1310</v>
      </c>
      <c r="V83" s="98">
        <v>5078.6404432438303</v>
      </c>
      <c r="W83" s="98">
        <v>4266.1682579003</v>
      </c>
      <c r="X83" s="98">
        <v>4643.8854186777498</v>
      </c>
      <c r="Y83" s="98">
        <v>3902</v>
      </c>
      <c r="Z83" s="98">
        <v>366.58850489757799</v>
      </c>
      <c r="AA83" s="98">
        <v>80.949800893546893</v>
      </c>
      <c r="AB83" s="98">
        <v>19.355239442452799</v>
      </c>
      <c r="AC83" s="98">
        <v>0</v>
      </c>
      <c r="AD83" s="98">
        <v>12.636894007449699</v>
      </c>
      <c r="AE83" s="100">
        <v>2425.8331922206598</v>
      </c>
      <c r="AF83" s="98">
        <v>1450</v>
      </c>
      <c r="AG83" s="98">
        <v>0</v>
      </c>
      <c r="AH83" s="98">
        <v>0</v>
      </c>
      <c r="AI83" s="98">
        <v>0</v>
      </c>
      <c r="AJ83" s="99">
        <v>0</v>
      </c>
    </row>
  </sheetData>
  <conditionalFormatting sqref="J14">
    <cfRule type="cellIs" dxfId="83" priority="2" operator="lessThan">
      <formula>#REF!</formula>
    </cfRule>
  </conditionalFormatting>
  <conditionalFormatting sqref="J14">
    <cfRule type="cellIs" dxfId="82" priority="3" operator="lessThan">
      <formula>#REF!</formula>
    </cfRule>
  </conditionalFormatting>
  <conditionalFormatting sqref="J14">
    <cfRule type="cellIs" dxfId="81" priority="4" operator="between">
      <formula>10</formula>
      <formula>100</formula>
    </cfRule>
    <cfRule type="cellIs" dxfId="80" priority="5" operator="greaterThan">
      <formula>100</formula>
    </cfRule>
    <cfRule type="cellIs" dxfId="79" priority="6" operator="lessThan">
      <formula>#REF!</formula>
    </cfRule>
  </conditionalFormatting>
  <conditionalFormatting sqref="J14">
    <cfRule type="cellIs" dxfId="78" priority="7" operator="lessThan">
      <formula>#REF!</formula>
    </cfRule>
  </conditionalFormatting>
  <conditionalFormatting sqref="J14">
    <cfRule type="cellIs" dxfId="77" priority="8" operator="lessThan">
      <formula>10</formula>
    </cfRule>
  </conditionalFormatting>
  <conditionalFormatting sqref="D14:I14">
    <cfRule type="cellIs" dxfId="76" priority="9" operator="lessThan">
      <formula>#REF!</formula>
    </cfRule>
  </conditionalFormatting>
  <conditionalFormatting sqref="D21:I21">
    <cfRule type="cellIs" dxfId="75" priority="10" operator="lessThan">
      <formula>#REF!</formula>
    </cfRule>
  </conditionalFormatting>
  <conditionalFormatting sqref="J21">
    <cfRule type="cellIs" dxfId="74" priority="11" operator="lessThan">
      <formula>#REF!</formula>
    </cfRule>
  </conditionalFormatting>
  <conditionalFormatting sqref="J21">
    <cfRule type="cellIs" dxfId="73" priority="12" operator="lessThan">
      <formula>#REF!</formula>
    </cfRule>
  </conditionalFormatting>
  <conditionalFormatting sqref="J21">
    <cfRule type="cellIs" dxfId="72" priority="13" operator="between">
      <formula>10</formula>
      <formula>100</formula>
    </cfRule>
    <cfRule type="cellIs" dxfId="71" priority="14" operator="greaterThan">
      <formula>100</formula>
    </cfRule>
    <cfRule type="cellIs" dxfId="70" priority="15" operator="lessThan">
      <formula>#REF!</formula>
    </cfRule>
  </conditionalFormatting>
  <conditionalFormatting sqref="J21">
    <cfRule type="cellIs" dxfId="69" priority="16" operator="lessThan">
      <formula>#REF!</formula>
    </cfRule>
  </conditionalFormatting>
  <conditionalFormatting sqref="J21">
    <cfRule type="cellIs" dxfId="68" priority="17" operator="lessThan">
      <formula>10</formula>
    </cfRule>
  </conditionalFormatting>
  <conditionalFormatting sqref="J31">
    <cfRule type="cellIs" dxfId="67" priority="18" operator="lessThan">
      <formula>#REF!</formula>
    </cfRule>
  </conditionalFormatting>
  <conditionalFormatting sqref="J31">
    <cfRule type="cellIs" dxfId="66" priority="19" operator="lessThan">
      <formula>#REF!</formula>
    </cfRule>
  </conditionalFormatting>
  <conditionalFormatting sqref="J31">
    <cfRule type="cellIs" dxfId="65" priority="20" operator="between">
      <formula>10</formula>
      <formula>100</formula>
    </cfRule>
    <cfRule type="cellIs" dxfId="64" priority="21" operator="greaterThan">
      <formula>100</formula>
    </cfRule>
    <cfRule type="cellIs" dxfId="63" priority="22" operator="lessThan">
      <formula>#REF!</formula>
    </cfRule>
  </conditionalFormatting>
  <conditionalFormatting sqref="J31">
    <cfRule type="cellIs" dxfId="62" priority="23" operator="lessThan">
      <formula>#REF!</formula>
    </cfRule>
  </conditionalFormatting>
  <conditionalFormatting sqref="J31">
    <cfRule type="cellIs" dxfId="61" priority="24" operator="lessThan">
      <formula>10</formula>
    </cfRule>
  </conditionalFormatting>
  <conditionalFormatting sqref="D31:I31">
    <cfRule type="cellIs" dxfId="60" priority="25" operator="lessThan">
      <formula>#REF!</formula>
    </cfRule>
  </conditionalFormatting>
  <conditionalFormatting sqref="J32">
    <cfRule type="cellIs" dxfId="59" priority="26" operator="lessThan">
      <formula>#REF!</formula>
    </cfRule>
  </conditionalFormatting>
  <conditionalFormatting sqref="J32">
    <cfRule type="cellIs" dxfId="58" priority="27" operator="lessThan">
      <formula>#REF!</formula>
    </cfRule>
  </conditionalFormatting>
  <conditionalFormatting sqref="J32">
    <cfRule type="cellIs" dxfId="57" priority="28" operator="between">
      <formula>10</formula>
      <formula>100</formula>
    </cfRule>
    <cfRule type="cellIs" dxfId="56" priority="29" operator="greaterThan">
      <formula>100</formula>
    </cfRule>
    <cfRule type="cellIs" dxfId="55" priority="30" operator="lessThan">
      <formula>#REF!</formula>
    </cfRule>
  </conditionalFormatting>
  <conditionalFormatting sqref="J32">
    <cfRule type="cellIs" dxfId="54" priority="31" operator="lessThan">
      <formula>#REF!</formula>
    </cfRule>
  </conditionalFormatting>
  <conditionalFormatting sqref="J32">
    <cfRule type="cellIs" dxfId="53" priority="32" operator="lessThan">
      <formula>10</formula>
    </cfRule>
  </conditionalFormatting>
  <conditionalFormatting sqref="D32:I32">
    <cfRule type="cellIs" dxfId="52" priority="33" operator="lessThan">
      <formula>#REF!</formula>
    </cfRule>
  </conditionalFormatting>
  <conditionalFormatting sqref="O49">
    <cfRule type="cellIs" dxfId="51" priority="34" operator="lessThan">
      <formula>#REF!</formula>
    </cfRule>
  </conditionalFormatting>
  <conditionalFormatting sqref="O49">
    <cfRule type="cellIs" dxfId="50" priority="35" operator="lessThan">
      <formula>#REF!</formula>
    </cfRule>
  </conditionalFormatting>
  <conditionalFormatting sqref="O49">
    <cfRule type="cellIs" dxfId="49" priority="36" operator="between">
      <formula>10</formula>
      <formula>100</formula>
    </cfRule>
    <cfRule type="cellIs" dxfId="48" priority="37" operator="greaterThan">
      <formula>100</formula>
    </cfRule>
    <cfRule type="cellIs" dxfId="47" priority="38" operator="lessThan">
      <formula>#REF!</formula>
    </cfRule>
  </conditionalFormatting>
  <conditionalFormatting sqref="O49">
    <cfRule type="cellIs" dxfId="46" priority="39" operator="lessThan">
      <formula>#REF!</formula>
    </cfRule>
  </conditionalFormatting>
  <conditionalFormatting sqref="O49">
    <cfRule type="cellIs" dxfId="45" priority="40" operator="lessThan">
      <formula>10</formula>
    </cfRule>
  </conditionalFormatting>
  <conditionalFormatting sqref="O43:O48">
    <cfRule type="cellIs" dxfId="44" priority="41" operator="lessThan">
      <formula>#REF!</formula>
    </cfRule>
  </conditionalFormatting>
  <conditionalFormatting sqref="V43:V48">
    <cfRule type="cellIs" dxfId="43" priority="42" operator="lessThan">
      <formula>#REF!</formula>
    </cfRule>
  </conditionalFormatting>
  <conditionalFormatting sqref="V49">
    <cfRule type="cellIs" dxfId="42" priority="43" operator="lessThan">
      <formula>#REF!</formula>
    </cfRule>
  </conditionalFormatting>
  <conditionalFormatting sqref="V49">
    <cfRule type="cellIs" dxfId="41" priority="44" operator="lessThan">
      <formula>#REF!</formula>
    </cfRule>
  </conditionalFormatting>
  <conditionalFormatting sqref="V49">
    <cfRule type="cellIs" dxfId="40" priority="45" operator="between">
      <formula>10</formula>
      <formula>100</formula>
    </cfRule>
    <cfRule type="cellIs" dxfId="39" priority="46" operator="greaterThan">
      <formula>100</formula>
    </cfRule>
    <cfRule type="cellIs" dxfId="38" priority="47" operator="lessThan">
      <formula>#REF!</formula>
    </cfRule>
  </conditionalFormatting>
  <conditionalFormatting sqref="V49">
    <cfRule type="cellIs" dxfId="37" priority="48" operator="lessThan">
      <formula>#REF!</formula>
    </cfRule>
  </conditionalFormatting>
  <conditionalFormatting sqref="V49">
    <cfRule type="cellIs" dxfId="36" priority="49" operator="lessThan">
      <formula>10</formula>
    </cfRule>
  </conditionalFormatting>
  <conditionalFormatting sqref="AF49">
    <cfRule type="cellIs" dxfId="35" priority="50" operator="lessThan">
      <formula>#REF!</formula>
    </cfRule>
  </conditionalFormatting>
  <conditionalFormatting sqref="AF49">
    <cfRule type="cellIs" dxfId="34" priority="51" operator="lessThan">
      <formula>#REF!</formula>
    </cfRule>
  </conditionalFormatting>
  <conditionalFormatting sqref="AF49">
    <cfRule type="cellIs" dxfId="33" priority="52" operator="between">
      <formula>10</formula>
      <formula>100</formula>
    </cfRule>
    <cfRule type="cellIs" dxfId="32" priority="53" operator="greaterThan">
      <formula>100</formula>
    </cfRule>
    <cfRule type="cellIs" dxfId="31" priority="54" operator="lessThan">
      <formula>#REF!</formula>
    </cfRule>
  </conditionalFormatting>
  <conditionalFormatting sqref="AF49">
    <cfRule type="cellIs" dxfId="30" priority="55" operator="lessThan">
      <formula>#REF!</formula>
    </cfRule>
  </conditionalFormatting>
  <conditionalFormatting sqref="AF49">
    <cfRule type="cellIs" dxfId="29" priority="56" operator="lessThan">
      <formula>10</formula>
    </cfRule>
  </conditionalFormatting>
  <conditionalFormatting sqref="AF43:AF48">
    <cfRule type="cellIs" dxfId="28" priority="57" operator="lessThan">
      <formula>#REF!</formula>
    </cfRule>
  </conditionalFormatting>
  <conditionalFormatting sqref="AG49">
    <cfRule type="cellIs" dxfId="27" priority="58" operator="lessThan">
      <formula>#REF!</formula>
    </cfRule>
  </conditionalFormatting>
  <conditionalFormatting sqref="AG49">
    <cfRule type="cellIs" dxfId="26" priority="59" operator="lessThan">
      <formula>#REF!</formula>
    </cfRule>
  </conditionalFormatting>
  <conditionalFormatting sqref="AG49">
    <cfRule type="cellIs" dxfId="25" priority="60" operator="between">
      <formula>10</formula>
      <formula>100</formula>
    </cfRule>
    <cfRule type="cellIs" dxfId="24" priority="61" operator="greaterThan">
      <formula>100</formula>
    </cfRule>
    <cfRule type="cellIs" dxfId="23" priority="62" operator="lessThan">
      <formula>#REF!</formula>
    </cfRule>
  </conditionalFormatting>
  <conditionalFormatting sqref="AG49">
    <cfRule type="cellIs" dxfId="22" priority="63" operator="lessThan">
      <formula>#REF!</formula>
    </cfRule>
  </conditionalFormatting>
  <conditionalFormatting sqref="AG49">
    <cfRule type="cellIs" dxfId="21" priority="64" operator="lessThan">
      <formula>10</formula>
    </cfRule>
  </conditionalFormatting>
  <conditionalFormatting sqref="AG43:AG48">
    <cfRule type="cellIs" dxfId="20" priority="65" operator="lessThan">
      <formula>#REF!</formula>
    </cfRule>
  </conditionalFormatting>
  <conditionalFormatting sqref="O78:O82">
    <cfRule type="cellIs" dxfId="19" priority="66" operator="lessThan">
      <formula>#REF!</formula>
    </cfRule>
  </conditionalFormatting>
  <conditionalFormatting sqref="V78:V82">
    <cfRule type="cellIs" dxfId="18" priority="67" operator="lessThan">
      <formula>#REF!</formula>
    </cfRule>
  </conditionalFormatting>
  <conditionalFormatting sqref="AF78:AF82">
    <cfRule type="cellIs" dxfId="17" priority="68" operator="lessThan">
      <formula>#REF!</formula>
    </cfRule>
  </conditionalFormatting>
  <conditionalFormatting sqref="AG78:AG82">
    <cfRule type="cellIs" dxfId="16" priority="69" operator="lessThan">
      <formula>#REF!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R50"/>
  <sheetViews>
    <sheetView zoomScaleNormal="100" workbookViewId="0"/>
  </sheetViews>
  <sheetFormatPr defaultColWidth="8.85546875" defaultRowHeight="13.5"/>
  <sheetData>
    <row r="1" spans="1:408" ht="14.85">
      <c r="A1" s="69" t="s">
        <v>0</v>
      </c>
      <c r="B1" s="70" t="s">
        <v>1</v>
      </c>
      <c r="C1" s="109" t="s">
        <v>154</v>
      </c>
      <c r="D1" s="109" t="s">
        <v>155</v>
      </c>
      <c r="E1" s="109" t="s">
        <v>156</v>
      </c>
      <c r="F1" s="110" t="s">
        <v>157</v>
      </c>
      <c r="G1" s="110" t="s">
        <v>158</v>
      </c>
      <c r="H1" s="110" t="s">
        <v>159</v>
      </c>
      <c r="I1" s="110" t="s">
        <v>160</v>
      </c>
      <c r="J1" s="110" t="s">
        <v>161</v>
      </c>
      <c r="K1" s="110" t="s">
        <v>162</v>
      </c>
      <c r="L1" s="110" t="s">
        <v>163</v>
      </c>
      <c r="M1" s="110" t="s">
        <v>164</v>
      </c>
      <c r="N1" s="110" t="s">
        <v>165</v>
      </c>
      <c r="O1" s="110" t="s">
        <v>166</v>
      </c>
      <c r="P1" s="110" t="s">
        <v>167</v>
      </c>
      <c r="Q1" s="110" t="s">
        <v>168</v>
      </c>
      <c r="R1" s="110" t="s">
        <v>169</v>
      </c>
      <c r="S1" s="110" t="s">
        <v>170</v>
      </c>
      <c r="T1" s="110" t="s">
        <v>171</v>
      </c>
      <c r="U1" s="110"/>
      <c r="V1" s="110" t="s">
        <v>155</v>
      </c>
      <c r="W1" s="111" t="s">
        <v>172</v>
      </c>
      <c r="X1" s="111" t="s">
        <v>173</v>
      </c>
      <c r="Y1" s="111" t="s">
        <v>174</v>
      </c>
      <c r="Z1" s="111" t="s">
        <v>175</v>
      </c>
      <c r="AA1" s="110" t="s">
        <v>176</v>
      </c>
      <c r="AB1" s="110" t="s">
        <v>177</v>
      </c>
      <c r="AC1" s="110" t="s">
        <v>178</v>
      </c>
      <c r="AD1" s="110" t="s">
        <v>179</v>
      </c>
      <c r="AE1" s="110" t="s">
        <v>180</v>
      </c>
      <c r="AF1" s="110" t="s">
        <v>181</v>
      </c>
      <c r="AG1" s="110" t="s">
        <v>182</v>
      </c>
      <c r="AH1" s="111" t="s">
        <v>167</v>
      </c>
      <c r="AI1" s="111" t="s">
        <v>183</v>
      </c>
      <c r="AJ1" s="111" t="s">
        <v>184</v>
      </c>
      <c r="AK1" s="111" t="s">
        <v>185</v>
      </c>
      <c r="AL1" s="111" t="s">
        <v>186</v>
      </c>
      <c r="AM1" s="111" t="s">
        <v>187</v>
      </c>
      <c r="AN1" s="111" t="s">
        <v>188</v>
      </c>
      <c r="AO1" s="111" t="s">
        <v>189</v>
      </c>
      <c r="AP1" s="111" t="s">
        <v>190</v>
      </c>
      <c r="AQ1" s="111" t="s">
        <v>191</v>
      </c>
      <c r="AR1" s="111" t="s">
        <v>192</v>
      </c>
      <c r="AS1" s="110" t="s">
        <v>193</v>
      </c>
      <c r="AT1" s="110" t="s">
        <v>194</v>
      </c>
      <c r="AU1" s="110" t="s">
        <v>195</v>
      </c>
      <c r="AV1" s="110" t="s">
        <v>196</v>
      </c>
      <c r="AW1" s="110" t="s">
        <v>197</v>
      </c>
      <c r="AX1" s="110" t="s">
        <v>198</v>
      </c>
      <c r="AY1" s="110" t="s">
        <v>199</v>
      </c>
      <c r="AZ1" s="110" t="s">
        <v>200</v>
      </c>
      <c r="BA1" s="110" t="s">
        <v>201</v>
      </c>
      <c r="BB1" s="110" t="s">
        <v>202</v>
      </c>
      <c r="BC1" s="110" t="s">
        <v>203</v>
      </c>
      <c r="BD1" s="110" t="s">
        <v>204</v>
      </c>
      <c r="BE1" s="110" t="s">
        <v>205</v>
      </c>
      <c r="BF1" s="111" t="s">
        <v>206</v>
      </c>
      <c r="BG1" s="111" t="s">
        <v>207</v>
      </c>
      <c r="BH1" s="110" t="s">
        <v>208</v>
      </c>
      <c r="BI1" s="110" t="s">
        <v>209</v>
      </c>
      <c r="BJ1" s="110" t="s">
        <v>210</v>
      </c>
      <c r="BK1" s="110" t="s">
        <v>211</v>
      </c>
      <c r="BL1" s="110" t="s">
        <v>212</v>
      </c>
      <c r="BM1" s="110" t="s">
        <v>213</v>
      </c>
      <c r="BN1" s="110" t="s">
        <v>214</v>
      </c>
      <c r="BO1" s="110" t="s">
        <v>215</v>
      </c>
      <c r="BP1" s="110" t="s">
        <v>216</v>
      </c>
      <c r="BQ1" s="110" t="s">
        <v>217</v>
      </c>
      <c r="BR1" s="110" t="s">
        <v>218</v>
      </c>
      <c r="BS1" s="110" t="s">
        <v>219</v>
      </c>
      <c r="BT1" s="110" t="s">
        <v>220</v>
      </c>
      <c r="BU1" s="110" t="s">
        <v>221</v>
      </c>
      <c r="BV1" s="110" t="s">
        <v>222</v>
      </c>
      <c r="BW1" s="110" t="s">
        <v>223</v>
      </c>
      <c r="BX1" s="110" t="s">
        <v>224</v>
      </c>
      <c r="BY1" s="110" t="s">
        <v>225</v>
      </c>
      <c r="BZ1" s="110" t="s">
        <v>226</v>
      </c>
      <c r="CA1" s="110" t="s">
        <v>227</v>
      </c>
      <c r="CB1" s="110" t="s">
        <v>228</v>
      </c>
      <c r="CC1" s="110" t="s">
        <v>229</v>
      </c>
      <c r="CD1" s="110" t="s">
        <v>230</v>
      </c>
      <c r="CE1" s="110" t="s">
        <v>231</v>
      </c>
      <c r="CF1" s="110" t="s">
        <v>232</v>
      </c>
      <c r="CG1" s="110" t="s">
        <v>233</v>
      </c>
      <c r="CH1" s="110" t="s">
        <v>234</v>
      </c>
      <c r="CI1" s="110" t="s">
        <v>235</v>
      </c>
      <c r="CJ1" s="110" t="s">
        <v>236</v>
      </c>
      <c r="CK1" s="110" t="s">
        <v>237</v>
      </c>
      <c r="CL1" s="110" t="s">
        <v>238</v>
      </c>
      <c r="CM1" s="110" t="s">
        <v>239</v>
      </c>
      <c r="CN1" s="110" t="s">
        <v>240</v>
      </c>
      <c r="CO1" s="110" t="s">
        <v>241</v>
      </c>
      <c r="CP1" s="110" t="s">
        <v>242</v>
      </c>
      <c r="CQ1" s="110" t="s">
        <v>243</v>
      </c>
      <c r="CR1" s="110" t="s">
        <v>244</v>
      </c>
      <c r="CS1" s="110" t="s">
        <v>245</v>
      </c>
      <c r="CT1" s="110" t="s">
        <v>246</v>
      </c>
      <c r="CU1" s="110" t="s">
        <v>247</v>
      </c>
      <c r="CV1" s="111" t="s">
        <v>248</v>
      </c>
      <c r="CW1" s="111" t="s">
        <v>249</v>
      </c>
      <c r="CX1" s="110" t="s">
        <v>250</v>
      </c>
      <c r="CY1" s="111"/>
      <c r="CZ1" s="110" t="s">
        <v>156</v>
      </c>
      <c r="DA1" s="111" t="s">
        <v>251</v>
      </c>
      <c r="DB1" s="111" t="s">
        <v>252</v>
      </c>
      <c r="DC1" s="111" t="s">
        <v>253</v>
      </c>
      <c r="DD1" s="111" t="s">
        <v>254</v>
      </c>
      <c r="DE1" s="111" t="s">
        <v>255</v>
      </c>
      <c r="DF1" s="111" t="s">
        <v>256</v>
      </c>
      <c r="DG1" s="111" t="s">
        <v>257</v>
      </c>
      <c r="DH1" s="111" t="s">
        <v>258</v>
      </c>
      <c r="DI1" s="111" t="s">
        <v>259</v>
      </c>
      <c r="DJ1" s="111" t="s">
        <v>260</v>
      </c>
      <c r="DK1" s="111" t="s">
        <v>261</v>
      </c>
      <c r="DL1" s="111" t="s">
        <v>262</v>
      </c>
      <c r="DM1" s="111" t="s">
        <v>263</v>
      </c>
      <c r="DN1" s="111" t="s">
        <v>264</v>
      </c>
      <c r="DO1" s="111" t="s">
        <v>265</v>
      </c>
      <c r="DP1" s="111" t="s">
        <v>266</v>
      </c>
      <c r="DQ1" s="111" t="s">
        <v>267</v>
      </c>
      <c r="DR1" s="111" t="s">
        <v>268</v>
      </c>
      <c r="DS1" s="111" t="s">
        <v>269</v>
      </c>
      <c r="DT1" s="111" t="s">
        <v>270</v>
      </c>
      <c r="DU1" s="111" t="s">
        <v>271</v>
      </c>
      <c r="DV1" s="111" t="s">
        <v>272</v>
      </c>
      <c r="DW1" s="111" t="s">
        <v>273</v>
      </c>
      <c r="DX1" s="111" t="s">
        <v>274</v>
      </c>
      <c r="DY1" s="111" t="s">
        <v>275</v>
      </c>
      <c r="DZ1" s="111" t="s">
        <v>276</v>
      </c>
      <c r="EA1" s="111" t="s">
        <v>277</v>
      </c>
      <c r="EB1" s="111" t="s">
        <v>278</v>
      </c>
      <c r="EC1" s="111" t="s">
        <v>279</v>
      </c>
      <c r="ED1" s="111" t="s">
        <v>280</v>
      </c>
      <c r="EE1" s="111" t="s">
        <v>281</v>
      </c>
      <c r="EF1" s="111" t="s">
        <v>282</v>
      </c>
      <c r="EG1" s="111" t="s">
        <v>283</v>
      </c>
      <c r="EH1" s="111" t="s">
        <v>284</v>
      </c>
      <c r="EI1" s="111" t="s">
        <v>285</v>
      </c>
      <c r="EJ1" s="111" t="s">
        <v>286</v>
      </c>
      <c r="EK1" s="111" t="s">
        <v>287</v>
      </c>
      <c r="EL1" s="111" t="s">
        <v>288</v>
      </c>
      <c r="EM1" s="111" t="s">
        <v>289</v>
      </c>
      <c r="EN1" s="111" t="s">
        <v>290</v>
      </c>
      <c r="EO1" s="111" t="s">
        <v>291</v>
      </c>
      <c r="EP1" s="111" t="s">
        <v>292</v>
      </c>
      <c r="EQ1" s="111" t="s">
        <v>293</v>
      </c>
      <c r="ER1" s="111" t="s">
        <v>294</v>
      </c>
      <c r="ES1" s="111" t="s">
        <v>295</v>
      </c>
      <c r="ET1" s="111" t="s">
        <v>296</v>
      </c>
      <c r="EU1" s="111" t="s">
        <v>297</v>
      </c>
      <c r="EV1" s="111" t="s">
        <v>298</v>
      </c>
      <c r="EW1" s="111" t="s">
        <v>299</v>
      </c>
      <c r="EX1" s="111" t="s">
        <v>300</v>
      </c>
      <c r="EY1" s="111" t="s">
        <v>301</v>
      </c>
      <c r="EZ1" s="111" t="s">
        <v>302</v>
      </c>
      <c r="FA1" s="111" t="s">
        <v>303</v>
      </c>
      <c r="FB1" s="111" t="s">
        <v>168</v>
      </c>
      <c r="FC1" s="111" t="s">
        <v>304</v>
      </c>
      <c r="FD1" s="111" t="s">
        <v>305</v>
      </c>
      <c r="FE1" s="111" t="s">
        <v>306</v>
      </c>
      <c r="FF1" s="111" t="s">
        <v>307</v>
      </c>
      <c r="FG1" s="111" t="s">
        <v>308</v>
      </c>
      <c r="FH1" s="111" t="s">
        <v>309</v>
      </c>
      <c r="FI1" s="111" t="s">
        <v>310</v>
      </c>
      <c r="FJ1" s="111" t="s">
        <v>311</v>
      </c>
      <c r="FK1" s="111" t="s">
        <v>312</v>
      </c>
      <c r="FL1" s="111" t="s">
        <v>313</v>
      </c>
      <c r="FM1" s="111" t="s">
        <v>314</v>
      </c>
      <c r="FN1" s="111" t="s">
        <v>315</v>
      </c>
      <c r="FO1" s="110" t="s">
        <v>316</v>
      </c>
      <c r="FP1" s="111" t="s">
        <v>317</v>
      </c>
      <c r="FQ1" s="111" t="s">
        <v>318</v>
      </c>
      <c r="FR1" s="111" t="s">
        <v>319</v>
      </c>
      <c r="FS1" s="111" t="s">
        <v>320</v>
      </c>
      <c r="FT1" s="111" t="s">
        <v>321</v>
      </c>
      <c r="FU1" s="111" t="s">
        <v>322</v>
      </c>
      <c r="FV1" s="111" t="s">
        <v>323</v>
      </c>
      <c r="FW1" s="111" t="s">
        <v>324</v>
      </c>
      <c r="FX1" s="111" t="s">
        <v>325</v>
      </c>
      <c r="FY1" s="111"/>
      <c r="FZ1" s="110" t="s">
        <v>157</v>
      </c>
      <c r="GA1" s="111" t="s">
        <v>326</v>
      </c>
      <c r="GB1" s="111" t="s">
        <v>327</v>
      </c>
      <c r="GC1" s="111" t="s">
        <v>328</v>
      </c>
      <c r="GD1" s="111" t="s">
        <v>329</v>
      </c>
      <c r="GE1" s="111" t="s">
        <v>330</v>
      </c>
      <c r="GF1" s="111" t="s">
        <v>331</v>
      </c>
      <c r="GG1" s="111" t="s">
        <v>332</v>
      </c>
      <c r="GH1" s="111" t="s">
        <v>333</v>
      </c>
      <c r="GI1" s="111" t="s">
        <v>334</v>
      </c>
      <c r="GJ1" s="111"/>
      <c r="GK1" s="110" t="s">
        <v>158</v>
      </c>
      <c r="GL1" s="111" t="s">
        <v>335</v>
      </c>
      <c r="GM1" s="111" t="s">
        <v>336</v>
      </c>
      <c r="GN1" s="111" t="s">
        <v>337</v>
      </c>
      <c r="GO1" s="111" t="s">
        <v>338</v>
      </c>
      <c r="GP1" s="111" t="s">
        <v>339</v>
      </c>
      <c r="GQ1" s="111" t="s">
        <v>340</v>
      </c>
      <c r="GR1" s="111" t="s">
        <v>341</v>
      </c>
      <c r="GS1" s="111" t="s">
        <v>342</v>
      </c>
      <c r="GT1" s="111" t="s">
        <v>343</v>
      </c>
      <c r="GU1" s="111" t="s">
        <v>344</v>
      </c>
      <c r="GV1" s="111" t="s">
        <v>345</v>
      </c>
      <c r="GW1" s="111"/>
      <c r="GX1" s="110" t="s">
        <v>159</v>
      </c>
      <c r="GY1" s="111" t="s">
        <v>346</v>
      </c>
      <c r="GZ1" s="111" t="s">
        <v>347</v>
      </c>
      <c r="HA1" s="111" t="s">
        <v>348</v>
      </c>
      <c r="HB1" s="111" t="s">
        <v>349</v>
      </c>
      <c r="HC1" s="111" t="s">
        <v>350</v>
      </c>
      <c r="HD1" s="111" t="s">
        <v>351</v>
      </c>
      <c r="HE1" s="111" t="s">
        <v>352</v>
      </c>
      <c r="HF1" s="111" t="s">
        <v>353</v>
      </c>
      <c r="HG1" s="111" t="s">
        <v>354</v>
      </c>
      <c r="HH1" s="111" t="s">
        <v>355</v>
      </c>
      <c r="HI1" s="111" t="s">
        <v>356</v>
      </c>
      <c r="HJ1" s="111" t="s">
        <v>357</v>
      </c>
      <c r="HK1" s="111" t="s">
        <v>358</v>
      </c>
      <c r="HL1" s="111" t="s">
        <v>359</v>
      </c>
      <c r="HM1" s="111" t="s">
        <v>360</v>
      </c>
      <c r="HN1" s="111" t="s">
        <v>361</v>
      </c>
      <c r="HO1" s="111" t="s">
        <v>362</v>
      </c>
      <c r="HP1" s="111" t="s">
        <v>363</v>
      </c>
      <c r="HQ1" s="111" t="s">
        <v>364</v>
      </c>
      <c r="HR1" s="111"/>
      <c r="HS1" s="110" t="s">
        <v>160</v>
      </c>
      <c r="HT1" s="111" t="s">
        <v>365</v>
      </c>
      <c r="HU1" s="111" t="s">
        <v>366</v>
      </c>
      <c r="HV1" s="111" t="s">
        <v>367</v>
      </c>
      <c r="HW1" s="111" t="s">
        <v>368</v>
      </c>
      <c r="HX1" s="111" t="s">
        <v>369</v>
      </c>
      <c r="HY1" s="111" t="s">
        <v>370</v>
      </c>
      <c r="HZ1" s="111" t="s">
        <v>371</v>
      </c>
      <c r="IA1" s="111" t="s">
        <v>372</v>
      </c>
      <c r="IB1" s="111" t="s">
        <v>373</v>
      </c>
      <c r="IC1" s="111" t="s">
        <v>374</v>
      </c>
      <c r="ID1" s="111" t="s">
        <v>375</v>
      </c>
      <c r="IE1" s="111" t="s">
        <v>376</v>
      </c>
      <c r="IF1" s="111" t="s">
        <v>377</v>
      </c>
      <c r="IG1" s="111" t="s">
        <v>378</v>
      </c>
      <c r="IH1" s="111" t="s">
        <v>379</v>
      </c>
      <c r="II1" s="111" t="s">
        <v>380</v>
      </c>
      <c r="IJ1" s="111" t="s">
        <v>381</v>
      </c>
      <c r="IK1" s="111"/>
      <c r="IL1" s="110" t="s">
        <v>161</v>
      </c>
      <c r="IM1" s="111" t="s">
        <v>169</v>
      </c>
      <c r="IN1" s="111" t="s">
        <v>170</v>
      </c>
      <c r="IO1" s="111" t="s">
        <v>171</v>
      </c>
      <c r="IP1" s="111" t="s">
        <v>382</v>
      </c>
      <c r="IQ1" s="111" t="s">
        <v>383</v>
      </c>
      <c r="IR1" s="111" t="s">
        <v>384</v>
      </c>
      <c r="IS1" s="111" t="s">
        <v>385</v>
      </c>
      <c r="IT1" s="111"/>
      <c r="IU1" s="110" t="s">
        <v>162</v>
      </c>
      <c r="IV1" s="111" t="s">
        <v>386</v>
      </c>
      <c r="IW1" s="111" t="s">
        <v>360</v>
      </c>
      <c r="IX1" s="111" t="s">
        <v>361</v>
      </c>
      <c r="IY1" s="111" t="s">
        <v>362</v>
      </c>
      <c r="IZ1" s="111" t="s">
        <v>363</v>
      </c>
      <c r="JA1" s="111" t="s">
        <v>364</v>
      </c>
      <c r="JB1" s="111" t="s">
        <v>387</v>
      </c>
      <c r="JC1" s="111" t="s">
        <v>388</v>
      </c>
      <c r="JD1" s="111" t="s">
        <v>389</v>
      </c>
      <c r="JE1" s="111" t="s">
        <v>390</v>
      </c>
      <c r="JF1" s="111" t="s">
        <v>391</v>
      </c>
      <c r="JG1" s="111" t="s">
        <v>392</v>
      </c>
      <c r="JH1" s="110" t="s">
        <v>393</v>
      </c>
      <c r="JI1" s="110" t="s">
        <v>394</v>
      </c>
      <c r="JJ1" s="110" t="s">
        <v>395</v>
      </c>
      <c r="JK1" s="110" t="s">
        <v>396</v>
      </c>
      <c r="JL1" s="111"/>
      <c r="JM1" s="110" t="s">
        <v>397</v>
      </c>
      <c r="JN1" s="111" t="s">
        <v>398</v>
      </c>
      <c r="JP1" s="110" t="s">
        <v>163</v>
      </c>
      <c r="JQ1" s="111" t="s">
        <v>399</v>
      </c>
      <c r="JR1" s="111" t="s">
        <v>400</v>
      </c>
      <c r="JS1" s="111" t="s">
        <v>401</v>
      </c>
      <c r="JT1" s="111" t="s">
        <v>402</v>
      </c>
      <c r="JU1" s="111" t="s">
        <v>403</v>
      </c>
      <c r="JV1" s="111" t="s">
        <v>404</v>
      </c>
      <c r="JW1" s="111" t="s">
        <v>405</v>
      </c>
      <c r="JX1" s="111" t="s">
        <v>406</v>
      </c>
      <c r="JY1" s="111"/>
      <c r="JZ1" s="110" t="s">
        <v>407</v>
      </c>
      <c r="KA1" s="111" t="s">
        <v>408</v>
      </c>
      <c r="KB1" s="111"/>
      <c r="KC1" s="110" t="s">
        <v>386</v>
      </c>
      <c r="KD1" s="111" t="s">
        <v>409</v>
      </c>
      <c r="KE1" s="111"/>
      <c r="KF1" s="110" t="s">
        <v>164</v>
      </c>
      <c r="KG1" s="111" t="s">
        <v>410</v>
      </c>
      <c r="KH1" s="111"/>
      <c r="KI1" s="110" t="s">
        <v>411</v>
      </c>
      <c r="KJ1" s="111" t="s">
        <v>412</v>
      </c>
      <c r="KK1" s="111" t="s">
        <v>413</v>
      </c>
      <c r="KL1" s="111" t="s">
        <v>414</v>
      </c>
      <c r="KM1" s="111" t="s">
        <v>415</v>
      </c>
      <c r="KN1" s="111" t="s">
        <v>416</v>
      </c>
      <c r="KO1" s="111" t="s">
        <v>417</v>
      </c>
      <c r="KP1" s="111" t="s">
        <v>418</v>
      </c>
      <c r="KQ1" s="111" t="s">
        <v>419</v>
      </c>
      <c r="KR1" s="111" t="s">
        <v>420</v>
      </c>
      <c r="KS1" s="111" t="s">
        <v>421</v>
      </c>
      <c r="KT1" s="111" t="s">
        <v>422</v>
      </c>
      <c r="KU1" s="111" t="s">
        <v>423</v>
      </c>
      <c r="KV1" s="111" t="s">
        <v>424</v>
      </c>
      <c r="KW1" s="111" t="s">
        <v>425</v>
      </c>
      <c r="KX1" s="111" t="s">
        <v>426</v>
      </c>
      <c r="KY1" s="111" t="s">
        <v>427</v>
      </c>
      <c r="KZ1" s="111" t="s">
        <v>428</v>
      </c>
      <c r="LA1" s="111" t="s">
        <v>429</v>
      </c>
      <c r="LB1" s="111" t="s">
        <v>430</v>
      </c>
      <c r="LD1" s="110" t="s">
        <v>431</v>
      </c>
      <c r="LE1" s="111" t="s">
        <v>432</v>
      </c>
      <c r="LF1" s="111"/>
      <c r="LG1" s="110" t="s">
        <v>165</v>
      </c>
      <c r="LH1" s="111" t="s">
        <v>433</v>
      </c>
      <c r="LI1" s="111" t="s">
        <v>434</v>
      </c>
      <c r="LJ1" s="111" t="s">
        <v>435</v>
      </c>
      <c r="LK1" s="111" t="s">
        <v>436</v>
      </c>
      <c r="LL1" s="111" t="s">
        <v>437</v>
      </c>
      <c r="LM1" s="111" t="s">
        <v>438</v>
      </c>
      <c r="LN1" s="111" t="s">
        <v>439</v>
      </c>
      <c r="LO1" s="111"/>
      <c r="LP1" s="110" t="s">
        <v>166</v>
      </c>
      <c r="LQ1" s="111" t="s">
        <v>440</v>
      </c>
      <c r="LR1" s="111" t="s">
        <v>441</v>
      </c>
      <c r="LS1" s="111" t="s">
        <v>442</v>
      </c>
      <c r="LT1" s="111" t="s">
        <v>443</v>
      </c>
      <c r="LU1" s="111" t="s">
        <v>444</v>
      </c>
      <c r="LV1" s="111" t="s">
        <v>445</v>
      </c>
      <c r="LW1" s="111" t="s">
        <v>446</v>
      </c>
      <c r="LX1" s="111" t="s">
        <v>447</v>
      </c>
      <c r="LY1" s="111" t="s">
        <v>448</v>
      </c>
      <c r="LZ1" s="111" t="s">
        <v>449</v>
      </c>
      <c r="MA1" s="111" t="s">
        <v>450</v>
      </c>
      <c r="MB1" s="111" t="s">
        <v>451</v>
      </c>
      <c r="MC1" s="111" t="s">
        <v>452</v>
      </c>
      <c r="MD1" s="111" t="s">
        <v>453</v>
      </c>
      <c r="ME1" s="111" t="s">
        <v>454</v>
      </c>
      <c r="MF1" s="111" t="s">
        <v>455</v>
      </c>
      <c r="MG1" s="110" t="s">
        <v>456</v>
      </c>
      <c r="MH1" s="111" t="s">
        <v>457</v>
      </c>
      <c r="MI1" s="111" t="s">
        <v>458</v>
      </c>
      <c r="MJ1" s="111" t="s">
        <v>459</v>
      </c>
      <c r="MK1" s="111" t="s">
        <v>460</v>
      </c>
      <c r="ML1" s="111" t="s">
        <v>461</v>
      </c>
      <c r="MM1" s="111"/>
      <c r="MN1" s="110" t="s">
        <v>462</v>
      </c>
      <c r="MO1" s="111" t="s">
        <v>463</v>
      </c>
      <c r="MP1" s="111" t="s">
        <v>464</v>
      </c>
      <c r="MQ1" s="111" t="s">
        <v>465</v>
      </c>
      <c r="MR1" s="111" t="s">
        <v>466</v>
      </c>
      <c r="MS1" s="111" t="s">
        <v>467</v>
      </c>
      <c r="MT1" s="111" t="s">
        <v>468</v>
      </c>
      <c r="MU1" s="111" t="s">
        <v>469</v>
      </c>
      <c r="MV1" s="111" t="s">
        <v>415</v>
      </c>
      <c r="MW1" s="111" t="s">
        <v>416</v>
      </c>
      <c r="MX1" s="111" t="s">
        <v>470</v>
      </c>
      <c r="MY1" s="111" t="s">
        <v>471</v>
      </c>
      <c r="MZ1" s="111" t="s">
        <v>472</v>
      </c>
      <c r="NA1" s="111" t="s">
        <v>473</v>
      </c>
      <c r="NB1" s="111"/>
      <c r="NC1" s="109" t="s">
        <v>474</v>
      </c>
      <c r="ND1" s="111" t="s">
        <v>475</v>
      </c>
      <c r="NE1" s="111" t="s">
        <v>476</v>
      </c>
      <c r="NF1" s="111" t="s">
        <v>477</v>
      </c>
      <c r="NG1" s="111" t="s">
        <v>478</v>
      </c>
      <c r="NH1" s="111" t="s">
        <v>479</v>
      </c>
      <c r="NI1" s="111" t="s">
        <v>480</v>
      </c>
      <c r="NJ1" s="111" t="s">
        <v>481</v>
      </c>
      <c r="NK1" s="111" t="s">
        <v>482</v>
      </c>
      <c r="NL1" s="111" t="s">
        <v>483</v>
      </c>
      <c r="NM1" s="111" t="s">
        <v>484</v>
      </c>
      <c r="NN1" s="111" t="s">
        <v>485</v>
      </c>
      <c r="NO1" s="111" t="s">
        <v>486</v>
      </c>
      <c r="NP1" s="111" t="s">
        <v>487</v>
      </c>
      <c r="NQ1" s="111" t="s">
        <v>488</v>
      </c>
      <c r="NR1" s="111" t="s">
        <v>489</v>
      </c>
      <c r="NS1" s="111" t="s">
        <v>490</v>
      </c>
      <c r="NT1" s="111" t="s">
        <v>491</v>
      </c>
      <c r="NU1" s="111" t="s">
        <v>492</v>
      </c>
      <c r="NV1" s="111" t="s">
        <v>493</v>
      </c>
      <c r="NW1" s="111" t="s">
        <v>494</v>
      </c>
      <c r="NX1" s="111" t="s">
        <v>495</v>
      </c>
      <c r="NY1" s="111" t="s">
        <v>496</v>
      </c>
      <c r="NZ1" s="111" t="s">
        <v>497</v>
      </c>
      <c r="OA1" s="111" t="s">
        <v>498</v>
      </c>
      <c r="OB1" s="111" t="s">
        <v>499</v>
      </c>
      <c r="OC1" s="111" t="s">
        <v>500</v>
      </c>
      <c r="OD1" s="111" t="s">
        <v>501</v>
      </c>
      <c r="OE1" s="111" t="s">
        <v>502</v>
      </c>
      <c r="OF1" s="111" t="s">
        <v>503</v>
      </c>
      <c r="OG1" s="111" t="s">
        <v>504</v>
      </c>
      <c r="OH1" s="111" t="s">
        <v>505</v>
      </c>
      <c r="OI1" s="111" t="s">
        <v>506</v>
      </c>
      <c r="OJ1" s="111" t="s">
        <v>507</v>
      </c>
      <c r="OK1" s="111" t="s">
        <v>508</v>
      </c>
      <c r="OL1" s="111" t="s">
        <v>509</v>
      </c>
      <c r="OM1" s="111" t="s">
        <v>510</v>
      </c>
      <c r="ON1" s="111" t="s">
        <v>511</v>
      </c>
      <c r="OO1" s="111" t="s">
        <v>512</v>
      </c>
      <c r="OP1" s="111" t="s">
        <v>513</v>
      </c>
      <c r="OQ1" s="111" t="s">
        <v>514</v>
      </c>
      <c r="OR1" s="111" t="s">
        <v>515</v>
      </c>
    </row>
    <row r="2" spans="1:408">
      <c r="A2" t="s">
        <v>27</v>
      </c>
      <c r="B2" s="42">
        <v>1</v>
      </c>
      <c r="C2">
        <v>39.6</v>
      </c>
      <c r="D2">
        <v>1.1000000000000001</v>
      </c>
      <c r="E2">
        <v>0.9</v>
      </c>
      <c r="F2">
        <v>0</v>
      </c>
      <c r="G2">
        <v>0</v>
      </c>
      <c r="H2">
        <v>0.4</v>
      </c>
      <c r="I2">
        <v>2.2999999999999998</v>
      </c>
      <c r="J2">
        <v>4.9000000000000004</v>
      </c>
      <c r="K2">
        <v>0.8</v>
      </c>
      <c r="L2">
        <v>0</v>
      </c>
      <c r="M2">
        <v>0.6</v>
      </c>
      <c r="N2">
        <v>0</v>
      </c>
      <c r="O2">
        <v>26.9</v>
      </c>
      <c r="P2" s="1">
        <v>0</v>
      </c>
      <c r="Q2" s="1">
        <v>0</v>
      </c>
      <c r="R2" s="1">
        <v>0</v>
      </c>
      <c r="S2" s="1">
        <v>4.9000000000000004</v>
      </c>
      <c r="T2" s="1">
        <v>0</v>
      </c>
      <c r="V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0.2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0.1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0.8</v>
      </c>
      <c r="CY2" s="1"/>
      <c r="CZ2" s="1"/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0.1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0.8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/>
      <c r="FZ2" s="1"/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/>
      <c r="GK2" s="1"/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/>
      <c r="GX2" s="110"/>
      <c r="GY2" s="1">
        <v>0</v>
      </c>
      <c r="GZ2" s="1">
        <v>0</v>
      </c>
      <c r="HA2" s="1">
        <v>0</v>
      </c>
      <c r="HB2" s="1">
        <v>0</v>
      </c>
      <c r="HC2" s="1">
        <v>0.2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0.2</v>
      </c>
      <c r="HO2" s="1">
        <v>0</v>
      </c>
      <c r="HP2" s="1">
        <v>0</v>
      </c>
      <c r="HQ2" s="1">
        <v>0</v>
      </c>
      <c r="HR2" s="1"/>
      <c r="HS2" s="1"/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2</v>
      </c>
      <c r="IF2" s="1">
        <v>0</v>
      </c>
      <c r="IG2" s="1">
        <v>0</v>
      </c>
      <c r="IH2" s="1">
        <v>0</v>
      </c>
      <c r="II2" s="1">
        <v>0</v>
      </c>
      <c r="IJ2" s="1">
        <v>0.3</v>
      </c>
      <c r="IK2" s="1"/>
      <c r="IL2" s="1"/>
      <c r="IM2" s="1">
        <v>0</v>
      </c>
      <c r="IN2" s="1">
        <v>4.9000000000000004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/>
      <c r="IU2" s="1"/>
      <c r="IV2" s="1">
        <v>0</v>
      </c>
      <c r="IW2" s="1">
        <v>0</v>
      </c>
      <c r="IX2" s="1">
        <v>0.2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0.6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/>
      <c r="JM2" s="1"/>
      <c r="JN2" s="1">
        <v>0</v>
      </c>
      <c r="JO2" s="1"/>
      <c r="JP2" s="1"/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/>
      <c r="JZ2" s="1"/>
      <c r="KA2" s="1">
        <v>0</v>
      </c>
      <c r="KB2" s="1"/>
      <c r="KC2" s="1"/>
      <c r="KD2" s="1">
        <v>0</v>
      </c>
      <c r="KE2" s="1"/>
      <c r="KF2" s="1"/>
      <c r="KG2" s="1">
        <v>0</v>
      </c>
      <c r="KH2" s="1"/>
      <c r="KI2" s="110"/>
      <c r="KJ2" s="1">
        <v>0</v>
      </c>
      <c r="KK2" s="1">
        <v>0</v>
      </c>
      <c r="KL2" s="1">
        <v>0</v>
      </c>
      <c r="KM2" s="1">
        <v>0</v>
      </c>
      <c r="KN2" s="1">
        <v>0.2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0.5</v>
      </c>
      <c r="KY2" s="1">
        <v>0</v>
      </c>
      <c r="KZ2" s="1">
        <v>0</v>
      </c>
      <c r="LA2" s="1">
        <v>0</v>
      </c>
      <c r="LB2" s="1">
        <v>0</v>
      </c>
      <c r="LC2" s="1"/>
      <c r="LD2" s="1"/>
      <c r="LE2" s="1">
        <v>0</v>
      </c>
      <c r="LF2" s="1"/>
      <c r="LG2" s="1"/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/>
      <c r="LP2" s="1"/>
      <c r="LQ2" s="1">
        <v>0</v>
      </c>
      <c r="LR2" s="1">
        <v>21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0.2</v>
      </c>
      <c r="MA2" s="1">
        <v>4.0999999999999996</v>
      </c>
      <c r="MB2" s="1">
        <v>0</v>
      </c>
      <c r="MC2" s="1">
        <v>0</v>
      </c>
      <c r="MD2" s="1">
        <v>0</v>
      </c>
      <c r="ME2" s="1">
        <v>0.2</v>
      </c>
      <c r="MF2" s="1">
        <v>0</v>
      </c>
      <c r="MG2" s="1"/>
      <c r="MH2" s="1">
        <v>0.6</v>
      </c>
      <c r="MI2" s="1">
        <v>0</v>
      </c>
      <c r="MJ2" s="1">
        <v>0.3</v>
      </c>
      <c r="MK2" s="1">
        <v>0.1</v>
      </c>
      <c r="ML2" s="1">
        <v>0.4</v>
      </c>
      <c r="MM2" s="1"/>
      <c r="MN2" s="1"/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0.2</v>
      </c>
      <c r="MX2" s="1">
        <v>0</v>
      </c>
      <c r="MY2" s="1">
        <v>0</v>
      </c>
      <c r="MZ2" s="1">
        <v>0</v>
      </c>
      <c r="NA2" s="1">
        <v>0</v>
      </c>
      <c r="NB2" s="1"/>
      <c r="NC2" s="109"/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0.6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0.2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</row>
    <row r="3" spans="1:408">
      <c r="A3" t="s">
        <v>29</v>
      </c>
      <c r="B3" s="49">
        <v>1</v>
      </c>
      <c r="C3">
        <v>58</v>
      </c>
      <c r="D3">
        <v>1.7</v>
      </c>
      <c r="E3">
        <v>4.5</v>
      </c>
      <c r="F3">
        <v>0</v>
      </c>
      <c r="G3">
        <v>0</v>
      </c>
      <c r="H3">
        <v>0.6</v>
      </c>
      <c r="I3">
        <v>1.8</v>
      </c>
      <c r="J3">
        <v>5.4</v>
      </c>
      <c r="K3">
        <v>0.7</v>
      </c>
      <c r="L3">
        <v>0</v>
      </c>
      <c r="M3">
        <v>0</v>
      </c>
      <c r="N3">
        <v>0</v>
      </c>
      <c r="O3">
        <v>42.3</v>
      </c>
      <c r="P3" s="1">
        <v>0.2</v>
      </c>
      <c r="Q3" s="1">
        <v>2</v>
      </c>
      <c r="R3" s="1">
        <v>0</v>
      </c>
      <c r="S3" s="1">
        <v>5.4</v>
      </c>
      <c r="T3" s="1">
        <v>0</v>
      </c>
      <c r="V3" s="1"/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0.2</v>
      </c>
      <c r="AI3" s="1">
        <v>0.3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0.3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0.9</v>
      </c>
      <c r="CY3" s="1"/>
      <c r="CZ3" s="1"/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0.2</v>
      </c>
      <c r="EW3" s="1">
        <v>0</v>
      </c>
      <c r="EX3" s="1">
        <v>0.5</v>
      </c>
      <c r="EY3" s="1">
        <v>0.5</v>
      </c>
      <c r="EZ3" s="1">
        <v>0</v>
      </c>
      <c r="FA3" s="1">
        <v>0.4</v>
      </c>
      <c r="FB3" s="1">
        <v>2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0.9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/>
      <c r="FZ3" s="1"/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/>
      <c r="GK3" s="1"/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/>
      <c r="GX3" s="110"/>
      <c r="GY3" s="1">
        <v>0</v>
      </c>
      <c r="GZ3" s="1">
        <v>0</v>
      </c>
      <c r="HA3" s="1">
        <v>0</v>
      </c>
      <c r="HB3" s="1">
        <v>0</v>
      </c>
      <c r="HC3" s="1">
        <v>0.3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0.3</v>
      </c>
      <c r="HO3" s="1">
        <v>0</v>
      </c>
      <c r="HP3" s="1">
        <v>0</v>
      </c>
      <c r="HQ3" s="1">
        <v>0</v>
      </c>
      <c r="HR3" s="1"/>
      <c r="HS3" s="1"/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1.6</v>
      </c>
      <c r="IF3" s="1">
        <v>0</v>
      </c>
      <c r="IG3" s="1">
        <v>0</v>
      </c>
      <c r="IH3" s="1">
        <v>0</v>
      </c>
      <c r="II3" s="1">
        <v>0</v>
      </c>
      <c r="IJ3" s="1">
        <v>0.2</v>
      </c>
      <c r="IK3" s="1"/>
      <c r="IL3" s="1"/>
      <c r="IM3" s="1">
        <v>0</v>
      </c>
      <c r="IN3" s="1">
        <v>5.4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/>
      <c r="IU3" s="1"/>
      <c r="IV3" s="1">
        <v>0</v>
      </c>
      <c r="IW3" s="1">
        <v>0</v>
      </c>
      <c r="IX3" s="1">
        <v>0.3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0.2</v>
      </c>
      <c r="JI3" s="1">
        <v>0.2</v>
      </c>
      <c r="JJ3" s="1">
        <v>0</v>
      </c>
      <c r="JK3" s="1">
        <v>0</v>
      </c>
      <c r="JL3" s="1"/>
      <c r="JM3" s="1"/>
      <c r="JN3" s="1">
        <v>0</v>
      </c>
      <c r="JO3" s="1"/>
      <c r="JP3" s="1"/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/>
      <c r="JZ3" s="1"/>
      <c r="KA3" s="1">
        <v>0</v>
      </c>
      <c r="KB3" s="1"/>
      <c r="KC3" s="1"/>
      <c r="KD3" s="1">
        <v>0</v>
      </c>
      <c r="KE3" s="1"/>
      <c r="KF3" s="1"/>
      <c r="KG3" s="1">
        <v>0</v>
      </c>
      <c r="KH3" s="1"/>
      <c r="KI3" s="110"/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0.1</v>
      </c>
      <c r="KY3" s="1">
        <v>0</v>
      </c>
      <c r="KZ3" s="1">
        <v>0</v>
      </c>
      <c r="LA3" s="1">
        <v>0.2</v>
      </c>
      <c r="LB3" s="1">
        <v>0</v>
      </c>
      <c r="LC3" s="1"/>
      <c r="LD3" s="1"/>
      <c r="LE3" s="1">
        <v>0</v>
      </c>
      <c r="LF3" s="1"/>
      <c r="LG3" s="1"/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/>
      <c r="LP3" s="1"/>
      <c r="LQ3" s="1">
        <v>0</v>
      </c>
      <c r="LR3" s="1">
        <v>38.299999999999997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0.1</v>
      </c>
      <c r="MA3" s="1">
        <v>3.2</v>
      </c>
      <c r="MB3" s="1">
        <v>0</v>
      </c>
      <c r="MC3" s="1">
        <v>0.2</v>
      </c>
      <c r="MD3" s="1">
        <v>0</v>
      </c>
      <c r="ME3" s="1">
        <v>0</v>
      </c>
      <c r="MF3" s="1">
        <v>0</v>
      </c>
      <c r="MG3" s="1"/>
      <c r="MH3" s="1">
        <v>0.5</v>
      </c>
      <c r="MI3" s="1">
        <v>0</v>
      </c>
      <c r="MJ3" s="1">
        <v>0</v>
      </c>
      <c r="MK3" s="1">
        <v>0</v>
      </c>
      <c r="ML3" s="1">
        <v>0</v>
      </c>
      <c r="MM3" s="1"/>
      <c r="MN3" s="1"/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/>
      <c r="NC3" s="109"/>
      <c r="ND3" s="1">
        <v>0.2</v>
      </c>
      <c r="NE3" s="1">
        <v>0.2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0.3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</row>
    <row r="4" spans="1:408">
      <c r="A4" t="s">
        <v>32</v>
      </c>
      <c r="B4" s="49">
        <v>1</v>
      </c>
      <c r="C4">
        <v>30.3</v>
      </c>
      <c r="D4">
        <v>1.5</v>
      </c>
      <c r="E4">
        <v>3.1</v>
      </c>
      <c r="F4">
        <v>0</v>
      </c>
      <c r="G4">
        <v>0.1</v>
      </c>
      <c r="H4">
        <v>0.6</v>
      </c>
      <c r="I4">
        <v>3</v>
      </c>
      <c r="J4">
        <v>6.9</v>
      </c>
      <c r="K4">
        <v>1.3</v>
      </c>
      <c r="L4">
        <v>0</v>
      </c>
      <c r="M4">
        <v>0.4</v>
      </c>
      <c r="N4">
        <v>0</v>
      </c>
      <c r="O4">
        <v>11.7</v>
      </c>
      <c r="P4" s="1">
        <v>0.4</v>
      </c>
      <c r="Q4" s="1">
        <v>0.9</v>
      </c>
      <c r="R4" s="1">
        <v>0</v>
      </c>
      <c r="S4" s="1">
        <v>6.9</v>
      </c>
      <c r="T4" s="1">
        <v>0</v>
      </c>
      <c r="V4" s="1"/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0.4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0.2</v>
      </c>
      <c r="AV4" s="1">
        <v>0</v>
      </c>
      <c r="AW4" s="1">
        <v>0.2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0.7</v>
      </c>
      <c r="CY4" s="1"/>
      <c r="CZ4" s="1"/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0.3</v>
      </c>
      <c r="EY4" s="1">
        <v>0.4</v>
      </c>
      <c r="EZ4" s="1">
        <v>0</v>
      </c>
      <c r="FA4" s="1">
        <v>0.1</v>
      </c>
      <c r="FB4" s="1">
        <v>0.9</v>
      </c>
      <c r="FC4" s="1">
        <v>0</v>
      </c>
      <c r="FD4" s="1">
        <v>0.2</v>
      </c>
      <c r="FE4" s="1">
        <v>0</v>
      </c>
      <c r="FF4" s="1">
        <v>0</v>
      </c>
      <c r="FG4" s="1">
        <v>0</v>
      </c>
      <c r="FH4" s="1">
        <v>0</v>
      </c>
      <c r="FI4" s="1">
        <v>0.2</v>
      </c>
      <c r="FJ4" s="1">
        <v>0</v>
      </c>
      <c r="FK4" s="1">
        <v>0.2</v>
      </c>
      <c r="FL4" s="1">
        <v>0</v>
      </c>
      <c r="FM4" s="1">
        <v>0.1</v>
      </c>
      <c r="FN4" s="1">
        <v>0</v>
      </c>
      <c r="FO4" s="1">
        <v>0.7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/>
      <c r="FZ4" s="1"/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/>
      <c r="GK4" s="1"/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0.1</v>
      </c>
      <c r="GT4" s="1">
        <v>0</v>
      </c>
      <c r="GU4" s="1">
        <v>0</v>
      </c>
      <c r="GV4" s="1">
        <v>0</v>
      </c>
      <c r="GW4" s="1"/>
      <c r="GX4" s="110"/>
      <c r="GY4" s="1">
        <v>0</v>
      </c>
      <c r="GZ4" s="1">
        <v>0</v>
      </c>
      <c r="HA4" s="1">
        <v>0.2</v>
      </c>
      <c r="HB4" s="1">
        <v>0</v>
      </c>
      <c r="HC4" s="1">
        <v>0.2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0.2</v>
      </c>
      <c r="HO4" s="1">
        <v>0</v>
      </c>
      <c r="HP4" s="1">
        <v>0</v>
      </c>
      <c r="HQ4" s="1">
        <v>0</v>
      </c>
      <c r="HR4" s="1"/>
      <c r="HS4" s="1"/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1.4</v>
      </c>
      <c r="IC4" s="1">
        <v>0</v>
      </c>
      <c r="ID4" s="1">
        <v>1.4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0.2</v>
      </c>
      <c r="IK4" s="1"/>
      <c r="IL4" s="1"/>
      <c r="IM4" s="1">
        <v>0</v>
      </c>
      <c r="IN4" s="1">
        <v>6.9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/>
      <c r="IU4" s="1"/>
      <c r="IV4" s="1">
        <v>0</v>
      </c>
      <c r="IW4" s="1">
        <v>0</v>
      </c>
      <c r="IX4" s="1">
        <v>0.2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0.4</v>
      </c>
      <c r="JF4" s="1">
        <v>0</v>
      </c>
      <c r="JG4" s="1">
        <v>0</v>
      </c>
      <c r="JH4" s="1">
        <v>0.2</v>
      </c>
      <c r="JI4" s="1">
        <v>0.5</v>
      </c>
      <c r="JJ4" s="1">
        <v>0</v>
      </c>
      <c r="JK4" s="1">
        <v>0</v>
      </c>
      <c r="JL4" s="1"/>
      <c r="JM4" s="1"/>
      <c r="JN4" s="1">
        <v>0</v>
      </c>
      <c r="JO4" s="1"/>
      <c r="JP4" s="1"/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/>
      <c r="JZ4" s="1"/>
      <c r="KA4" s="1">
        <v>0</v>
      </c>
      <c r="KB4" s="1"/>
      <c r="KC4" s="1"/>
      <c r="KD4" s="1">
        <v>0</v>
      </c>
      <c r="KE4" s="1"/>
      <c r="KF4" s="1"/>
      <c r="KG4" s="1">
        <v>0</v>
      </c>
      <c r="KH4" s="1"/>
      <c r="KI4" s="110"/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0.2</v>
      </c>
      <c r="KY4" s="1">
        <v>0</v>
      </c>
      <c r="KZ4" s="1">
        <v>0</v>
      </c>
      <c r="LA4" s="1">
        <v>0</v>
      </c>
      <c r="LB4" s="1">
        <v>0</v>
      </c>
      <c r="LC4" s="1"/>
      <c r="LD4" s="1"/>
      <c r="LE4" s="1">
        <v>0</v>
      </c>
      <c r="LF4" s="1"/>
      <c r="LG4" s="1"/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/>
      <c r="LP4" s="1"/>
      <c r="LQ4" s="1">
        <v>0</v>
      </c>
      <c r="LR4" s="1">
        <v>6.9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0.2</v>
      </c>
      <c r="MA4" s="1">
        <v>3.8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/>
      <c r="MH4" s="1">
        <v>0.7</v>
      </c>
      <c r="MI4" s="1">
        <v>0</v>
      </c>
      <c r="MJ4" s="1">
        <v>0</v>
      </c>
      <c r="MK4" s="1">
        <v>0.1</v>
      </c>
      <c r="ML4" s="1">
        <v>0</v>
      </c>
      <c r="MM4" s="1"/>
      <c r="MN4" s="1"/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/>
      <c r="NC4" s="109"/>
      <c r="ND4" s="1">
        <v>0.2</v>
      </c>
      <c r="NE4" s="1">
        <v>0.5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0.4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0.2</v>
      </c>
      <c r="OH4" s="1">
        <v>0</v>
      </c>
      <c r="OI4" s="1">
        <v>0.2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</row>
    <row r="5" spans="1:408">
      <c r="A5" t="s">
        <v>35</v>
      </c>
      <c r="B5" s="42">
        <v>1</v>
      </c>
      <c r="C5">
        <v>38.700000000000003</v>
      </c>
      <c r="D5">
        <v>2.8</v>
      </c>
      <c r="E5">
        <v>4.9000000000000004</v>
      </c>
      <c r="F5">
        <v>0.2</v>
      </c>
      <c r="G5">
        <v>0</v>
      </c>
      <c r="H5">
        <v>1.3</v>
      </c>
      <c r="I5">
        <v>1.9</v>
      </c>
      <c r="J5">
        <v>7.5</v>
      </c>
      <c r="K5">
        <v>1.9</v>
      </c>
      <c r="L5">
        <v>0</v>
      </c>
      <c r="M5">
        <v>0.3</v>
      </c>
      <c r="N5">
        <v>0</v>
      </c>
      <c r="O5">
        <v>15.1</v>
      </c>
      <c r="P5" s="1">
        <v>0</v>
      </c>
      <c r="Q5" s="1">
        <v>1.3</v>
      </c>
      <c r="R5" s="1">
        <v>0</v>
      </c>
      <c r="S5" s="1">
        <v>7.5</v>
      </c>
      <c r="T5" s="1">
        <v>0</v>
      </c>
      <c r="V5" s="1"/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0.2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0.2</v>
      </c>
      <c r="AV5" s="1">
        <v>0</v>
      </c>
      <c r="AW5" s="1">
        <v>0</v>
      </c>
      <c r="AX5" s="1">
        <v>0.4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2</v>
      </c>
      <c r="CY5" s="1"/>
      <c r="CZ5" s="1"/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0.3</v>
      </c>
      <c r="EX5" s="1">
        <v>0.5</v>
      </c>
      <c r="EY5" s="1">
        <v>0.1</v>
      </c>
      <c r="EZ5" s="1">
        <v>0.4</v>
      </c>
      <c r="FA5" s="1">
        <v>0.2</v>
      </c>
      <c r="FB5" s="1">
        <v>1.3</v>
      </c>
      <c r="FC5" s="1">
        <v>0</v>
      </c>
      <c r="FD5" s="1">
        <v>0.1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2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/>
      <c r="FZ5" s="1"/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0.2</v>
      </c>
      <c r="GH5" s="1">
        <v>0</v>
      </c>
      <c r="GI5" s="1">
        <v>0</v>
      </c>
      <c r="GJ5" s="1"/>
      <c r="GK5" s="1"/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/>
      <c r="GX5" s="110"/>
      <c r="GY5" s="1">
        <v>0</v>
      </c>
      <c r="GZ5" s="1">
        <v>0</v>
      </c>
      <c r="HA5" s="1">
        <v>0.2</v>
      </c>
      <c r="HB5" s="1">
        <v>0</v>
      </c>
      <c r="HC5" s="1">
        <v>0</v>
      </c>
      <c r="HD5" s="1">
        <v>0.4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0.3</v>
      </c>
      <c r="HO5" s="1">
        <v>0.4</v>
      </c>
      <c r="HP5" s="1">
        <v>0</v>
      </c>
      <c r="HQ5" s="1">
        <v>0</v>
      </c>
      <c r="HR5" s="1"/>
      <c r="HS5" s="1"/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1.7</v>
      </c>
      <c r="IG5" s="1">
        <v>0</v>
      </c>
      <c r="IH5" s="1">
        <v>0</v>
      </c>
      <c r="II5" s="1">
        <v>0</v>
      </c>
      <c r="IJ5" s="1">
        <v>0.2</v>
      </c>
      <c r="IK5" s="1"/>
      <c r="IL5" s="1"/>
      <c r="IM5" s="1">
        <v>0</v>
      </c>
      <c r="IN5" s="1">
        <v>7.5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/>
      <c r="IU5" s="1"/>
      <c r="IV5" s="1">
        <v>0</v>
      </c>
      <c r="IW5" s="1">
        <v>0</v>
      </c>
      <c r="IX5" s="1">
        <v>0.3</v>
      </c>
      <c r="IY5" s="1">
        <v>0.4</v>
      </c>
      <c r="IZ5" s="1">
        <v>0</v>
      </c>
      <c r="JA5" s="1">
        <v>0</v>
      </c>
      <c r="JB5" s="1">
        <v>0.3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0.1</v>
      </c>
      <c r="JI5" s="1">
        <v>0.3</v>
      </c>
      <c r="JJ5" s="1">
        <v>0.5</v>
      </c>
      <c r="JK5" s="1">
        <v>0</v>
      </c>
      <c r="JL5" s="1"/>
      <c r="JM5" s="1"/>
      <c r="JN5" s="1">
        <v>0</v>
      </c>
      <c r="JO5" s="1"/>
      <c r="JP5" s="1"/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/>
      <c r="JZ5" s="1"/>
      <c r="KA5" s="1">
        <v>0</v>
      </c>
      <c r="KB5" s="1"/>
      <c r="KC5" s="1"/>
      <c r="KD5" s="1">
        <v>0</v>
      </c>
      <c r="KE5" s="1"/>
      <c r="KF5" s="1"/>
      <c r="KG5" s="1">
        <v>0</v>
      </c>
      <c r="KH5" s="1"/>
      <c r="KI5" s="110"/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0.2</v>
      </c>
      <c r="KY5" s="1">
        <v>0</v>
      </c>
      <c r="KZ5" s="1">
        <v>0</v>
      </c>
      <c r="LA5" s="1">
        <v>0</v>
      </c>
      <c r="LB5" s="1">
        <v>0.4</v>
      </c>
      <c r="LC5" s="1"/>
      <c r="LD5" s="1"/>
      <c r="LE5" s="1">
        <v>0.4</v>
      </c>
      <c r="LF5" s="1"/>
      <c r="LG5" s="1"/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/>
      <c r="LP5" s="1"/>
      <c r="LQ5" s="1">
        <v>0</v>
      </c>
      <c r="LR5" s="1">
        <v>10.199999999999999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0.1</v>
      </c>
      <c r="MA5" s="1">
        <v>3.7</v>
      </c>
      <c r="MB5" s="1">
        <v>0</v>
      </c>
      <c r="MC5" s="1">
        <v>0</v>
      </c>
      <c r="MD5" s="1">
        <v>0</v>
      </c>
      <c r="ME5" s="1">
        <v>0</v>
      </c>
      <c r="MF5" s="1">
        <v>0.3</v>
      </c>
      <c r="MG5" s="1"/>
      <c r="MH5" s="1">
        <v>0.3</v>
      </c>
      <c r="MI5" s="1">
        <v>0.4</v>
      </c>
      <c r="MJ5" s="1">
        <v>0</v>
      </c>
      <c r="MK5" s="1">
        <v>0.1</v>
      </c>
      <c r="ML5" s="1">
        <v>0</v>
      </c>
      <c r="MM5" s="1"/>
      <c r="MN5" s="1"/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/>
      <c r="NC5" s="109"/>
      <c r="ND5" s="1">
        <v>0.1</v>
      </c>
      <c r="NE5" s="1">
        <v>0.3</v>
      </c>
      <c r="NF5" s="1">
        <v>0.5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0.3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0.2</v>
      </c>
      <c r="OH5" s="1">
        <v>0</v>
      </c>
      <c r="OI5" s="1">
        <v>0</v>
      </c>
      <c r="OJ5" s="1">
        <v>0.4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</row>
    <row r="6" spans="1:408">
      <c r="A6" t="s">
        <v>38</v>
      </c>
      <c r="B6" s="49">
        <v>1</v>
      </c>
      <c r="C6">
        <v>123.5</v>
      </c>
      <c r="D6">
        <v>11.7</v>
      </c>
      <c r="E6">
        <v>16.100000000000001</v>
      </c>
      <c r="F6">
        <v>4.9000000000000004</v>
      </c>
      <c r="G6">
        <v>0</v>
      </c>
      <c r="H6">
        <v>4</v>
      </c>
      <c r="I6">
        <v>3.6</v>
      </c>
      <c r="J6">
        <v>9.3000000000000007</v>
      </c>
      <c r="K6">
        <v>5.7</v>
      </c>
      <c r="L6">
        <v>0.2</v>
      </c>
      <c r="M6">
        <v>0.5</v>
      </c>
      <c r="N6">
        <v>0.2</v>
      </c>
      <c r="O6">
        <v>59.3</v>
      </c>
      <c r="P6" s="1">
        <v>1.9</v>
      </c>
      <c r="Q6" s="1">
        <v>7.9</v>
      </c>
      <c r="R6" s="1">
        <v>0.5</v>
      </c>
      <c r="S6" s="1">
        <v>8.8000000000000007</v>
      </c>
      <c r="T6" s="1">
        <v>0</v>
      </c>
      <c r="V6" s="1"/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1</v>
      </c>
      <c r="AD6" s="1">
        <v>0.3</v>
      </c>
      <c r="AE6" s="1">
        <v>0.2</v>
      </c>
      <c r="AF6" s="1">
        <v>1.8</v>
      </c>
      <c r="AG6" s="1">
        <v>0</v>
      </c>
      <c r="AH6" s="1">
        <v>1.9</v>
      </c>
      <c r="AI6" s="1">
        <v>0.9</v>
      </c>
      <c r="AJ6" s="1">
        <v>0.2</v>
      </c>
      <c r="AK6" s="1">
        <v>0</v>
      </c>
      <c r="AL6" s="1">
        <v>0</v>
      </c>
      <c r="AM6" s="1">
        <v>0</v>
      </c>
      <c r="AN6" s="1">
        <v>0.3</v>
      </c>
      <c r="AO6" s="1">
        <v>0</v>
      </c>
      <c r="AP6" s="1">
        <v>0.2</v>
      </c>
      <c r="AQ6" s="1">
        <v>0</v>
      </c>
      <c r="AR6" s="1">
        <v>0</v>
      </c>
      <c r="AS6" s="1">
        <v>0</v>
      </c>
      <c r="AT6" s="1">
        <v>0</v>
      </c>
      <c r="AU6" s="1">
        <v>0.5</v>
      </c>
      <c r="AV6" s="1">
        <v>0</v>
      </c>
      <c r="AW6" s="1">
        <v>0.5</v>
      </c>
      <c r="AX6" s="1">
        <v>0</v>
      </c>
      <c r="AY6" s="1">
        <v>0.2</v>
      </c>
      <c r="AZ6" s="1">
        <v>0.1</v>
      </c>
      <c r="BA6" s="1">
        <v>0</v>
      </c>
      <c r="BB6" s="1">
        <v>0.5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0.3</v>
      </c>
      <c r="BI6" s="1">
        <v>0.4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0.2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1.2</v>
      </c>
      <c r="CY6" s="1"/>
      <c r="CZ6" s="1"/>
      <c r="DA6" s="1">
        <v>0.3</v>
      </c>
      <c r="DB6" s="1">
        <v>0.4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0.2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0.6</v>
      </c>
      <c r="ER6" s="1">
        <v>0</v>
      </c>
      <c r="ES6" s="1">
        <v>0</v>
      </c>
      <c r="ET6" s="1">
        <v>0</v>
      </c>
      <c r="EU6" s="1">
        <v>0.2</v>
      </c>
      <c r="EV6" s="1">
        <v>1</v>
      </c>
      <c r="EW6" s="1">
        <v>0</v>
      </c>
      <c r="EX6" s="1">
        <v>1</v>
      </c>
      <c r="EY6" s="1">
        <v>0.6</v>
      </c>
      <c r="EZ6" s="1">
        <v>0</v>
      </c>
      <c r="FA6" s="1">
        <v>2</v>
      </c>
      <c r="FB6" s="1">
        <v>7.9</v>
      </c>
      <c r="FC6" s="1">
        <v>0</v>
      </c>
      <c r="FD6" s="1">
        <v>0</v>
      </c>
      <c r="FE6" s="1">
        <v>0</v>
      </c>
      <c r="FF6" s="1">
        <v>0.4</v>
      </c>
      <c r="FG6" s="1">
        <v>0.3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1.2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/>
      <c r="FZ6" s="1"/>
      <c r="GA6" s="1">
        <v>1</v>
      </c>
      <c r="GB6" s="1">
        <v>0</v>
      </c>
      <c r="GC6" s="1">
        <v>1</v>
      </c>
      <c r="GD6" s="1">
        <v>0.3</v>
      </c>
      <c r="GE6" s="1">
        <v>0.2</v>
      </c>
      <c r="GF6" s="1">
        <v>1.8</v>
      </c>
      <c r="GG6" s="1">
        <v>0</v>
      </c>
      <c r="GH6" s="1">
        <v>0</v>
      </c>
      <c r="GI6" s="1">
        <v>0.6</v>
      </c>
      <c r="GJ6" s="1"/>
      <c r="GK6" s="1"/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/>
      <c r="GX6" s="110"/>
      <c r="GY6" s="1">
        <v>0</v>
      </c>
      <c r="GZ6" s="1">
        <v>0</v>
      </c>
      <c r="HA6" s="1">
        <v>0.5</v>
      </c>
      <c r="HB6" s="1">
        <v>0</v>
      </c>
      <c r="HC6" s="1">
        <v>0.5</v>
      </c>
      <c r="HD6" s="1">
        <v>0</v>
      </c>
      <c r="HE6" s="1">
        <v>0.2</v>
      </c>
      <c r="HF6" s="1">
        <v>0.1</v>
      </c>
      <c r="HG6" s="1">
        <v>0</v>
      </c>
      <c r="HH6" s="1">
        <v>0.5</v>
      </c>
      <c r="HI6" s="1">
        <v>0</v>
      </c>
      <c r="HJ6" s="1">
        <v>0</v>
      </c>
      <c r="HK6" s="1">
        <v>0</v>
      </c>
      <c r="HL6" s="1">
        <v>0</v>
      </c>
      <c r="HM6" s="1">
        <v>0.3</v>
      </c>
      <c r="HN6" s="1">
        <v>0.8</v>
      </c>
      <c r="HO6" s="1">
        <v>0.8</v>
      </c>
      <c r="HP6" s="1">
        <v>0.3</v>
      </c>
      <c r="HQ6" s="1">
        <v>0</v>
      </c>
      <c r="HR6" s="1"/>
      <c r="HS6" s="1"/>
      <c r="HT6" s="1">
        <v>0</v>
      </c>
      <c r="HU6" s="1">
        <v>0</v>
      </c>
      <c r="HV6" s="1">
        <v>0</v>
      </c>
      <c r="HW6" s="1">
        <v>0</v>
      </c>
      <c r="HX6" s="1">
        <v>0.5</v>
      </c>
      <c r="HY6" s="1">
        <v>0</v>
      </c>
      <c r="HZ6" s="1">
        <v>0.2</v>
      </c>
      <c r="IA6" s="1">
        <v>0</v>
      </c>
      <c r="IB6" s="1">
        <v>0</v>
      </c>
      <c r="IC6" s="1">
        <v>0</v>
      </c>
      <c r="ID6" s="1">
        <v>0</v>
      </c>
      <c r="IE6" s="1">
        <v>2.5</v>
      </c>
      <c r="IF6" s="1">
        <v>0</v>
      </c>
      <c r="IG6" s="1">
        <v>0</v>
      </c>
      <c r="IH6" s="1">
        <v>0</v>
      </c>
      <c r="II6" s="1">
        <v>0</v>
      </c>
      <c r="IJ6" s="1">
        <v>0.4</v>
      </c>
      <c r="IK6" s="1"/>
      <c r="IL6" s="1"/>
      <c r="IM6" s="1">
        <v>0.5</v>
      </c>
      <c r="IN6" s="1">
        <v>8.8000000000000007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/>
      <c r="IU6" s="1"/>
      <c r="IV6" s="1">
        <v>0</v>
      </c>
      <c r="IW6" s="1">
        <v>0.3</v>
      </c>
      <c r="IX6" s="1">
        <v>0.8</v>
      </c>
      <c r="IY6" s="1">
        <v>0.8</v>
      </c>
      <c r="IZ6" s="1">
        <v>0.3</v>
      </c>
      <c r="JA6" s="1">
        <v>0</v>
      </c>
      <c r="JB6" s="1">
        <v>0.5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1.3</v>
      </c>
      <c r="JI6" s="1">
        <v>1.7</v>
      </c>
      <c r="JJ6" s="1">
        <v>0</v>
      </c>
      <c r="JK6" s="1">
        <v>0</v>
      </c>
      <c r="JL6" s="1"/>
      <c r="JM6" s="1"/>
      <c r="JN6" s="1">
        <v>0</v>
      </c>
      <c r="JO6" s="1"/>
      <c r="JP6" s="1"/>
      <c r="JQ6" s="1">
        <v>0.2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/>
      <c r="JZ6" s="1"/>
      <c r="KA6" s="1">
        <v>0</v>
      </c>
      <c r="KB6" s="1"/>
      <c r="KC6" s="1"/>
      <c r="KD6" s="1">
        <v>0</v>
      </c>
      <c r="KE6" s="1"/>
      <c r="KF6" s="1"/>
      <c r="KG6" s="1">
        <v>0</v>
      </c>
      <c r="KH6" s="1"/>
      <c r="KI6" s="110"/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0.2</v>
      </c>
      <c r="KY6" s="1">
        <v>0</v>
      </c>
      <c r="KZ6" s="1">
        <v>0</v>
      </c>
      <c r="LA6" s="1">
        <v>0.9</v>
      </c>
      <c r="LB6" s="1">
        <v>0</v>
      </c>
      <c r="LC6" s="1"/>
      <c r="LD6" s="1"/>
      <c r="LE6" s="1">
        <v>0.9</v>
      </c>
      <c r="LF6" s="1"/>
      <c r="LG6" s="1"/>
      <c r="LH6" s="1">
        <v>0.2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/>
      <c r="LP6" s="1"/>
      <c r="LQ6" s="1">
        <v>0</v>
      </c>
      <c r="LR6" s="1">
        <v>54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0.2</v>
      </c>
      <c r="MA6" s="1">
        <v>3</v>
      </c>
      <c r="MB6" s="1">
        <v>0</v>
      </c>
      <c r="MC6" s="1">
        <v>0.2</v>
      </c>
      <c r="MD6" s="1">
        <v>0</v>
      </c>
      <c r="ME6" s="1">
        <v>0.3</v>
      </c>
      <c r="MF6" s="1">
        <v>0</v>
      </c>
      <c r="MG6" s="1"/>
      <c r="MH6" s="1">
        <v>0.6</v>
      </c>
      <c r="MI6" s="1">
        <v>0.6</v>
      </c>
      <c r="MJ6" s="1">
        <v>0</v>
      </c>
      <c r="MK6" s="1">
        <v>0.2</v>
      </c>
      <c r="ML6" s="1">
        <v>0.2</v>
      </c>
      <c r="MM6" s="1"/>
      <c r="MN6" s="1"/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/>
      <c r="NC6" s="109"/>
      <c r="ND6" s="1">
        <v>1.3</v>
      </c>
      <c r="NE6" s="1">
        <v>1.7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0.5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0.5</v>
      </c>
      <c r="OH6" s="1">
        <v>0</v>
      </c>
      <c r="OI6" s="1">
        <v>0.5</v>
      </c>
      <c r="OJ6" s="1">
        <v>0</v>
      </c>
      <c r="OK6" s="1">
        <v>0.2</v>
      </c>
      <c r="OL6" s="1">
        <v>0.1</v>
      </c>
      <c r="OM6" s="1">
        <v>0</v>
      </c>
      <c r="ON6" s="1">
        <v>0.5</v>
      </c>
      <c r="OO6" s="1">
        <v>0</v>
      </c>
      <c r="OP6" s="1">
        <v>0</v>
      </c>
      <c r="OQ6" s="1">
        <v>0</v>
      </c>
      <c r="OR6" s="1">
        <v>0.7</v>
      </c>
    </row>
    <row r="7" spans="1:408">
      <c r="A7" t="s">
        <v>40</v>
      </c>
      <c r="B7" s="49">
        <v>1</v>
      </c>
      <c r="C7">
        <v>376.4</v>
      </c>
      <c r="D7">
        <v>46.2</v>
      </c>
      <c r="E7">
        <v>107.1</v>
      </c>
      <c r="F7">
        <v>8.1999999999999993</v>
      </c>
      <c r="G7">
        <v>1.1000000000000001</v>
      </c>
      <c r="H7">
        <v>46.9</v>
      </c>
      <c r="I7">
        <v>3</v>
      </c>
      <c r="J7">
        <v>13.5</v>
      </c>
      <c r="K7">
        <v>66.3</v>
      </c>
      <c r="L7">
        <v>2.1</v>
      </c>
      <c r="M7">
        <v>2.1</v>
      </c>
      <c r="N7">
        <v>2.1</v>
      </c>
      <c r="O7">
        <v>31.6</v>
      </c>
      <c r="P7" s="1">
        <v>0.8</v>
      </c>
      <c r="Q7" s="1">
        <v>61</v>
      </c>
      <c r="R7" s="1">
        <v>0</v>
      </c>
      <c r="S7" s="1">
        <v>13.5</v>
      </c>
      <c r="T7" s="1">
        <v>0</v>
      </c>
      <c r="V7" s="1"/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0.2</v>
      </c>
      <c r="AC7" s="1">
        <v>0.2</v>
      </c>
      <c r="AD7" s="1">
        <v>0</v>
      </c>
      <c r="AE7" s="1">
        <v>0</v>
      </c>
      <c r="AF7" s="1">
        <v>0</v>
      </c>
      <c r="AG7" s="1">
        <v>7.8</v>
      </c>
      <c r="AH7" s="1">
        <v>0.8</v>
      </c>
      <c r="AI7" s="1">
        <v>5.6</v>
      </c>
      <c r="AJ7" s="1">
        <v>0.9</v>
      </c>
      <c r="AK7" s="1">
        <v>0</v>
      </c>
      <c r="AL7" s="1">
        <v>0</v>
      </c>
      <c r="AM7" s="1">
        <v>2.4</v>
      </c>
      <c r="AN7" s="1">
        <v>0</v>
      </c>
      <c r="AO7" s="1">
        <v>0.7</v>
      </c>
      <c r="AP7" s="1">
        <v>0</v>
      </c>
      <c r="AQ7" s="1">
        <v>0.4</v>
      </c>
      <c r="AR7" s="1">
        <v>1.2</v>
      </c>
      <c r="AS7" s="1">
        <v>0</v>
      </c>
      <c r="AT7" s="1">
        <v>0</v>
      </c>
      <c r="AU7" s="1">
        <v>0.3</v>
      </c>
      <c r="AV7" s="1">
        <v>0</v>
      </c>
      <c r="AW7" s="1">
        <v>5.5</v>
      </c>
      <c r="AX7" s="1">
        <v>0</v>
      </c>
      <c r="AY7" s="1">
        <v>0.2</v>
      </c>
      <c r="AZ7" s="1">
        <v>1</v>
      </c>
      <c r="BA7" s="1">
        <v>0.4</v>
      </c>
      <c r="BB7" s="1">
        <v>0.4</v>
      </c>
      <c r="BC7" s="1">
        <v>2.2999999999999998</v>
      </c>
      <c r="BD7" s="1">
        <v>0.7</v>
      </c>
      <c r="BE7" s="1">
        <v>1</v>
      </c>
      <c r="BF7" s="1">
        <v>0</v>
      </c>
      <c r="BG7" s="1">
        <v>0</v>
      </c>
      <c r="BH7" s="1">
        <v>0.4</v>
      </c>
      <c r="BI7" s="1">
        <v>0.4</v>
      </c>
      <c r="BJ7" s="1">
        <v>0.5</v>
      </c>
      <c r="BK7" s="1">
        <v>0.5</v>
      </c>
      <c r="BL7" s="1">
        <v>0</v>
      </c>
      <c r="BM7" s="1">
        <v>0</v>
      </c>
      <c r="BN7" s="1">
        <v>0.3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4.8</v>
      </c>
      <c r="BX7" s="1">
        <v>0</v>
      </c>
      <c r="BY7" s="1">
        <v>0</v>
      </c>
      <c r="BZ7" s="1">
        <v>0.5</v>
      </c>
      <c r="CA7" s="1">
        <v>0.4</v>
      </c>
      <c r="CB7" s="1">
        <v>0.2</v>
      </c>
      <c r="CC7" s="1">
        <v>0.7</v>
      </c>
      <c r="CD7" s="1">
        <v>0.6</v>
      </c>
      <c r="CE7" s="1">
        <v>0</v>
      </c>
      <c r="CF7" s="1">
        <v>1.4</v>
      </c>
      <c r="CG7" s="1">
        <v>0</v>
      </c>
      <c r="CH7" s="1">
        <v>0.2</v>
      </c>
      <c r="CI7" s="1">
        <v>0</v>
      </c>
      <c r="CJ7" s="1">
        <v>0</v>
      </c>
      <c r="CK7" s="1">
        <v>0.1</v>
      </c>
      <c r="CL7" s="1">
        <v>0.2</v>
      </c>
      <c r="CM7" s="1">
        <v>0</v>
      </c>
      <c r="CN7" s="1">
        <v>0.1</v>
      </c>
      <c r="CO7" s="1">
        <v>0.1</v>
      </c>
      <c r="CP7" s="1">
        <v>0</v>
      </c>
      <c r="CQ7" s="1">
        <v>0.3</v>
      </c>
      <c r="CR7" s="1">
        <v>0</v>
      </c>
      <c r="CS7" s="1">
        <v>0</v>
      </c>
      <c r="CT7" s="1">
        <v>0</v>
      </c>
      <c r="CU7" s="1">
        <v>0</v>
      </c>
      <c r="CV7" s="1">
        <v>0.1</v>
      </c>
      <c r="CW7" s="1">
        <v>0</v>
      </c>
      <c r="CX7" s="1">
        <v>2.4</v>
      </c>
      <c r="CY7" s="1"/>
      <c r="CZ7" s="1"/>
      <c r="DA7" s="1">
        <v>0.4</v>
      </c>
      <c r="DB7" s="1">
        <v>0.4</v>
      </c>
      <c r="DC7" s="1">
        <v>0.5</v>
      </c>
      <c r="DD7" s="1">
        <v>0.5</v>
      </c>
      <c r="DE7" s="1">
        <v>0</v>
      </c>
      <c r="DF7" s="1">
        <v>0</v>
      </c>
      <c r="DG7" s="1">
        <v>0.3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4.8</v>
      </c>
      <c r="DQ7" s="1">
        <v>0</v>
      </c>
      <c r="DR7" s="1">
        <v>0</v>
      </c>
      <c r="DS7" s="1">
        <v>0.5</v>
      </c>
      <c r="DT7" s="1">
        <v>0.4</v>
      </c>
      <c r="DU7" s="1">
        <v>0.2</v>
      </c>
      <c r="DV7" s="1">
        <v>0.7</v>
      </c>
      <c r="DW7" s="1">
        <v>0.6</v>
      </c>
      <c r="DX7" s="1">
        <v>0</v>
      </c>
      <c r="DY7" s="1">
        <v>1.4</v>
      </c>
      <c r="DZ7" s="1">
        <v>0</v>
      </c>
      <c r="EA7" s="1">
        <v>0.2</v>
      </c>
      <c r="EB7" s="1">
        <v>0</v>
      </c>
      <c r="EC7" s="1">
        <v>0</v>
      </c>
      <c r="ED7" s="1">
        <v>0.1</v>
      </c>
      <c r="EE7" s="1">
        <v>0.2</v>
      </c>
      <c r="EF7" s="1">
        <v>0</v>
      </c>
      <c r="EG7" s="1">
        <v>0.1</v>
      </c>
      <c r="EH7" s="1">
        <v>0.1</v>
      </c>
      <c r="EI7" s="1">
        <v>0</v>
      </c>
      <c r="EJ7" s="1">
        <v>0.3</v>
      </c>
      <c r="EK7" s="1">
        <v>0</v>
      </c>
      <c r="EL7" s="1">
        <v>0</v>
      </c>
      <c r="EM7" s="1">
        <v>0</v>
      </c>
      <c r="EN7" s="1">
        <v>0</v>
      </c>
      <c r="EO7" s="1">
        <v>0.1</v>
      </c>
      <c r="EP7" s="1">
        <v>0.2</v>
      </c>
      <c r="EQ7" s="1">
        <v>0</v>
      </c>
      <c r="ER7" s="1">
        <v>0.4</v>
      </c>
      <c r="ES7" s="1">
        <v>0.5</v>
      </c>
      <c r="ET7" s="1">
        <v>0</v>
      </c>
      <c r="EU7" s="1">
        <v>0.2</v>
      </c>
      <c r="EV7" s="1">
        <v>0</v>
      </c>
      <c r="EW7" s="1">
        <v>3.4</v>
      </c>
      <c r="EX7" s="1">
        <v>6.3</v>
      </c>
      <c r="EY7" s="1">
        <v>0</v>
      </c>
      <c r="EZ7" s="1">
        <v>9.6</v>
      </c>
      <c r="FA7" s="1">
        <v>2.9</v>
      </c>
      <c r="FB7" s="1">
        <v>61</v>
      </c>
      <c r="FC7" s="1">
        <v>1.4</v>
      </c>
      <c r="FD7" s="1">
        <v>0.8</v>
      </c>
      <c r="FE7" s="1">
        <v>0.9</v>
      </c>
      <c r="FF7" s="1">
        <v>0.8</v>
      </c>
      <c r="FG7" s="1">
        <v>0.7</v>
      </c>
      <c r="FH7" s="1">
        <v>0.1</v>
      </c>
      <c r="FI7" s="1">
        <v>0.8</v>
      </c>
      <c r="FJ7" s="1">
        <v>0.3</v>
      </c>
      <c r="FK7" s="1">
        <v>0.4</v>
      </c>
      <c r="FL7" s="1">
        <v>0</v>
      </c>
      <c r="FM7" s="1">
        <v>1.2</v>
      </c>
      <c r="FN7" s="1">
        <v>0</v>
      </c>
      <c r="FO7" s="1">
        <v>2.4</v>
      </c>
      <c r="FP7" s="1">
        <v>0.1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0.9</v>
      </c>
      <c r="FY7" s="1"/>
      <c r="FZ7" s="1"/>
      <c r="GA7" s="1">
        <v>0</v>
      </c>
      <c r="GB7" s="1">
        <v>0.2</v>
      </c>
      <c r="GC7" s="1">
        <v>0.2</v>
      </c>
      <c r="GD7" s="1">
        <v>0</v>
      </c>
      <c r="GE7" s="1">
        <v>0</v>
      </c>
      <c r="GF7" s="1">
        <v>0</v>
      </c>
      <c r="GG7" s="1">
        <v>7.8</v>
      </c>
      <c r="GH7" s="1">
        <v>0</v>
      </c>
      <c r="GI7" s="1">
        <v>0</v>
      </c>
      <c r="GJ7" s="1"/>
      <c r="GK7" s="1"/>
      <c r="GL7" s="1">
        <v>0</v>
      </c>
      <c r="GM7" s="1">
        <v>0</v>
      </c>
      <c r="GN7" s="1">
        <v>0.4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0.2</v>
      </c>
      <c r="GU7" s="1">
        <v>0.5</v>
      </c>
      <c r="GV7" s="1">
        <v>0</v>
      </c>
      <c r="GW7" s="1"/>
      <c r="GX7" s="110"/>
      <c r="GY7" s="1">
        <v>0</v>
      </c>
      <c r="GZ7" s="1">
        <v>0</v>
      </c>
      <c r="HA7" s="1">
        <v>0.3</v>
      </c>
      <c r="HB7" s="1">
        <v>0</v>
      </c>
      <c r="HC7" s="1">
        <v>5.5</v>
      </c>
      <c r="HD7" s="1">
        <v>0</v>
      </c>
      <c r="HE7" s="1">
        <v>0.2</v>
      </c>
      <c r="HF7" s="1">
        <v>1</v>
      </c>
      <c r="HG7" s="1">
        <v>0.4</v>
      </c>
      <c r="HH7" s="1">
        <v>0.4</v>
      </c>
      <c r="HI7" s="1">
        <v>2.2999999999999998</v>
      </c>
      <c r="HJ7" s="1">
        <v>0.7</v>
      </c>
      <c r="HK7" s="1">
        <v>1</v>
      </c>
      <c r="HL7" s="1">
        <v>0</v>
      </c>
      <c r="HM7" s="1">
        <v>0.6</v>
      </c>
      <c r="HN7" s="1">
        <v>14.6</v>
      </c>
      <c r="HO7" s="1">
        <v>19.899999999999999</v>
      </c>
      <c r="HP7" s="1">
        <v>0</v>
      </c>
      <c r="HQ7" s="1">
        <v>0</v>
      </c>
      <c r="HR7" s="1"/>
      <c r="HS7" s="1"/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0.3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2.4</v>
      </c>
      <c r="IG7" s="1">
        <v>0</v>
      </c>
      <c r="IH7" s="1">
        <v>0</v>
      </c>
      <c r="II7" s="1">
        <v>0</v>
      </c>
      <c r="IJ7" s="1">
        <v>0.3</v>
      </c>
      <c r="IK7" s="1"/>
      <c r="IL7" s="1"/>
      <c r="IM7" s="1">
        <v>0</v>
      </c>
      <c r="IN7" s="1">
        <v>13.5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/>
      <c r="IU7" s="1"/>
      <c r="IV7" s="1">
        <v>0</v>
      </c>
      <c r="IW7" s="1">
        <v>0.6</v>
      </c>
      <c r="IX7" s="1">
        <v>14.6</v>
      </c>
      <c r="IY7" s="1">
        <v>19.899999999999999</v>
      </c>
      <c r="IZ7" s="1">
        <v>0</v>
      </c>
      <c r="JA7" s="1">
        <v>0</v>
      </c>
      <c r="JB7" s="1">
        <v>1.1000000000000001</v>
      </c>
      <c r="JC7" s="1">
        <v>0.3</v>
      </c>
      <c r="JD7" s="1">
        <v>0.4</v>
      </c>
      <c r="JE7" s="1">
        <v>0</v>
      </c>
      <c r="JF7" s="1">
        <v>0.3</v>
      </c>
      <c r="JG7" s="1">
        <v>0</v>
      </c>
      <c r="JH7" s="1">
        <v>1.4</v>
      </c>
      <c r="JI7" s="1">
        <v>13.6</v>
      </c>
      <c r="JJ7" s="1">
        <v>12.4</v>
      </c>
      <c r="JK7" s="1">
        <v>1.7</v>
      </c>
      <c r="JL7" s="1"/>
      <c r="JM7" s="1"/>
      <c r="JN7" s="1">
        <v>0</v>
      </c>
      <c r="JO7" s="1"/>
      <c r="JP7" s="1"/>
      <c r="JQ7" s="1">
        <v>1.3</v>
      </c>
      <c r="JR7" s="1">
        <v>0.5</v>
      </c>
      <c r="JS7" s="1">
        <v>0.2</v>
      </c>
      <c r="JT7" s="1">
        <v>0.1</v>
      </c>
      <c r="JU7" s="1">
        <v>0</v>
      </c>
      <c r="JV7" s="1">
        <v>0</v>
      </c>
      <c r="JW7" s="1">
        <v>0</v>
      </c>
      <c r="JX7" s="1">
        <v>0</v>
      </c>
      <c r="JY7" s="1"/>
      <c r="JZ7" s="1"/>
      <c r="KA7" s="1">
        <v>0</v>
      </c>
      <c r="KB7" s="1"/>
      <c r="KC7" s="1"/>
      <c r="KD7" s="1">
        <v>0</v>
      </c>
      <c r="KE7" s="1"/>
      <c r="KF7" s="1"/>
      <c r="KG7" s="1">
        <v>0</v>
      </c>
      <c r="KH7" s="1"/>
      <c r="KI7" s="110"/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0.2</v>
      </c>
      <c r="KU7" s="1">
        <v>0</v>
      </c>
      <c r="KV7" s="1">
        <v>0</v>
      </c>
      <c r="KW7" s="1">
        <v>0</v>
      </c>
      <c r="KX7" s="1">
        <v>0.4</v>
      </c>
      <c r="KY7" s="1">
        <v>0</v>
      </c>
      <c r="KZ7" s="1">
        <v>0</v>
      </c>
      <c r="LA7" s="1">
        <v>0</v>
      </c>
      <c r="LB7" s="1">
        <v>0.1</v>
      </c>
      <c r="LC7" s="1"/>
      <c r="LD7" s="1"/>
      <c r="LE7" s="1">
        <v>0.2</v>
      </c>
      <c r="LF7" s="1"/>
      <c r="LG7" s="1"/>
      <c r="LH7" s="1">
        <v>0.3</v>
      </c>
      <c r="LI7" s="1">
        <v>0.4</v>
      </c>
      <c r="LJ7" s="1">
        <v>0.4</v>
      </c>
      <c r="LK7" s="1">
        <v>0</v>
      </c>
      <c r="LL7" s="1">
        <v>0.5</v>
      </c>
      <c r="LM7" s="1">
        <v>0.5</v>
      </c>
      <c r="LN7" s="1">
        <v>0</v>
      </c>
      <c r="LO7" s="1"/>
      <c r="LP7" s="1"/>
      <c r="LQ7" s="1">
        <v>0</v>
      </c>
      <c r="LR7" s="1">
        <v>26.8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0.1</v>
      </c>
      <c r="MA7" s="1">
        <v>2.9</v>
      </c>
      <c r="MB7" s="1">
        <v>0.1</v>
      </c>
      <c r="MC7" s="1">
        <v>0.3</v>
      </c>
      <c r="MD7" s="1">
        <v>0</v>
      </c>
      <c r="ME7" s="1">
        <v>0</v>
      </c>
      <c r="MF7" s="1">
        <v>0.3</v>
      </c>
      <c r="MG7" s="1"/>
      <c r="MH7" s="1">
        <v>0.6</v>
      </c>
      <c r="MI7" s="1">
        <v>0</v>
      </c>
      <c r="MJ7" s="1">
        <v>0.1</v>
      </c>
      <c r="MK7" s="1">
        <v>0.2</v>
      </c>
      <c r="ML7" s="1">
        <v>0.2</v>
      </c>
      <c r="MM7" s="1"/>
      <c r="MN7" s="1"/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0.7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/>
      <c r="NC7" s="109"/>
      <c r="ND7" s="1">
        <v>1.4</v>
      </c>
      <c r="NE7" s="1">
        <v>13.6</v>
      </c>
      <c r="NF7" s="1">
        <v>12.4</v>
      </c>
      <c r="NG7" s="1">
        <v>1.7</v>
      </c>
      <c r="NH7" s="1">
        <v>0.6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0.4</v>
      </c>
      <c r="NQ7" s="1">
        <v>0</v>
      </c>
      <c r="NR7" s="1">
        <v>1.1000000000000001</v>
      </c>
      <c r="NS7" s="1">
        <v>0.3</v>
      </c>
      <c r="NT7" s="1">
        <v>0.4</v>
      </c>
      <c r="NU7" s="1">
        <v>0</v>
      </c>
      <c r="NV7" s="1">
        <v>0.3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0.3</v>
      </c>
      <c r="OH7" s="1">
        <v>0</v>
      </c>
      <c r="OI7" s="1">
        <v>5.5</v>
      </c>
      <c r="OJ7" s="1">
        <v>0</v>
      </c>
      <c r="OK7" s="1">
        <v>0.2</v>
      </c>
      <c r="OL7" s="1">
        <v>1</v>
      </c>
      <c r="OM7" s="1">
        <v>0.4</v>
      </c>
      <c r="ON7" s="1">
        <v>0.4</v>
      </c>
      <c r="OO7" s="1">
        <v>2.2999999999999998</v>
      </c>
      <c r="OP7" s="1">
        <v>0.7</v>
      </c>
      <c r="OQ7" s="1">
        <v>1</v>
      </c>
      <c r="OR7" s="1">
        <v>0.6</v>
      </c>
    </row>
    <row r="8" spans="1:408">
      <c r="A8" t="s">
        <v>43</v>
      </c>
      <c r="B8" s="42">
        <v>1</v>
      </c>
      <c r="C8">
        <v>143</v>
      </c>
      <c r="D8">
        <v>15.4</v>
      </c>
      <c r="E8">
        <v>38.799999999999997</v>
      </c>
      <c r="F8">
        <v>1.9</v>
      </c>
      <c r="G8">
        <v>1.2</v>
      </c>
      <c r="H8">
        <v>9.6</v>
      </c>
      <c r="I8">
        <v>3</v>
      </c>
      <c r="J8">
        <v>26.3</v>
      </c>
      <c r="K8">
        <v>5.9</v>
      </c>
      <c r="L8">
        <v>1.2</v>
      </c>
      <c r="M8">
        <v>0.3</v>
      </c>
      <c r="N8">
        <v>1.1000000000000001</v>
      </c>
      <c r="O8">
        <v>23.2</v>
      </c>
      <c r="P8" s="1">
        <v>0.8</v>
      </c>
      <c r="Q8" s="1">
        <v>11.9</v>
      </c>
      <c r="R8" s="1">
        <v>0</v>
      </c>
      <c r="S8" s="1">
        <v>9.6</v>
      </c>
      <c r="T8" s="1">
        <v>16.7</v>
      </c>
      <c r="V8" s="1"/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1.9</v>
      </c>
      <c r="AG8" s="1">
        <v>0</v>
      </c>
      <c r="AH8" s="1">
        <v>0.8</v>
      </c>
      <c r="AI8" s="1">
        <v>0.9</v>
      </c>
      <c r="AJ8" s="1">
        <v>0.2</v>
      </c>
      <c r="AK8" s="1">
        <v>0</v>
      </c>
      <c r="AL8" s="1">
        <v>0</v>
      </c>
      <c r="AM8" s="1">
        <v>0.3</v>
      </c>
      <c r="AN8" s="1">
        <v>0.2</v>
      </c>
      <c r="AO8" s="1">
        <v>0</v>
      </c>
      <c r="AP8" s="1">
        <v>0.4</v>
      </c>
      <c r="AQ8" s="1">
        <v>0</v>
      </c>
      <c r="AR8" s="1">
        <v>0</v>
      </c>
      <c r="AS8" s="1">
        <v>0</v>
      </c>
      <c r="AT8" s="1">
        <v>0</v>
      </c>
      <c r="AU8" s="1">
        <v>0.9</v>
      </c>
      <c r="AV8" s="1">
        <v>1.9</v>
      </c>
      <c r="AW8" s="1">
        <v>0.9</v>
      </c>
      <c r="AX8" s="1">
        <v>0</v>
      </c>
      <c r="AY8" s="1">
        <v>0</v>
      </c>
      <c r="AZ8" s="1">
        <v>0.4</v>
      </c>
      <c r="BA8" s="1">
        <v>0.2</v>
      </c>
      <c r="BB8" s="1">
        <v>0.2</v>
      </c>
      <c r="BC8" s="1">
        <v>0</v>
      </c>
      <c r="BD8" s="1">
        <v>0.3</v>
      </c>
      <c r="BE8" s="1">
        <v>0.2</v>
      </c>
      <c r="BF8" s="1">
        <v>0</v>
      </c>
      <c r="BG8" s="1">
        <v>0</v>
      </c>
      <c r="BH8" s="1">
        <v>0.4</v>
      </c>
      <c r="BI8" s="1">
        <v>0.4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1.4</v>
      </c>
      <c r="BW8" s="1">
        <v>0.6</v>
      </c>
      <c r="BX8" s="1">
        <v>0</v>
      </c>
      <c r="BY8" s="1">
        <v>0.1</v>
      </c>
      <c r="BZ8" s="1">
        <v>0.3</v>
      </c>
      <c r="CA8" s="1">
        <v>0.4</v>
      </c>
      <c r="CB8" s="1">
        <v>0</v>
      </c>
      <c r="CC8" s="1">
        <v>0.5</v>
      </c>
      <c r="CD8" s="1">
        <v>0</v>
      </c>
      <c r="CE8" s="1">
        <v>0.2</v>
      </c>
      <c r="CF8" s="1">
        <v>0</v>
      </c>
      <c r="CG8" s="1">
        <v>0</v>
      </c>
      <c r="CH8" s="1">
        <v>0.2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1.2</v>
      </c>
      <c r="CY8" s="1"/>
      <c r="CZ8" s="1"/>
      <c r="DA8" s="1">
        <v>0.4</v>
      </c>
      <c r="DB8" s="1">
        <v>0.4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1.4</v>
      </c>
      <c r="DP8" s="1">
        <v>0.6</v>
      </c>
      <c r="DQ8" s="1">
        <v>0</v>
      </c>
      <c r="DR8" s="1">
        <v>0.1</v>
      </c>
      <c r="DS8" s="1">
        <v>0.3</v>
      </c>
      <c r="DT8" s="1">
        <v>0.4</v>
      </c>
      <c r="DU8" s="1">
        <v>0</v>
      </c>
      <c r="DV8" s="1">
        <v>0.5</v>
      </c>
      <c r="DW8" s="1">
        <v>0</v>
      </c>
      <c r="DX8" s="1">
        <v>0.2</v>
      </c>
      <c r="DY8" s="1">
        <v>0</v>
      </c>
      <c r="DZ8" s="1">
        <v>0</v>
      </c>
      <c r="EA8" s="1">
        <v>0.2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0.4</v>
      </c>
      <c r="ES8" s="1">
        <v>0</v>
      </c>
      <c r="ET8" s="1">
        <v>0</v>
      </c>
      <c r="EU8" s="1">
        <v>0.3</v>
      </c>
      <c r="EV8" s="1">
        <v>0</v>
      </c>
      <c r="EW8" s="1">
        <v>4</v>
      </c>
      <c r="EX8" s="1">
        <v>4.9000000000000004</v>
      </c>
      <c r="EY8" s="1">
        <v>3.7</v>
      </c>
      <c r="EZ8" s="1">
        <v>0</v>
      </c>
      <c r="FA8" s="1">
        <v>4.0999999999999996</v>
      </c>
      <c r="FB8" s="1">
        <v>11.9</v>
      </c>
      <c r="FC8" s="1">
        <v>0.3</v>
      </c>
      <c r="FD8" s="1">
        <v>0</v>
      </c>
      <c r="FE8" s="1">
        <v>0.6</v>
      </c>
      <c r="FF8" s="1">
        <v>0.5</v>
      </c>
      <c r="FG8" s="1">
        <v>0.2</v>
      </c>
      <c r="FH8" s="1">
        <v>0.1</v>
      </c>
      <c r="FI8" s="1">
        <v>0.9</v>
      </c>
      <c r="FJ8" s="1">
        <v>0.2</v>
      </c>
      <c r="FK8" s="1">
        <v>0</v>
      </c>
      <c r="FL8" s="1">
        <v>0.5</v>
      </c>
      <c r="FM8" s="1">
        <v>0.5</v>
      </c>
      <c r="FN8" s="1">
        <v>0</v>
      </c>
      <c r="FO8" s="1">
        <v>1.2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/>
      <c r="FZ8" s="1"/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1.9</v>
      </c>
      <c r="GG8" s="1">
        <v>0</v>
      </c>
      <c r="GH8" s="1">
        <v>0</v>
      </c>
      <c r="GI8" s="1">
        <v>0</v>
      </c>
      <c r="GJ8" s="1"/>
      <c r="GK8" s="1"/>
      <c r="GL8" s="1">
        <v>0</v>
      </c>
      <c r="GM8" s="1">
        <v>0.4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0.2</v>
      </c>
      <c r="GT8" s="1">
        <v>0.2</v>
      </c>
      <c r="GU8" s="1">
        <v>0.4</v>
      </c>
      <c r="GV8" s="1">
        <v>0</v>
      </c>
      <c r="GW8" s="1"/>
      <c r="GX8" s="110"/>
      <c r="GY8" s="1">
        <v>0</v>
      </c>
      <c r="GZ8" s="1">
        <v>0</v>
      </c>
      <c r="HA8" s="1">
        <v>0.9</v>
      </c>
      <c r="HB8" s="1">
        <v>1.9</v>
      </c>
      <c r="HC8" s="1">
        <v>0.9</v>
      </c>
      <c r="HD8" s="1">
        <v>0</v>
      </c>
      <c r="HE8" s="1">
        <v>0</v>
      </c>
      <c r="HF8" s="1">
        <v>0.4</v>
      </c>
      <c r="HG8" s="1">
        <v>0.2</v>
      </c>
      <c r="HH8" s="1">
        <v>0.2</v>
      </c>
      <c r="HI8" s="1">
        <v>0</v>
      </c>
      <c r="HJ8" s="1">
        <v>0.3</v>
      </c>
      <c r="HK8" s="1">
        <v>0.2</v>
      </c>
      <c r="HL8" s="1">
        <v>1</v>
      </c>
      <c r="HM8" s="1">
        <v>0.2</v>
      </c>
      <c r="HN8" s="1">
        <v>1.6</v>
      </c>
      <c r="HO8" s="1">
        <v>1.8</v>
      </c>
      <c r="HP8" s="1">
        <v>0</v>
      </c>
      <c r="HQ8" s="1">
        <v>0</v>
      </c>
      <c r="HR8" s="1"/>
      <c r="HS8" s="1"/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2.6</v>
      </c>
      <c r="IF8" s="1">
        <v>0</v>
      </c>
      <c r="IG8" s="1">
        <v>0</v>
      </c>
      <c r="IH8" s="1">
        <v>0</v>
      </c>
      <c r="II8" s="1">
        <v>0</v>
      </c>
      <c r="IJ8" s="1">
        <v>0.4</v>
      </c>
      <c r="IK8" s="1"/>
      <c r="IL8" s="1"/>
      <c r="IM8" s="1">
        <v>0</v>
      </c>
      <c r="IN8" s="1">
        <v>9.6</v>
      </c>
      <c r="IO8" s="1">
        <v>16.7</v>
      </c>
      <c r="IP8" s="1">
        <v>0</v>
      </c>
      <c r="IQ8" s="1">
        <v>0</v>
      </c>
      <c r="IR8" s="1">
        <v>0</v>
      </c>
      <c r="IS8" s="1">
        <v>0</v>
      </c>
      <c r="IT8" s="1"/>
      <c r="IU8" s="1"/>
      <c r="IV8" s="1">
        <v>0</v>
      </c>
      <c r="IW8" s="1">
        <v>0.2</v>
      </c>
      <c r="IX8" s="1">
        <v>1.6</v>
      </c>
      <c r="IY8" s="1">
        <v>1.8</v>
      </c>
      <c r="IZ8" s="1">
        <v>0</v>
      </c>
      <c r="JA8" s="1">
        <v>0</v>
      </c>
      <c r="JB8" s="1">
        <v>0.3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0.6</v>
      </c>
      <c r="JI8" s="1">
        <v>0.5</v>
      </c>
      <c r="JJ8" s="1">
        <v>0.7</v>
      </c>
      <c r="JK8" s="1">
        <v>0.2</v>
      </c>
      <c r="JL8" s="1"/>
      <c r="JM8" s="1"/>
      <c r="JN8" s="1">
        <v>0</v>
      </c>
      <c r="JO8" s="1"/>
      <c r="JP8" s="1"/>
      <c r="JQ8" s="1">
        <v>0.5</v>
      </c>
      <c r="JR8" s="1">
        <v>0.4</v>
      </c>
      <c r="JS8" s="1">
        <v>0.3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/>
      <c r="JZ8" s="1"/>
      <c r="KA8" s="1">
        <v>0</v>
      </c>
      <c r="KB8" s="1"/>
      <c r="KC8" s="1"/>
      <c r="KD8" s="1">
        <v>0</v>
      </c>
      <c r="KE8" s="1"/>
      <c r="KF8" s="1"/>
      <c r="KG8" s="1">
        <v>0</v>
      </c>
      <c r="KH8" s="1"/>
      <c r="KI8" s="110"/>
      <c r="KJ8" s="1">
        <v>0</v>
      </c>
      <c r="KK8" s="1">
        <v>0</v>
      </c>
      <c r="KL8" s="1">
        <v>0</v>
      </c>
      <c r="KM8" s="1">
        <v>0</v>
      </c>
      <c r="KN8" s="1">
        <v>0.2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0.1</v>
      </c>
      <c r="KX8" s="1">
        <v>0.2</v>
      </c>
      <c r="KY8" s="1">
        <v>0</v>
      </c>
      <c r="KZ8" s="1">
        <v>0</v>
      </c>
      <c r="LA8" s="1">
        <v>0.2</v>
      </c>
      <c r="LB8" s="1">
        <v>0</v>
      </c>
      <c r="LC8" s="1"/>
      <c r="LD8" s="1"/>
      <c r="LE8" s="1">
        <v>0.4</v>
      </c>
      <c r="LF8" s="1"/>
      <c r="LG8" s="1"/>
      <c r="LH8" s="1">
        <v>0</v>
      </c>
      <c r="LI8" s="1">
        <v>0.3</v>
      </c>
      <c r="LJ8" s="1">
        <v>0.2</v>
      </c>
      <c r="LK8" s="1">
        <v>0</v>
      </c>
      <c r="LL8" s="1">
        <v>0.4</v>
      </c>
      <c r="LM8" s="1">
        <v>0.2</v>
      </c>
      <c r="LN8" s="1">
        <v>0</v>
      </c>
      <c r="LO8" s="1"/>
      <c r="LP8" s="1"/>
      <c r="LQ8" s="1">
        <v>0</v>
      </c>
      <c r="LR8" s="1">
        <v>17.899999999999999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0.2</v>
      </c>
      <c r="MA8" s="1">
        <v>3.6</v>
      </c>
      <c r="MB8" s="1">
        <v>0</v>
      </c>
      <c r="MC8" s="1">
        <v>0.2</v>
      </c>
      <c r="MD8" s="1">
        <v>0</v>
      </c>
      <c r="ME8" s="1">
        <v>0.3</v>
      </c>
      <c r="MF8" s="1">
        <v>0</v>
      </c>
      <c r="MG8" s="1"/>
      <c r="MH8" s="1">
        <v>0.6</v>
      </c>
      <c r="MI8" s="1">
        <v>0</v>
      </c>
      <c r="MJ8" s="1">
        <v>0.2</v>
      </c>
      <c r="MK8" s="1">
        <v>0</v>
      </c>
      <c r="ML8" s="1">
        <v>0.2</v>
      </c>
      <c r="MM8" s="1"/>
      <c r="MN8" s="1"/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0.2</v>
      </c>
      <c r="MX8" s="1">
        <v>0</v>
      </c>
      <c r="MY8" s="1">
        <v>0</v>
      </c>
      <c r="MZ8" s="1">
        <v>0</v>
      </c>
      <c r="NA8" s="1">
        <v>0</v>
      </c>
      <c r="NB8" s="1"/>
      <c r="NC8" s="109"/>
      <c r="ND8" s="1">
        <v>0.6</v>
      </c>
      <c r="NE8" s="1">
        <v>0.5</v>
      </c>
      <c r="NF8" s="1">
        <v>0.7</v>
      </c>
      <c r="NG8" s="1">
        <v>0.2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4.4000000000000004</v>
      </c>
      <c r="NN8" s="1">
        <v>0</v>
      </c>
      <c r="NO8" s="1">
        <v>0.9</v>
      </c>
      <c r="NP8" s="1">
        <v>0</v>
      </c>
      <c r="NQ8" s="1">
        <v>0</v>
      </c>
      <c r="NR8" s="1">
        <v>0.3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0.9</v>
      </c>
      <c r="OH8" s="1">
        <v>1.9</v>
      </c>
      <c r="OI8" s="1">
        <v>0.9</v>
      </c>
      <c r="OJ8" s="1">
        <v>0</v>
      </c>
      <c r="OK8" s="1">
        <v>0</v>
      </c>
      <c r="OL8" s="1">
        <v>0.4</v>
      </c>
      <c r="OM8" s="1">
        <v>0.2</v>
      </c>
      <c r="ON8" s="1">
        <v>0.2</v>
      </c>
      <c r="OO8" s="1">
        <v>0</v>
      </c>
      <c r="OP8" s="1">
        <v>0.3</v>
      </c>
      <c r="OQ8" s="1">
        <v>0.2</v>
      </c>
      <c r="OR8" s="1">
        <v>1.2</v>
      </c>
    </row>
    <row r="9" spans="1:408">
      <c r="A9" t="s">
        <v>46</v>
      </c>
      <c r="B9" s="42">
        <v>1</v>
      </c>
      <c r="C9">
        <v>656.2</v>
      </c>
      <c r="D9">
        <v>76.5</v>
      </c>
      <c r="E9">
        <v>176.4</v>
      </c>
      <c r="F9">
        <v>15.9</v>
      </c>
      <c r="G9">
        <v>7.9</v>
      </c>
      <c r="H9">
        <v>44.3</v>
      </c>
      <c r="I9">
        <v>5</v>
      </c>
      <c r="J9">
        <v>219.6</v>
      </c>
      <c r="K9">
        <v>19.8</v>
      </c>
      <c r="L9">
        <v>9.6</v>
      </c>
      <c r="M9">
        <v>3.9</v>
      </c>
      <c r="N9">
        <v>6.9</v>
      </c>
      <c r="O9">
        <v>38.1</v>
      </c>
      <c r="P9" s="1">
        <v>4.3</v>
      </c>
      <c r="Q9" s="1">
        <v>38.1</v>
      </c>
      <c r="R9" s="1">
        <v>0</v>
      </c>
      <c r="S9" s="1">
        <v>7.8</v>
      </c>
      <c r="T9" s="1">
        <v>211.4</v>
      </c>
      <c r="V9" s="1"/>
      <c r="W9" s="1">
        <v>0</v>
      </c>
      <c r="X9" s="1">
        <v>0</v>
      </c>
      <c r="Y9" s="1">
        <v>0</v>
      </c>
      <c r="Z9" s="1">
        <v>0</v>
      </c>
      <c r="AA9" s="1">
        <v>0.5</v>
      </c>
      <c r="AB9" s="1">
        <v>0</v>
      </c>
      <c r="AC9" s="1">
        <v>0</v>
      </c>
      <c r="AD9" s="1">
        <v>0</v>
      </c>
      <c r="AE9" s="1">
        <v>0</v>
      </c>
      <c r="AF9" s="1">
        <v>15.4</v>
      </c>
      <c r="AG9" s="1">
        <v>0</v>
      </c>
      <c r="AH9" s="1">
        <v>4.3</v>
      </c>
      <c r="AI9" s="1">
        <v>3.4</v>
      </c>
      <c r="AJ9" s="1">
        <v>0.8</v>
      </c>
      <c r="AK9" s="1">
        <v>0</v>
      </c>
      <c r="AL9" s="1">
        <v>0</v>
      </c>
      <c r="AM9" s="1">
        <v>0.7</v>
      </c>
      <c r="AN9" s="1">
        <v>0.5</v>
      </c>
      <c r="AO9" s="1">
        <v>1.3</v>
      </c>
      <c r="AP9" s="1">
        <v>1.3</v>
      </c>
      <c r="AQ9" s="1">
        <v>0.5</v>
      </c>
      <c r="AR9" s="1">
        <v>0</v>
      </c>
      <c r="AS9" s="1">
        <v>0</v>
      </c>
      <c r="AT9" s="1">
        <v>0</v>
      </c>
      <c r="AU9" s="1">
        <v>2.8</v>
      </c>
      <c r="AV9" s="1">
        <v>10.4</v>
      </c>
      <c r="AW9" s="1">
        <v>3</v>
      </c>
      <c r="AX9" s="1">
        <v>0</v>
      </c>
      <c r="AY9" s="1">
        <v>0.4</v>
      </c>
      <c r="AZ9" s="1">
        <v>1.6</v>
      </c>
      <c r="BA9" s="1">
        <v>0.5</v>
      </c>
      <c r="BB9" s="1">
        <v>0</v>
      </c>
      <c r="BC9" s="1">
        <v>0.4</v>
      </c>
      <c r="BD9" s="1">
        <v>1.2</v>
      </c>
      <c r="BE9" s="1">
        <v>0.3</v>
      </c>
      <c r="BF9" s="1">
        <v>0</v>
      </c>
      <c r="BG9" s="1">
        <v>0</v>
      </c>
      <c r="BH9" s="1">
        <v>1.3</v>
      </c>
      <c r="BI9" s="1">
        <v>1</v>
      </c>
      <c r="BJ9" s="1">
        <v>0.4</v>
      </c>
      <c r="BK9" s="1">
        <v>0.4</v>
      </c>
      <c r="BL9" s="1">
        <v>0</v>
      </c>
      <c r="BM9" s="1">
        <v>0.7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8.1999999999999993</v>
      </c>
      <c r="BW9" s="1">
        <v>2.4</v>
      </c>
      <c r="BX9" s="1">
        <v>0</v>
      </c>
      <c r="BY9" s="1">
        <v>0</v>
      </c>
      <c r="BZ9" s="1">
        <v>0.7</v>
      </c>
      <c r="CA9" s="1">
        <v>0</v>
      </c>
      <c r="CB9" s="1">
        <v>0.3</v>
      </c>
      <c r="CC9" s="1">
        <v>2.1</v>
      </c>
      <c r="CD9" s="1">
        <v>1.9</v>
      </c>
      <c r="CE9" s="1">
        <v>3.3</v>
      </c>
      <c r="CF9" s="1">
        <v>0</v>
      </c>
      <c r="CG9" s="1">
        <v>0</v>
      </c>
      <c r="CH9" s="1">
        <v>0.6</v>
      </c>
      <c r="CI9" s="1">
        <v>0</v>
      </c>
      <c r="CJ9" s="1">
        <v>0</v>
      </c>
      <c r="CK9" s="1">
        <v>0.2</v>
      </c>
      <c r="CL9" s="1">
        <v>0</v>
      </c>
      <c r="CM9" s="1">
        <v>0.2</v>
      </c>
      <c r="CN9" s="1">
        <v>0.3</v>
      </c>
      <c r="CO9" s="1">
        <v>0.3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2.9</v>
      </c>
      <c r="CY9" s="1"/>
      <c r="CZ9" s="1"/>
      <c r="DA9" s="1">
        <v>1.3</v>
      </c>
      <c r="DB9" s="1">
        <v>1</v>
      </c>
      <c r="DC9" s="1">
        <v>0.4</v>
      </c>
      <c r="DD9" s="1">
        <v>0.4</v>
      </c>
      <c r="DE9" s="1">
        <v>0</v>
      </c>
      <c r="DF9" s="1">
        <v>0.7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8.1999999999999993</v>
      </c>
      <c r="DP9" s="1">
        <v>2.4</v>
      </c>
      <c r="DQ9" s="1">
        <v>0</v>
      </c>
      <c r="DR9" s="1">
        <v>0</v>
      </c>
      <c r="DS9" s="1">
        <v>0.7</v>
      </c>
      <c r="DT9" s="1">
        <v>0</v>
      </c>
      <c r="DU9" s="1">
        <v>0.3</v>
      </c>
      <c r="DV9" s="1">
        <v>2.1</v>
      </c>
      <c r="DW9" s="1">
        <v>1.9</v>
      </c>
      <c r="DX9" s="1">
        <v>3.3</v>
      </c>
      <c r="DY9" s="1">
        <v>0</v>
      </c>
      <c r="DZ9" s="1">
        <v>0</v>
      </c>
      <c r="EA9" s="1">
        <v>0.6</v>
      </c>
      <c r="EB9" s="1">
        <v>0</v>
      </c>
      <c r="EC9" s="1">
        <v>0</v>
      </c>
      <c r="ED9" s="1">
        <v>0.2</v>
      </c>
      <c r="EE9" s="1">
        <v>0</v>
      </c>
      <c r="EF9" s="1">
        <v>0.2</v>
      </c>
      <c r="EG9" s="1">
        <v>0.3</v>
      </c>
      <c r="EH9" s="1">
        <v>0.3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0.1</v>
      </c>
      <c r="EQ9" s="1">
        <v>0.8</v>
      </c>
      <c r="ER9" s="1">
        <v>1.9</v>
      </c>
      <c r="ES9" s="1">
        <v>0</v>
      </c>
      <c r="ET9" s="1">
        <v>0</v>
      </c>
      <c r="EU9" s="1">
        <v>0.5</v>
      </c>
      <c r="EV9" s="1">
        <v>0</v>
      </c>
      <c r="EW9" s="1">
        <v>8.5</v>
      </c>
      <c r="EX9" s="1">
        <v>23.2</v>
      </c>
      <c r="EY9" s="1">
        <v>6.1</v>
      </c>
      <c r="EZ9" s="1">
        <v>26.3</v>
      </c>
      <c r="FA9" s="1">
        <v>6.1</v>
      </c>
      <c r="FB9" s="1">
        <v>38.1</v>
      </c>
      <c r="FC9" s="1">
        <v>3</v>
      </c>
      <c r="FD9" s="1">
        <v>5.9</v>
      </c>
      <c r="FE9" s="1">
        <v>3.3</v>
      </c>
      <c r="FF9" s="1">
        <v>2</v>
      </c>
      <c r="FG9" s="1">
        <v>1.3</v>
      </c>
      <c r="FH9" s="1">
        <v>0.3</v>
      </c>
      <c r="FI9" s="1">
        <v>5</v>
      </c>
      <c r="FJ9" s="1">
        <v>2.8</v>
      </c>
      <c r="FK9" s="1">
        <v>7.3</v>
      </c>
      <c r="FL9" s="1">
        <v>0</v>
      </c>
      <c r="FM9" s="1">
        <v>5.9</v>
      </c>
      <c r="FN9" s="1">
        <v>0</v>
      </c>
      <c r="FO9" s="1">
        <v>2.9</v>
      </c>
      <c r="FP9" s="1">
        <v>0</v>
      </c>
      <c r="FQ9" s="1">
        <v>0</v>
      </c>
      <c r="FR9" s="1">
        <v>0</v>
      </c>
      <c r="FS9" s="1">
        <v>0</v>
      </c>
      <c r="FT9" s="1">
        <v>0.2</v>
      </c>
      <c r="FU9" s="1">
        <v>0.2</v>
      </c>
      <c r="FV9" s="1">
        <v>0.1</v>
      </c>
      <c r="FW9" s="1">
        <v>0.1</v>
      </c>
      <c r="FX9" s="1">
        <v>0.2</v>
      </c>
      <c r="FY9" s="1"/>
      <c r="FZ9" s="1"/>
      <c r="GA9" s="1">
        <v>0.5</v>
      </c>
      <c r="GB9" s="1">
        <v>0</v>
      </c>
      <c r="GC9" s="1">
        <v>0</v>
      </c>
      <c r="GD9" s="1">
        <v>0</v>
      </c>
      <c r="GE9" s="1">
        <v>0</v>
      </c>
      <c r="GF9" s="1">
        <v>15.4</v>
      </c>
      <c r="GG9" s="1">
        <v>0</v>
      </c>
      <c r="GH9" s="1">
        <v>0</v>
      </c>
      <c r="GI9" s="1">
        <v>0</v>
      </c>
      <c r="GJ9" s="1"/>
      <c r="GK9" s="1"/>
      <c r="GL9" s="1">
        <v>0.3</v>
      </c>
      <c r="GM9" s="1">
        <v>2.2999999999999998</v>
      </c>
      <c r="GN9" s="1">
        <v>0</v>
      </c>
      <c r="GO9" s="1">
        <v>0.6</v>
      </c>
      <c r="GP9" s="1">
        <v>0.5</v>
      </c>
      <c r="GQ9" s="1">
        <v>0</v>
      </c>
      <c r="GR9" s="1">
        <v>0</v>
      </c>
      <c r="GS9" s="1">
        <v>0.6</v>
      </c>
      <c r="GT9" s="1">
        <v>1</v>
      </c>
      <c r="GU9" s="1">
        <v>2.6</v>
      </c>
      <c r="GV9" s="1">
        <v>0</v>
      </c>
      <c r="GW9" s="1"/>
      <c r="GX9" s="110"/>
      <c r="GY9" s="1">
        <v>0</v>
      </c>
      <c r="GZ9" s="1">
        <v>0</v>
      </c>
      <c r="HA9" s="1">
        <v>2.8</v>
      </c>
      <c r="HB9" s="1">
        <v>10.4</v>
      </c>
      <c r="HC9" s="1">
        <v>3</v>
      </c>
      <c r="HD9" s="1">
        <v>0</v>
      </c>
      <c r="HE9" s="1">
        <v>0.4</v>
      </c>
      <c r="HF9" s="1">
        <v>1.6</v>
      </c>
      <c r="HG9" s="1">
        <v>0.5</v>
      </c>
      <c r="HH9" s="1">
        <v>0</v>
      </c>
      <c r="HI9" s="1">
        <v>0.4</v>
      </c>
      <c r="HJ9" s="1">
        <v>1.2</v>
      </c>
      <c r="HK9" s="1">
        <v>0.3</v>
      </c>
      <c r="HL9" s="1">
        <v>7.6</v>
      </c>
      <c r="HM9" s="1">
        <v>0.5</v>
      </c>
      <c r="HN9" s="1">
        <v>5.9</v>
      </c>
      <c r="HO9" s="1">
        <v>9.3000000000000007</v>
      </c>
      <c r="HP9" s="1">
        <v>0.4</v>
      </c>
      <c r="HQ9" s="1">
        <v>0</v>
      </c>
      <c r="HR9" s="1"/>
      <c r="HS9" s="1"/>
      <c r="HT9" s="1">
        <v>0.2</v>
      </c>
      <c r="HU9" s="1">
        <v>0</v>
      </c>
      <c r="HV9" s="1">
        <v>0</v>
      </c>
      <c r="HW9" s="1">
        <v>0.4</v>
      </c>
      <c r="HX9" s="1">
        <v>0</v>
      </c>
      <c r="HY9" s="1">
        <v>0</v>
      </c>
      <c r="HZ9" s="1">
        <v>0</v>
      </c>
      <c r="IA9" s="1">
        <v>0.4</v>
      </c>
      <c r="IB9" s="1">
        <v>0</v>
      </c>
      <c r="IC9" s="1">
        <v>0</v>
      </c>
      <c r="ID9" s="1">
        <v>0</v>
      </c>
      <c r="IE9" s="1">
        <v>2.6</v>
      </c>
      <c r="IF9" s="1">
        <v>0.2</v>
      </c>
      <c r="IG9" s="1">
        <v>0.3</v>
      </c>
      <c r="IH9" s="1">
        <v>0.5</v>
      </c>
      <c r="II9" s="1">
        <v>0</v>
      </c>
      <c r="IJ9" s="1">
        <v>0.4</v>
      </c>
      <c r="IK9" s="1"/>
      <c r="IL9" s="1"/>
      <c r="IM9" s="1">
        <v>0</v>
      </c>
      <c r="IN9" s="1">
        <v>7.8</v>
      </c>
      <c r="IO9" s="1">
        <v>211.4</v>
      </c>
      <c r="IP9" s="1">
        <v>0</v>
      </c>
      <c r="IQ9" s="1">
        <v>0</v>
      </c>
      <c r="IR9" s="1">
        <v>0</v>
      </c>
      <c r="IS9" s="1">
        <v>0.4</v>
      </c>
      <c r="IT9" s="1"/>
      <c r="IU9" s="1"/>
      <c r="IV9" s="1">
        <v>0</v>
      </c>
      <c r="IW9" s="1">
        <v>0.5</v>
      </c>
      <c r="IX9" s="1">
        <v>5.9</v>
      </c>
      <c r="IY9" s="1">
        <v>9.3000000000000007</v>
      </c>
      <c r="IZ9" s="1">
        <v>0.4</v>
      </c>
      <c r="JA9" s="1">
        <v>0</v>
      </c>
      <c r="JB9" s="1">
        <v>0</v>
      </c>
      <c r="JC9" s="1">
        <v>0</v>
      </c>
      <c r="JD9" s="1">
        <v>0</v>
      </c>
      <c r="JE9" s="1">
        <v>0.3</v>
      </c>
      <c r="JF9" s="1">
        <v>0.2</v>
      </c>
      <c r="JG9" s="1">
        <v>0.3</v>
      </c>
      <c r="JH9" s="1">
        <v>1.1000000000000001</v>
      </c>
      <c r="JI9" s="1">
        <v>1.5</v>
      </c>
      <c r="JJ9" s="1">
        <v>0</v>
      </c>
      <c r="JK9" s="1">
        <v>0.3</v>
      </c>
      <c r="JL9" s="1"/>
      <c r="JM9" s="1"/>
      <c r="JN9" s="1">
        <v>0</v>
      </c>
      <c r="JO9" s="1"/>
      <c r="JP9" s="1"/>
      <c r="JQ9" s="1">
        <v>3.1</v>
      </c>
      <c r="JR9" s="1">
        <v>3.3</v>
      </c>
      <c r="JS9" s="1">
        <v>1.8</v>
      </c>
      <c r="JT9" s="1">
        <v>1.4</v>
      </c>
      <c r="JU9" s="1">
        <v>0</v>
      </c>
      <c r="JV9" s="1">
        <v>0</v>
      </c>
      <c r="JW9" s="1">
        <v>0</v>
      </c>
      <c r="JX9" s="1">
        <v>0</v>
      </c>
      <c r="JY9" s="1"/>
      <c r="JZ9" s="1"/>
      <c r="KA9" s="1">
        <v>0</v>
      </c>
      <c r="KB9" s="1"/>
      <c r="KC9" s="1"/>
      <c r="KD9" s="1">
        <v>0</v>
      </c>
      <c r="KE9" s="1"/>
      <c r="KF9" s="1"/>
      <c r="KG9" s="1">
        <v>3.1</v>
      </c>
      <c r="KH9" s="1"/>
      <c r="KI9" s="110"/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0.5</v>
      </c>
      <c r="KU9" s="1">
        <v>0</v>
      </c>
      <c r="KV9" s="1">
        <v>0</v>
      </c>
      <c r="KW9" s="1">
        <v>0.2</v>
      </c>
      <c r="KX9" s="1">
        <v>0.2</v>
      </c>
      <c r="KY9" s="1">
        <v>0</v>
      </c>
      <c r="KZ9" s="1">
        <v>0</v>
      </c>
      <c r="LA9" s="1">
        <v>0</v>
      </c>
      <c r="LB9" s="1">
        <v>0.3</v>
      </c>
      <c r="LC9" s="1"/>
      <c r="LD9" s="1"/>
      <c r="LE9" s="1">
        <v>0.3</v>
      </c>
      <c r="LF9" s="1"/>
      <c r="LG9" s="1"/>
      <c r="LH9" s="1">
        <v>0.4</v>
      </c>
      <c r="LI9" s="1">
        <v>1.3</v>
      </c>
      <c r="LJ9" s="1">
        <v>1.2</v>
      </c>
      <c r="LK9" s="1">
        <v>0</v>
      </c>
      <c r="LL9" s="1">
        <v>2.2000000000000002</v>
      </c>
      <c r="LM9" s="1">
        <v>1.2</v>
      </c>
      <c r="LN9" s="1">
        <v>0.6</v>
      </c>
      <c r="LO9" s="1"/>
      <c r="LP9" s="1"/>
      <c r="LQ9" s="1">
        <v>0</v>
      </c>
      <c r="LR9" s="1">
        <v>30</v>
      </c>
      <c r="LS9" s="1">
        <v>0</v>
      </c>
      <c r="LT9" s="1">
        <v>0</v>
      </c>
      <c r="LU9" s="1">
        <v>0.1</v>
      </c>
      <c r="LV9" s="1">
        <v>0</v>
      </c>
      <c r="LW9" s="1">
        <v>0</v>
      </c>
      <c r="LX9" s="1">
        <v>1.7</v>
      </c>
      <c r="LY9" s="1">
        <v>0</v>
      </c>
      <c r="LZ9" s="1">
        <v>0.2</v>
      </c>
      <c r="MA9" s="1">
        <v>3.6</v>
      </c>
      <c r="MB9" s="1">
        <v>0.3</v>
      </c>
      <c r="MC9" s="1">
        <v>0.3</v>
      </c>
      <c r="MD9" s="1">
        <v>0</v>
      </c>
      <c r="ME9" s="1">
        <v>0.3</v>
      </c>
      <c r="MF9" s="1">
        <v>0</v>
      </c>
      <c r="MG9" s="1"/>
      <c r="MH9" s="1">
        <v>0.4</v>
      </c>
      <c r="MI9" s="1">
        <v>0.7</v>
      </c>
      <c r="MJ9" s="1">
        <v>0.3</v>
      </c>
      <c r="MK9" s="1">
        <v>0.1</v>
      </c>
      <c r="ML9" s="1">
        <v>0.1</v>
      </c>
      <c r="MM9" s="1"/>
      <c r="MN9" s="1"/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/>
      <c r="NC9" s="109"/>
      <c r="ND9" s="1">
        <v>1.1000000000000001</v>
      </c>
      <c r="NE9" s="1">
        <v>1.5</v>
      </c>
      <c r="NF9" s="1">
        <v>0</v>
      </c>
      <c r="NG9" s="1">
        <v>0.3</v>
      </c>
      <c r="NH9" s="1">
        <v>0.7</v>
      </c>
      <c r="NI9" s="1">
        <v>0</v>
      </c>
      <c r="NJ9" s="1">
        <v>0</v>
      </c>
      <c r="NK9" s="1">
        <v>0</v>
      </c>
      <c r="NL9" s="1">
        <v>0</v>
      </c>
      <c r="NM9" s="1">
        <v>3.8</v>
      </c>
      <c r="NN9" s="1">
        <v>0</v>
      </c>
      <c r="NO9" s="1">
        <v>0.5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0.3</v>
      </c>
      <c r="NV9" s="1">
        <v>0.2</v>
      </c>
      <c r="NW9" s="1">
        <v>0.3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2.8</v>
      </c>
      <c r="OH9" s="1">
        <v>10.4</v>
      </c>
      <c r="OI9" s="1">
        <v>3</v>
      </c>
      <c r="OJ9" s="1">
        <v>0</v>
      </c>
      <c r="OK9" s="1">
        <v>0.4</v>
      </c>
      <c r="OL9" s="1">
        <v>1.6</v>
      </c>
      <c r="OM9" s="1">
        <v>0.5</v>
      </c>
      <c r="ON9" s="1">
        <v>0</v>
      </c>
      <c r="OO9" s="1">
        <v>0.4</v>
      </c>
      <c r="OP9" s="1">
        <v>1.2</v>
      </c>
      <c r="OQ9" s="1">
        <v>0.3</v>
      </c>
      <c r="OR9" s="1">
        <v>1.5</v>
      </c>
    </row>
    <row r="10" spans="1:408">
      <c r="A10" t="s">
        <v>49</v>
      </c>
      <c r="B10" s="42">
        <v>1</v>
      </c>
      <c r="C10">
        <v>58.3</v>
      </c>
      <c r="D10">
        <v>8.9</v>
      </c>
      <c r="E10">
        <v>11</v>
      </c>
      <c r="F10">
        <v>0</v>
      </c>
      <c r="G10">
        <v>0.4</v>
      </c>
      <c r="H10">
        <v>2.2999999999999998</v>
      </c>
      <c r="I10">
        <v>3.4</v>
      </c>
      <c r="J10">
        <v>10.3</v>
      </c>
      <c r="K10">
        <v>2.7</v>
      </c>
      <c r="L10">
        <v>0</v>
      </c>
      <c r="M10">
        <v>0.6</v>
      </c>
      <c r="N10">
        <v>0</v>
      </c>
      <c r="O10">
        <v>14.7</v>
      </c>
      <c r="P10" s="1">
        <v>2.6</v>
      </c>
      <c r="Q10" s="1">
        <v>4.5</v>
      </c>
      <c r="R10" s="1">
        <v>0</v>
      </c>
      <c r="S10" s="1">
        <v>10.3</v>
      </c>
      <c r="T10" s="1">
        <v>0</v>
      </c>
      <c r="V10" s="1"/>
      <c r="W10" s="1">
        <v>0.3</v>
      </c>
      <c r="X10" s="1">
        <v>0.4</v>
      </c>
      <c r="Y10" s="1">
        <v>0.2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2.6</v>
      </c>
      <c r="AI10" s="1">
        <v>0.3</v>
      </c>
      <c r="AJ10" s="1">
        <v>0</v>
      </c>
      <c r="AK10" s="1">
        <v>0</v>
      </c>
      <c r="AL10" s="1">
        <v>0</v>
      </c>
      <c r="AM10" s="1">
        <v>0.2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0.3</v>
      </c>
      <c r="AV10" s="1">
        <v>0</v>
      </c>
      <c r="AW10" s="1">
        <v>0.4</v>
      </c>
      <c r="AX10" s="1">
        <v>0</v>
      </c>
      <c r="AY10" s="1">
        <v>0</v>
      </c>
      <c r="AZ10" s="1">
        <v>0</v>
      </c>
      <c r="BA10" s="1">
        <v>0.2</v>
      </c>
      <c r="BB10" s="1">
        <v>0.1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1.4</v>
      </c>
      <c r="BI10" s="1">
        <v>0.8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0.2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0.2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1.3</v>
      </c>
      <c r="CY10" s="1"/>
      <c r="CZ10" s="1"/>
      <c r="DA10" s="1">
        <v>1.4</v>
      </c>
      <c r="DB10" s="1">
        <v>0.8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0.2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0.2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0.5</v>
      </c>
      <c r="EX10" s="1">
        <v>0.7</v>
      </c>
      <c r="EY10" s="1">
        <v>0.3</v>
      </c>
      <c r="EZ10" s="1">
        <v>0</v>
      </c>
      <c r="FA10" s="1">
        <v>0.8</v>
      </c>
      <c r="FB10" s="1">
        <v>4.5</v>
      </c>
      <c r="FC10" s="1">
        <v>0</v>
      </c>
      <c r="FD10" s="1">
        <v>0</v>
      </c>
      <c r="FE10" s="1">
        <v>0</v>
      </c>
      <c r="FF10" s="1">
        <v>0.1</v>
      </c>
      <c r="FG10" s="1">
        <v>0</v>
      </c>
      <c r="FH10" s="1">
        <v>0</v>
      </c>
      <c r="FI10" s="1">
        <v>0</v>
      </c>
      <c r="FJ10" s="1">
        <v>0.2</v>
      </c>
      <c r="FK10" s="1">
        <v>0</v>
      </c>
      <c r="FL10" s="1">
        <v>0</v>
      </c>
      <c r="FM10" s="1">
        <v>0</v>
      </c>
      <c r="FN10" s="1">
        <v>0</v>
      </c>
      <c r="FO10" s="1">
        <v>1.3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/>
      <c r="FZ10" s="1"/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/>
      <c r="GK10" s="1"/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0.4</v>
      </c>
      <c r="GT10" s="1">
        <v>0</v>
      </c>
      <c r="GU10" s="1">
        <v>0</v>
      </c>
      <c r="GV10" s="1">
        <v>0</v>
      </c>
      <c r="GW10" s="1"/>
      <c r="GX10" s="110"/>
      <c r="GY10" s="1">
        <v>0</v>
      </c>
      <c r="GZ10" s="1">
        <v>0</v>
      </c>
      <c r="HA10" s="1">
        <v>0.3</v>
      </c>
      <c r="HB10" s="1">
        <v>0</v>
      </c>
      <c r="HC10" s="1">
        <v>0.4</v>
      </c>
      <c r="HD10" s="1">
        <v>0</v>
      </c>
      <c r="HE10" s="1">
        <v>0</v>
      </c>
      <c r="HF10" s="1">
        <v>0</v>
      </c>
      <c r="HG10" s="1">
        <v>0.2</v>
      </c>
      <c r="HH10" s="1">
        <v>0.1</v>
      </c>
      <c r="HI10" s="1">
        <v>0</v>
      </c>
      <c r="HJ10" s="1">
        <v>0</v>
      </c>
      <c r="HK10" s="1">
        <v>0</v>
      </c>
      <c r="HL10" s="1">
        <v>0</v>
      </c>
      <c r="HM10" s="1">
        <v>0.2</v>
      </c>
      <c r="HN10" s="1">
        <v>0.6</v>
      </c>
      <c r="HO10" s="1">
        <v>0.5</v>
      </c>
      <c r="HP10" s="1">
        <v>0</v>
      </c>
      <c r="HQ10" s="1">
        <v>0</v>
      </c>
      <c r="HR10" s="1"/>
      <c r="HS10" s="1"/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3</v>
      </c>
      <c r="IF10" s="1">
        <v>0</v>
      </c>
      <c r="IG10" s="1">
        <v>0</v>
      </c>
      <c r="IH10" s="1">
        <v>0</v>
      </c>
      <c r="II10" s="1">
        <v>0</v>
      </c>
      <c r="IJ10" s="1">
        <v>0.4</v>
      </c>
      <c r="IK10" s="1"/>
      <c r="IL10" s="1"/>
      <c r="IM10" s="1">
        <v>0</v>
      </c>
      <c r="IN10" s="1">
        <v>10.3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/>
      <c r="IU10" s="1"/>
      <c r="IV10" s="1">
        <v>0</v>
      </c>
      <c r="IW10" s="1">
        <v>0.2</v>
      </c>
      <c r="IX10" s="1">
        <v>0.6</v>
      </c>
      <c r="IY10" s="1">
        <v>0.5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0.4</v>
      </c>
      <c r="JF10" s="1">
        <v>0.2</v>
      </c>
      <c r="JG10" s="1">
        <v>0</v>
      </c>
      <c r="JH10" s="1">
        <v>0.3</v>
      </c>
      <c r="JI10" s="1">
        <v>0.5</v>
      </c>
      <c r="JJ10" s="1">
        <v>0</v>
      </c>
      <c r="JK10" s="1">
        <v>0</v>
      </c>
      <c r="JL10" s="1"/>
      <c r="JM10" s="1"/>
      <c r="JN10" s="1">
        <v>0</v>
      </c>
      <c r="JO10" s="1"/>
      <c r="JP10" s="1"/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/>
      <c r="JZ10" s="1"/>
      <c r="KA10" s="1">
        <v>0</v>
      </c>
      <c r="KB10" s="1"/>
      <c r="KC10" s="1"/>
      <c r="KD10" s="1">
        <v>0</v>
      </c>
      <c r="KE10" s="1"/>
      <c r="KF10" s="1"/>
      <c r="KG10" s="1">
        <v>0</v>
      </c>
      <c r="KH10" s="1"/>
      <c r="KI10" s="110"/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0.4</v>
      </c>
      <c r="KV10" s="1">
        <v>0</v>
      </c>
      <c r="KW10" s="1">
        <v>0</v>
      </c>
      <c r="KX10" s="1">
        <v>0.3</v>
      </c>
      <c r="KY10" s="1">
        <v>0</v>
      </c>
      <c r="KZ10" s="1">
        <v>0</v>
      </c>
      <c r="LA10" s="1">
        <v>0.4</v>
      </c>
      <c r="LB10" s="1">
        <v>0</v>
      </c>
      <c r="LC10" s="1"/>
      <c r="LD10" s="1"/>
      <c r="LE10" s="1">
        <v>0.5</v>
      </c>
      <c r="LF10" s="1"/>
      <c r="LG10" s="1"/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/>
      <c r="LP10" s="1"/>
      <c r="LQ10" s="1">
        <v>0</v>
      </c>
      <c r="LR10" s="1">
        <v>6.7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1.3</v>
      </c>
      <c r="LZ10" s="1">
        <v>0.3</v>
      </c>
      <c r="MA10" s="1">
        <v>4.9000000000000004</v>
      </c>
      <c r="MB10" s="1">
        <v>0</v>
      </c>
      <c r="MC10" s="1">
        <v>0.3</v>
      </c>
      <c r="MD10" s="1">
        <v>0</v>
      </c>
      <c r="ME10" s="1">
        <v>0.3</v>
      </c>
      <c r="MF10" s="1">
        <v>0</v>
      </c>
      <c r="MG10" s="1"/>
      <c r="MH10" s="1">
        <v>0.5</v>
      </c>
      <c r="MI10" s="1">
        <v>0</v>
      </c>
      <c r="MJ10" s="1">
        <v>0</v>
      </c>
      <c r="MK10" s="1">
        <v>0.2</v>
      </c>
      <c r="ML10" s="1">
        <v>0.2</v>
      </c>
      <c r="MM10" s="1"/>
      <c r="MN10" s="1"/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/>
      <c r="NC10" s="109"/>
      <c r="ND10" s="1">
        <v>0.3</v>
      </c>
      <c r="NE10" s="1">
        <v>0.5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0.4</v>
      </c>
      <c r="NV10" s="1">
        <v>0.2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0.3</v>
      </c>
      <c r="OH10" s="1">
        <v>0</v>
      </c>
      <c r="OI10" s="1">
        <v>0.4</v>
      </c>
      <c r="OJ10" s="1">
        <v>0</v>
      </c>
      <c r="OK10" s="1">
        <v>0</v>
      </c>
      <c r="OL10" s="1">
        <v>0</v>
      </c>
      <c r="OM10" s="1">
        <v>0.2</v>
      </c>
      <c r="ON10" s="1">
        <v>0.1</v>
      </c>
      <c r="OO10" s="1">
        <v>0</v>
      </c>
      <c r="OP10" s="1">
        <v>0</v>
      </c>
      <c r="OQ10" s="1">
        <v>0</v>
      </c>
      <c r="OR10" s="1">
        <v>0</v>
      </c>
    </row>
    <row r="11" spans="1:408">
      <c r="A11" t="s">
        <v>50</v>
      </c>
      <c r="B11" s="54">
        <v>2</v>
      </c>
      <c r="C11">
        <v>61.2</v>
      </c>
      <c r="D11">
        <v>9.1999999999999993</v>
      </c>
      <c r="E11">
        <v>16.2</v>
      </c>
      <c r="F11">
        <v>0</v>
      </c>
      <c r="G11">
        <v>0.7</v>
      </c>
      <c r="H11">
        <v>0.8</v>
      </c>
      <c r="I11">
        <v>2.1</v>
      </c>
      <c r="J11">
        <v>5</v>
      </c>
      <c r="K11">
        <v>0.2</v>
      </c>
      <c r="L11">
        <v>0.4</v>
      </c>
      <c r="M11">
        <v>0</v>
      </c>
      <c r="N11">
        <v>0.7</v>
      </c>
      <c r="O11">
        <v>24.6</v>
      </c>
      <c r="P11" s="1">
        <v>0</v>
      </c>
      <c r="Q11" s="1">
        <v>0.5</v>
      </c>
      <c r="R11" s="1">
        <v>0</v>
      </c>
      <c r="S11" s="1">
        <v>5</v>
      </c>
      <c r="T11" s="1">
        <v>0</v>
      </c>
      <c r="V11" s="1"/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0.4</v>
      </c>
      <c r="AJ11" s="1">
        <v>0</v>
      </c>
      <c r="AK11" s="1">
        <v>0</v>
      </c>
      <c r="AL11" s="1">
        <v>0</v>
      </c>
      <c r="AM11" s="1">
        <v>2.1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0.1</v>
      </c>
      <c r="AV11" s="1">
        <v>0</v>
      </c>
      <c r="AW11" s="1">
        <v>0.4</v>
      </c>
      <c r="AX11" s="1">
        <v>0</v>
      </c>
      <c r="AY11" s="1">
        <v>0</v>
      </c>
      <c r="AZ11" s="1">
        <v>0.1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0.4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0.3</v>
      </c>
      <c r="BR11" s="1">
        <v>0</v>
      </c>
      <c r="BS11" s="1">
        <v>0.3</v>
      </c>
      <c r="BT11" s="1">
        <v>0.3</v>
      </c>
      <c r="BU11" s="1">
        <v>1.6</v>
      </c>
      <c r="BV11" s="1">
        <v>0.3</v>
      </c>
      <c r="BW11" s="1">
        <v>0</v>
      </c>
      <c r="BX11" s="1">
        <v>0</v>
      </c>
      <c r="BY11" s="1">
        <v>0</v>
      </c>
      <c r="BZ11" s="1">
        <v>1.8</v>
      </c>
      <c r="CA11" s="1">
        <v>0.2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0.9</v>
      </c>
      <c r="CY11" s="1"/>
      <c r="CZ11" s="1"/>
      <c r="DA11" s="1">
        <v>0</v>
      </c>
      <c r="DB11" s="1">
        <v>0.4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0.3</v>
      </c>
      <c r="DK11" s="1">
        <v>0</v>
      </c>
      <c r="DL11" s="1">
        <v>0.3</v>
      </c>
      <c r="DM11" s="1">
        <v>0.3</v>
      </c>
      <c r="DN11" s="1">
        <v>1.6</v>
      </c>
      <c r="DO11" s="1">
        <v>0.3</v>
      </c>
      <c r="DP11" s="1">
        <v>0</v>
      </c>
      <c r="DQ11" s="1">
        <v>0</v>
      </c>
      <c r="DR11" s="1">
        <v>0</v>
      </c>
      <c r="DS11" s="1">
        <v>1.8</v>
      </c>
      <c r="DT11" s="1">
        <v>0.2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2</v>
      </c>
      <c r="EX11" s="1">
        <v>2.2999999999999998</v>
      </c>
      <c r="EY11" s="1">
        <v>0</v>
      </c>
      <c r="EZ11" s="1">
        <v>0</v>
      </c>
      <c r="FA11" s="1">
        <v>2.8</v>
      </c>
      <c r="FB11" s="1">
        <v>0.5</v>
      </c>
      <c r="FC11" s="1">
        <v>0.5</v>
      </c>
      <c r="FD11" s="1">
        <v>0.3</v>
      </c>
      <c r="FE11" s="1">
        <v>0</v>
      </c>
      <c r="FF11" s="1">
        <v>0.3</v>
      </c>
      <c r="FG11" s="1">
        <v>0</v>
      </c>
      <c r="FH11" s="1">
        <v>0</v>
      </c>
      <c r="FI11" s="1">
        <v>0.1</v>
      </c>
      <c r="FJ11" s="1">
        <v>0.3</v>
      </c>
      <c r="FK11" s="1">
        <v>0.6</v>
      </c>
      <c r="FL11" s="1">
        <v>0.1</v>
      </c>
      <c r="FM11" s="1">
        <v>0.3</v>
      </c>
      <c r="FN11" s="1">
        <v>0</v>
      </c>
      <c r="FO11" s="1">
        <v>0.9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/>
      <c r="FZ11" s="1"/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/>
      <c r="GK11" s="1"/>
      <c r="GL11" s="1">
        <v>0</v>
      </c>
      <c r="GM11" s="1">
        <v>0.1</v>
      </c>
      <c r="GN11" s="1">
        <v>0.1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0.5</v>
      </c>
      <c r="GV11" s="1">
        <v>0</v>
      </c>
      <c r="GW11" s="1"/>
      <c r="GX11" s="110"/>
      <c r="GY11" s="1">
        <v>0</v>
      </c>
      <c r="GZ11" s="1">
        <v>0</v>
      </c>
      <c r="HA11" s="1">
        <v>0.1</v>
      </c>
      <c r="HB11" s="1">
        <v>0</v>
      </c>
      <c r="HC11" s="1">
        <v>0.4</v>
      </c>
      <c r="HD11" s="1">
        <v>0</v>
      </c>
      <c r="HE11" s="1">
        <v>0</v>
      </c>
      <c r="HF11" s="1">
        <v>0.1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0.2</v>
      </c>
      <c r="HO11" s="1">
        <v>0</v>
      </c>
      <c r="HP11" s="1">
        <v>0</v>
      </c>
      <c r="HQ11" s="1">
        <v>0</v>
      </c>
      <c r="HR11" s="1"/>
      <c r="HS11" s="1"/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1.8</v>
      </c>
      <c r="IF11" s="1">
        <v>0</v>
      </c>
      <c r="IG11" s="1">
        <v>0</v>
      </c>
      <c r="IH11" s="1">
        <v>0</v>
      </c>
      <c r="II11" s="1">
        <v>0</v>
      </c>
      <c r="IJ11" s="1">
        <v>0.3</v>
      </c>
      <c r="IK11" s="1"/>
      <c r="IL11" s="1"/>
      <c r="IM11" s="1">
        <v>0</v>
      </c>
      <c r="IN11" s="1">
        <v>5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/>
      <c r="IU11" s="1"/>
      <c r="IV11" s="1">
        <v>0</v>
      </c>
      <c r="IW11" s="1">
        <v>0</v>
      </c>
      <c r="IX11" s="1">
        <v>0.2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/>
      <c r="JM11" s="1"/>
      <c r="JN11" s="1">
        <v>0</v>
      </c>
      <c r="JO11" s="1"/>
      <c r="JP11" s="1"/>
      <c r="JQ11" s="1">
        <v>0</v>
      </c>
      <c r="JR11" s="1">
        <v>0</v>
      </c>
      <c r="JS11" s="1">
        <v>0.2</v>
      </c>
      <c r="JT11" s="1">
        <v>0.2</v>
      </c>
      <c r="JU11" s="1">
        <v>0</v>
      </c>
      <c r="JV11" s="1">
        <v>0</v>
      </c>
      <c r="JW11" s="1">
        <v>0</v>
      </c>
      <c r="JX11" s="1">
        <v>0</v>
      </c>
      <c r="JY11" s="1"/>
      <c r="JZ11" s="1"/>
      <c r="KA11" s="1">
        <v>0</v>
      </c>
      <c r="KB11" s="1"/>
      <c r="KC11" s="1"/>
      <c r="KD11" s="1">
        <v>0</v>
      </c>
      <c r="KE11" s="1"/>
      <c r="KF11" s="1"/>
      <c r="KG11" s="1">
        <v>0</v>
      </c>
      <c r="KH11" s="1"/>
      <c r="KI11" s="110"/>
      <c r="KJ11" s="1">
        <v>0</v>
      </c>
      <c r="KK11" s="1">
        <v>0</v>
      </c>
      <c r="KL11" s="1">
        <v>0</v>
      </c>
      <c r="KM11" s="1">
        <v>0</v>
      </c>
      <c r="KN11" s="1">
        <v>0.2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0.2</v>
      </c>
      <c r="KV11" s="1">
        <v>0</v>
      </c>
      <c r="KW11" s="1">
        <v>0</v>
      </c>
      <c r="KX11" s="1">
        <v>0.1</v>
      </c>
      <c r="KY11" s="1">
        <v>0</v>
      </c>
      <c r="KZ11" s="1">
        <v>0</v>
      </c>
      <c r="LA11" s="1">
        <v>0</v>
      </c>
      <c r="LB11" s="1">
        <v>0</v>
      </c>
      <c r="LC11" s="1"/>
      <c r="LD11" s="1"/>
      <c r="LE11" s="1">
        <v>0</v>
      </c>
      <c r="LF11" s="1"/>
      <c r="LG11" s="1"/>
      <c r="LH11" s="1">
        <v>0</v>
      </c>
      <c r="LI11" s="1">
        <v>0.1</v>
      </c>
      <c r="LJ11" s="1">
        <v>0.1</v>
      </c>
      <c r="LK11" s="1">
        <v>0</v>
      </c>
      <c r="LL11" s="1">
        <v>0.5</v>
      </c>
      <c r="LM11" s="1">
        <v>0</v>
      </c>
      <c r="LN11" s="1">
        <v>0</v>
      </c>
      <c r="LO11" s="1"/>
      <c r="LP11" s="1"/>
      <c r="LQ11" s="1">
        <v>0</v>
      </c>
      <c r="LR11" s="1">
        <v>20.100000000000001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0.1</v>
      </c>
      <c r="MA11" s="1">
        <v>3</v>
      </c>
      <c r="MB11" s="1">
        <v>0</v>
      </c>
      <c r="MC11" s="1">
        <v>0</v>
      </c>
      <c r="MD11" s="1">
        <v>0</v>
      </c>
      <c r="ME11" s="1">
        <v>0.2</v>
      </c>
      <c r="MF11" s="1">
        <v>0</v>
      </c>
      <c r="MG11" s="1"/>
      <c r="MH11" s="1">
        <v>0.5</v>
      </c>
      <c r="MI11" s="1">
        <v>0</v>
      </c>
      <c r="MJ11" s="1">
        <v>0.2</v>
      </c>
      <c r="MK11" s="1">
        <v>0.2</v>
      </c>
      <c r="ML11" s="1">
        <v>0.3</v>
      </c>
      <c r="MM11" s="1"/>
      <c r="MN11" s="1"/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0.2</v>
      </c>
      <c r="MX11" s="1">
        <v>0</v>
      </c>
      <c r="MY11" s="1">
        <v>0</v>
      </c>
      <c r="MZ11" s="1">
        <v>0</v>
      </c>
      <c r="NA11" s="1">
        <v>0</v>
      </c>
      <c r="NB11" s="1"/>
      <c r="NC11" s="109"/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0.1</v>
      </c>
      <c r="OH11" s="1">
        <v>0</v>
      </c>
      <c r="OI11" s="1">
        <v>0.4</v>
      </c>
      <c r="OJ11" s="1">
        <v>0</v>
      </c>
      <c r="OK11" s="1">
        <v>0</v>
      </c>
      <c r="OL11" s="1">
        <v>0.1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</row>
    <row r="12" spans="1:408">
      <c r="A12" t="s">
        <v>52</v>
      </c>
      <c r="B12" s="54">
        <v>2</v>
      </c>
      <c r="C12">
        <v>41.4</v>
      </c>
      <c r="D12">
        <v>2</v>
      </c>
      <c r="E12">
        <v>1.8</v>
      </c>
      <c r="F12">
        <v>0</v>
      </c>
      <c r="G12">
        <v>0</v>
      </c>
      <c r="H12">
        <v>0.2</v>
      </c>
      <c r="I12">
        <v>3.2</v>
      </c>
      <c r="J12">
        <v>4.2</v>
      </c>
      <c r="K12">
        <v>0</v>
      </c>
      <c r="L12">
        <v>0</v>
      </c>
      <c r="M12">
        <v>0</v>
      </c>
      <c r="N12">
        <v>0</v>
      </c>
      <c r="O12">
        <v>29.6</v>
      </c>
      <c r="P12" s="1">
        <v>0</v>
      </c>
      <c r="Q12" s="1">
        <v>0</v>
      </c>
      <c r="R12" s="1">
        <v>0</v>
      </c>
      <c r="S12" s="1">
        <v>4.2</v>
      </c>
      <c r="T12" s="1">
        <v>0</v>
      </c>
      <c r="V12" s="1"/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0.2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1.8</v>
      </c>
      <c r="CY12" s="1"/>
      <c r="CZ12" s="1"/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1.8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/>
      <c r="FZ12" s="1"/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/>
      <c r="GK12" s="1"/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/>
      <c r="GX12" s="110"/>
      <c r="GY12" s="1">
        <v>0</v>
      </c>
      <c r="GZ12" s="1">
        <v>0</v>
      </c>
      <c r="HA12" s="1">
        <v>0</v>
      </c>
      <c r="HB12" s="1">
        <v>0</v>
      </c>
      <c r="HC12" s="1">
        <v>0.2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/>
      <c r="HS12" s="1"/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2.9</v>
      </c>
      <c r="IF12" s="1">
        <v>0</v>
      </c>
      <c r="IG12" s="1">
        <v>0</v>
      </c>
      <c r="IH12" s="1">
        <v>0</v>
      </c>
      <c r="II12" s="1">
        <v>0</v>
      </c>
      <c r="IJ12" s="1">
        <v>0.3</v>
      </c>
      <c r="IK12" s="1"/>
      <c r="IL12" s="1"/>
      <c r="IM12" s="1">
        <v>0</v>
      </c>
      <c r="IN12" s="1">
        <v>4.2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/>
      <c r="IU12" s="1"/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/>
      <c r="JM12" s="1"/>
      <c r="JN12" s="1">
        <v>0</v>
      </c>
      <c r="JO12" s="1"/>
      <c r="JP12" s="1"/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/>
      <c r="JZ12" s="1"/>
      <c r="KA12" s="1">
        <v>0</v>
      </c>
      <c r="KB12" s="1"/>
      <c r="KC12" s="1"/>
      <c r="KD12" s="1">
        <v>0</v>
      </c>
      <c r="KE12" s="1"/>
      <c r="KF12" s="1"/>
      <c r="KG12" s="1">
        <v>0</v>
      </c>
      <c r="KH12" s="1"/>
      <c r="KI12" s="110"/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0.2</v>
      </c>
      <c r="KY12" s="1">
        <v>0</v>
      </c>
      <c r="KZ12" s="1">
        <v>0</v>
      </c>
      <c r="LA12" s="1">
        <v>0</v>
      </c>
      <c r="LB12" s="1">
        <v>0</v>
      </c>
      <c r="LC12" s="1"/>
      <c r="LD12" s="1"/>
      <c r="LE12" s="1">
        <v>0</v>
      </c>
      <c r="LF12" s="1"/>
      <c r="LG12" s="1"/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/>
      <c r="LP12" s="1"/>
      <c r="LQ12" s="1">
        <v>0</v>
      </c>
      <c r="LR12" s="1">
        <v>23.6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0.1</v>
      </c>
      <c r="MA12" s="1">
        <v>4.3</v>
      </c>
      <c r="MB12" s="1">
        <v>0</v>
      </c>
      <c r="MC12" s="1">
        <v>0.3</v>
      </c>
      <c r="MD12" s="1">
        <v>0</v>
      </c>
      <c r="ME12" s="1">
        <v>0.3</v>
      </c>
      <c r="MF12" s="1">
        <v>0</v>
      </c>
      <c r="MG12" s="1"/>
      <c r="MH12" s="1">
        <v>0.7</v>
      </c>
      <c r="MI12" s="1">
        <v>0</v>
      </c>
      <c r="MJ12" s="1">
        <v>0.3</v>
      </c>
      <c r="MK12" s="1">
        <v>0</v>
      </c>
      <c r="ML12" s="1">
        <v>0</v>
      </c>
      <c r="MM12" s="1"/>
      <c r="MN12" s="1"/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/>
      <c r="NC12" s="109"/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0.2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</row>
    <row r="13" spans="1:408">
      <c r="A13" t="s">
        <v>53</v>
      </c>
      <c r="B13" s="54">
        <v>2</v>
      </c>
      <c r="C13">
        <v>36.5</v>
      </c>
      <c r="D13">
        <v>0.6</v>
      </c>
      <c r="E13">
        <v>0.1</v>
      </c>
      <c r="F13">
        <v>0</v>
      </c>
      <c r="G13">
        <v>0</v>
      </c>
      <c r="H13">
        <v>0.6</v>
      </c>
      <c r="I13">
        <v>1.9</v>
      </c>
      <c r="J13">
        <v>5.4</v>
      </c>
      <c r="K13">
        <v>0.6</v>
      </c>
      <c r="L13">
        <v>0</v>
      </c>
      <c r="M13">
        <v>0.3</v>
      </c>
      <c r="N13">
        <v>0</v>
      </c>
      <c r="O13">
        <v>23.9</v>
      </c>
      <c r="P13" s="1">
        <v>0</v>
      </c>
      <c r="Q13" s="1">
        <v>0</v>
      </c>
      <c r="R13" s="1">
        <v>0</v>
      </c>
      <c r="S13" s="1">
        <v>5.4</v>
      </c>
      <c r="T13" s="1">
        <v>0</v>
      </c>
      <c r="V13" s="1"/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0.3</v>
      </c>
      <c r="AX13" s="1">
        <v>0</v>
      </c>
      <c r="AY13" s="1">
        <v>0</v>
      </c>
      <c r="AZ13" s="1">
        <v>0</v>
      </c>
      <c r="BA13" s="1">
        <v>0</v>
      </c>
      <c r="BB13" s="1">
        <v>0.2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0.1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/>
      <c r="CZ13" s="1"/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0.1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/>
      <c r="FZ13" s="1"/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/>
      <c r="GK13" s="1"/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/>
      <c r="GX13" s="110"/>
      <c r="GY13" s="1">
        <v>0</v>
      </c>
      <c r="GZ13" s="1">
        <v>0</v>
      </c>
      <c r="HA13" s="1">
        <v>0</v>
      </c>
      <c r="HB13" s="1">
        <v>0</v>
      </c>
      <c r="HC13" s="1">
        <v>0.3</v>
      </c>
      <c r="HD13" s="1">
        <v>0</v>
      </c>
      <c r="HE13" s="1">
        <v>0</v>
      </c>
      <c r="HF13" s="1">
        <v>0</v>
      </c>
      <c r="HG13" s="1">
        <v>0</v>
      </c>
      <c r="HH13" s="1">
        <v>0.2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0.1</v>
      </c>
      <c r="HO13" s="1">
        <v>0</v>
      </c>
      <c r="HP13" s="1">
        <v>0</v>
      </c>
      <c r="HQ13" s="1">
        <v>0</v>
      </c>
      <c r="HR13" s="1"/>
      <c r="HS13" s="1"/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1.7</v>
      </c>
      <c r="IF13" s="1">
        <v>0</v>
      </c>
      <c r="IG13" s="1">
        <v>0</v>
      </c>
      <c r="IH13" s="1">
        <v>0</v>
      </c>
      <c r="II13" s="1">
        <v>0</v>
      </c>
      <c r="IJ13" s="1">
        <v>0.2</v>
      </c>
      <c r="IK13" s="1"/>
      <c r="IL13" s="1"/>
      <c r="IM13" s="1">
        <v>0</v>
      </c>
      <c r="IN13" s="1">
        <v>5.4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/>
      <c r="IU13" s="1"/>
      <c r="IV13" s="1">
        <v>0</v>
      </c>
      <c r="IW13" s="1">
        <v>0</v>
      </c>
      <c r="IX13" s="1">
        <v>0.1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0.3</v>
      </c>
      <c r="JF13" s="1">
        <v>0</v>
      </c>
      <c r="JG13" s="1">
        <v>0</v>
      </c>
      <c r="JH13" s="1">
        <v>0</v>
      </c>
      <c r="JI13" s="1">
        <v>0.2</v>
      </c>
      <c r="JJ13" s="1">
        <v>0</v>
      </c>
      <c r="JK13" s="1">
        <v>0</v>
      </c>
      <c r="JL13" s="1"/>
      <c r="JM13" s="1"/>
      <c r="JN13" s="1">
        <v>0</v>
      </c>
      <c r="JO13" s="1"/>
      <c r="JP13" s="1"/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/>
      <c r="JZ13" s="1"/>
      <c r="KA13" s="1">
        <v>0</v>
      </c>
      <c r="KB13" s="1"/>
      <c r="KC13" s="1"/>
      <c r="KD13" s="1">
        <v>0</v>
      </c>
      <c r="KE13" s="1"/>
      <c r="KF13" s="1"/>
      <c r="KG13" s="1">
        <v>0</v>
      </c>
      <c r="KH13" s="1"/>
      <c r="KI13" s="110"/>
      <c r="KJ13" s="1">
        <v>0</v>
      </c>
      <c r="KK13" s="1">
        <v>0</v>
      </c>
      <c r="KL13" s="1">
        <v>0</v>
      </c>
      <c r="KM13" s="1">
        <v>0</v>
      </c>
      <c r="KN13" s="1">
        <v>0.7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0.7</v>
      </c>
      <c r="KY13" s="1">
        <v>0</v>
      </c>
      <c r="KZ13" s="1">
        <v>0</v>
      </c>
      <c r="LA13" s="1">
        <v>0</v>
      </c>
      <c r="LB13" s="1">
        <v>0</v>
      </c>
      <c r="LC13" s="1"/>
      <c r="LD13" s="1"/>
      <c r="LE13" s="1">
        <v>0</v>
      </c>
      <c r="LF13" s="1"/>
      <c r="LG13" s="1"/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/>
      <c r="LP13" s="1"/>
      <c r="LQ13" s="1">
        <v>0</v>
      </c>
      <c r="LR13" s="1">
        <v>16.3</v>
      </c>
      <c r="LS13" s="1">
        <v>0</v>
      </c>
      <c r="LT13" s="1">
        <v>0.5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0.4</v>
      </c>
      <c r="MA13" s="1">
        <v>5.2</v>
      </c>
      <c r="MB13" s="1">
        <v>0</v>
      </c>
      <c r="MC13" s="1">
        <v>0.3</v>
      </c>
      <c r="MD13" s="1">
        <v>0</v>
      </c>
      <c r="ME13" s="1">
        <v>0.3</v>
      </c>
      <c r="MF13" s="1">
        <v>0</v>
      </c>
      <c r="MG13" s="1"/>
      <c r="MH13" s="1">
        <v>0.5</v>
      </c>
      <c r="MI13" s="1">
        <v>0</v>
      </c>
      <c r="MJ13" s="1">
        <v>0.3</v>
      </c>
      <c r="MK13" s="1">
        <v>0</v>
      </c>
      <c r="ML13" s="1">
        <v>0.1</v>
      </c>
      <c r="MM13" s="1"/>
      <c r="MN13" s="1"/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0.7</v>
      </c>
      <c r="MX13" s="1">
        <v>0</v>
      </c>
      <c r="MY13" s="1">
        <v>0</v>
      </c>
      <c r="MZ13" s="1">
        <v>0</v>
      </c>
      <c r="NA13" s="1">
        <v>0</v>
      </c>
      <c r="NB13" s="1"/>
      <c r="NC13" s="109"/>
      <c r="ND13" s="1">
        <v>0</v>
      </c>
      <c r="NE13" s="1">
        <v>0.2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0.3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0.3</v>
      </c>
      <c r="OJ13" s="1">
        <v>0</v>
      </c>
      <c r="OK13" s="1">
        <v>0</v>
      </c>
      <c r="OL13" s="1">
        <v>0</v>
      </c>
      <c r="OM13" s="1">
        <v>0</v>
      </c>
      <c r="ON13" s="1">
        <v>0.2</v>
      </c>
      <c r="OO13" s="1">
        <v>0</v>
      </c>
      <c r="OP13" s="1">
        <v>0</v>
      </c>
      <c r="OQ13" s="1">
        <v>0</v>
      </c>
      <c r="OR13" s="1">
        <v>0</v>
      </c>
    </row>
    <row r="14" spans="1:408">
      <c r="A14" t="s">
        <v>55</v>
      </c>
      <c r="B14" s="54">
        <v>2</v>
      </c>
      <c r="C14">
        <v>51.9</v>
      </c>
      <c r="D14">
        <v>4.0999999999999996</v>
      </c>
      <c r="E14">
        <v>3.4</v>
      </c>
      <c r="F14">
        <v>0</v>
      </c>
      <c r="G14">
        <v>0</v>
      </c>
      <c r="H14">
        <v>2.2999999999999998</v>
      </c>
      <c r="I14">
        <v>2.9</v>
      </c>
      <c r="J14">
        <v>6.5</v>
      </c>
      <c r="K14">
        <v>2</v>
      </c>
      <c r="L14">
        <v>0</v>
      </c>
      <c r="M14">
        <v>0.4</v>
      </c>
      <c r="N14">
        <v>0</v>
      </c>
      <c r="O14">
        <v>27</v>
      </c>
      <c r="P14" s="1">
        <v>0</v>
      </c>
      <c r="Q14" s="1">
        <v>1.6</v>
      </c>
      <c r="R14" s="1">
        <v>0.4</v>
      </c>
      <c r="S14" s="1">
        <v>6.1</v>
      </c>
      <c r="T14" s="1">
        <v>0</v>
      </c>
      <c r="V14" s="1"/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0.9</v>
      </c>
      <c r="AJ14" s="1">
        <v>0</v>
      </c>
      <c r="AK14" s="1">
        <v>0</v>
      </c>
      <c r="AL14" s="1">
        <v>0</v>
      </c>
      <c r="AM14" s="1">
        <v>0.8</v>
      </c>
      <c r="AN14" s="1">
        <v>0</v>
      </c>
      <c r="AO14" s="1">
        <v>0.2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0.4</v>
      </c>
      <c r="AW14" s="1">
        <v>0.4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0.3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0.1</v>
      </c>
      <c r="CW14" s="1">
        <v>0</v>
      </c>
      <c r="CX14" s="1">
        <v>1</v>
      </c>
      <c r="CY14" s="1"/>
      <c r="CZ14" s="1"/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0.3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0.1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0.2</v>
      </c>
      <c r="EY14" s="1">
        <v>0.2</v>
      </c>
      <c r="EZ14" s="1">
        <v>0</v>
      </c>
      <c r="FA14" s="1">
        <v>0</v>
      </c>
      <c r="FB14" s="1">
        <v>1.6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1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/>
      <c r="FZ14" s="1"/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/>
      <c r="GK14" s="1"/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/>
      <c r="GX14" s="110"/>
      <c r="GY14" s="1">
        <v>0</v>
      </c>
      <c r="GZ14" s="1">
        <v>0</v>
      </c>
      <c r="HA14" s="1">
        <v>0</v>
      </c>
      <c r="HB14" s="1">
        <v>0.4</v>
      </c>
      <c r="HC14" s="1">
        <v>0.4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0.3</v>
      </c>
      <c r="HM14" s="1">
        <v>0</v>
      </c>
      <c r="HN14" s="1">
        <v>0.9</v>
      </c>
      <c r="HO14" s="1">
        <v>0.3</v>
      </c>
      <c r="HP14" s="1">
        <v>0</v>
      </c>
      <c r="HQ14" s="1">
        <v>0</v>
      </c>
      <c r="HR14" s="1"/>
      <c r="HS14" s="1"/>
      <c r="HT14" s="1">
        <v>0</v>
      </c>
      <c r="HU14" s="1">
        <v>0</v>
      </c>
      <c r="HV14" s="1">
        <v>0</v>
      </c>
      <c r="HW14" s="1">
        <v>0</v>
      </c>
      <c r="HX14" s="1">
        <v>0.5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2.2000000000000002</v>
      </c>
      <c r="IF14" s="1">
        <v>0</v>
      </c>
      <c r="IG14" s="1">
        <v>0</v>
      </c>
      <c r="IH14" s="1">
        <v>0</v>
      </c>
      <c r="II14" s="1">
        <v>0</v>
      </c>
      <c r="IJ14" s="1">
        <v>0.2</v>
      </c>
      <c r="IK14" s="1"/>
      <c r="IL14" s="1"/>
      <c r="IM14" s="1">
        <v>0.4</v>
      </c>
      <c r="IN14" s="1">
        <v>6.1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/>
      <c r="IU14" s="1"/>
      <c r="IV14" s="1">
        <v>0</v>
      </c>
      <c r="IW14" s="1">
        <v>0</v>
      </c>
      <c r="IX14" s="1">
        <v>0.9</v>
      </c>
      <c r="IY14" s="1">
        <v>0.3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0.1</v>
      </c>
      <c r="JI14" s="1">
        <v>0.7</v>
      </c>
      <c r="JJ14" s="1">
        <v>0</v>
      </c>
      <c r="JK14" s="1">
        <v>0</v>
      </c>
      <c r="JL14" s="1"/>
      <c r="JM14" s="1"/>
      <c r="JN14" s="1">
        <v>0</v>
      </c>
      <c r="JO14" s="1"/>
      <c r="JP14" s="1"/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/>
      <c r="JZ14" s="1"/>
      <c r="KA14" s="1">
        <v>0</v>
      </c>
      <c r="KB14" s="1"/>
      <c r="KC14" s="1"/>
      <c r="KD14" s="1">
        <v>0</v>
      </c>
      <c r="KE14" s="1"/>
      <c r="KF14" s="1"/>
      <c r="KG14" s="1">
        <v>0.4</v>
      </c>
      <c r="KH14" s="1"/>
      <c r="KI14" s="110"/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0.3</v>
      </c>
      <c r="KY14" s="1">
        <v>0</v>
      </c>
      <c r="KZ14" s="1">
        <v>0</v>
      </c>
      <c r="LA14" s="1">
        <v>0</v>
      </c>
      <c r="LB14" s="1">
        <v>0</v>
      </c>
      <c r="LC14" s="1"/>
      <c r="LD14" s="1"/>
      <c r="LE14" s="1">
        <v>0.5</v>
      </c>
      <c r="LF14" s="1"/>
      <c r="LG14" s="1"/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/>
      <c r="LP14" s="1"/>
      <c r="LQ14" s="1">
        <v>0</v>
      </c>
      <c r="LR14" s="1">
        <v>20.8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0.1</v>
      </c>
      <c r="MA14" s="1">
        <v>4.5</v>
      </c>
      <c r="MB14" s="1">
        <v>0</v>
      </c>
      <c r="MC14" s="1">
        <v>0.1</v>
      </c>
      <c r="MD14" s="1">
        <v>0</v>
      </c>
      <c r="ME14" s="1">
        <v>0.4</v>
      </c>
      <c r="MF14" s="1">
        <v>0</v>
      </c>
      <c r="MG14" s="1"/>
      <c r="MH14" s="1">
        <v>0.6</v>
      </c>
      <c r="MI14" s="1">
        <v>0</v>
      </c>
      <c r="MJ14" s="1">
        <v>0.3</v>
      </c>
      <c r="MK14" s="1">
        <v>0.2</v>
      </c>
      <c r="ML14" s="1">
        <v>0</v>
      </c>
      <c r="MM14" s="1"/>
      <c r="MN14" s="1"/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/>
      <c r="NC14" s="109"/>
      <c r="ND14" s="1">
        <v>0.1</v>
      </c>
      <c r="NE14" s="1">
        <v>0.7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0.2</v>
      </c>
      <c r="NN14" s="1">
        <v>0</v>
      </c>
      <c r="NO14" s="1">
        <v>0.3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0.4</v>
      </c>
      <c r="OI14" s="1">
        <v>0.4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0.4</v>
      </c>
    </row>
    <row r="15" spans="1:408">
      <c r="A15" t="s">
        <v>57</v>
      </c>
      <c r="B15" s="54">
        <v>2</v>
      </c>
      <c r="C15">
        <v>89.6</v>
      </c>
      <c r="D15">
        <v>10.8</v>
      </c>
      <c r="E15">
        <v>10.3</v>
      </c>
      <c r="F15">
        <v>0.7</v>
      </c>
      <c r="G15">
        <v>0</v>
      </c>
      <c r="H15">
        <v>7.2</v>
      </c>
      <c r="I15">
        <v>5.6</v>
      </c>
      <c r="J15">
        <v>8</v>
      </c>
      <c r="K15">
        <v>9.1999999999999993</v>
      </c>
      <c r="L15">
        <v>0</v>
      </c>
      <c r="M15">
        <v>1.7</v>
      </c>
      <c r="N15">
        <v>0</v>
      </c>
      <c r="O15">
        <v>26.1</v>
      </c>
      <c r="P15" s="1">
        <v>0</v>
      </c>
      <c r="Q15" s="1">
        <v>4.4000000000000004</v>
      </c>
      <c r="R15" s="1">
        <v>0</v>
      </c>
      <c r="S15" s="1">
        <v>8</v>
      </c>
      <c r="T15" s="1">
        <v>0</v>
      </c>
      <c r="V15" s="1"/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0.7</v>
      </c>
      <c r="AG15" s="1">
        <v>0</v>
      </c>
      <c r="AH15" s="1">
        <v>0</v>
      </c>
      <c r="AI15" s="1">
        <v>2.4</v>
      </c>
      <c r="AJ15" s="1">
        <v>0</v>
      </c>
      <c r="AK15" s="1">
        <v>0</v>
      </c>
      <c r="AL15" s="1">
        <v>0</v>
      </c>
      <c r="AM15" s="1">
        <v>1.2</v>
      </c>
      <c r="AN15" s="1">
        <v>0</v>
      </c>
      <c r="AO15" s="1">
        <v>0.2</v>
      </c>
      <c r="AP15" s="1">
        <v>0.1</v>
      </c>
      <c r="AQ15" s="1">
        <v>0</v>
      </c>
      <c r="AR15" s="1">
        <v>0.2</v>
      </c>
      <c r="AS15" s="1">
        <v>0</v>
      </c>
      <c r="AT15" s="1">
        <v>0</v>
      </c>
      <c r="AU15" s="1">
        <v>0</v>
      </c>
      <c r="AV15" s="1">
        <v>0.8</v>
      </c>
      <c r="AW15" s="1">
        <v>0.4</v>
      </c>
      <c r="AX15" s="1">
        <v>0.1</v>
      </c>
      <c r="AY15" s="1">
        <v>0</v>
      </c>
      <c r="AZ15" s="1">
        <v>0.3</v>
      </c>
      <c r="BA15" s="1">
        <v>0.3</v>
      </c>
      <c r="BB15" s="1">
        <v>0.3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1.9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1.9</v>
      </c>
      <c r="CY15" s="1"/>
      <c r="CZ15" s="1"/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1.9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0.2</v>
      </c>
      <c r="EW15" s="1">
        <v>0</v>
      </c>
      <c r="EX15" s="1">
        <v>0.4</v>
      </c>
      <c r="EY15" s="1">
        <v>0.3</v>
      </c>
      <c r="EZ15" s="1">
        <v>0</v>
      </c>
      <c r="FA15" s="1">
        <v>0.2</v>
      </c>
      <c r="FB15" s="1">
        <v>4.4000000000000004</v>
      </c>
      <c r="FC15" s="1">
        <v>1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1.9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/>
      <c r="FZ15" s="1"/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0.7</v>
      </c>
      <c r="GG15" s="1">
        <v>0</v>
      </c>
      <c r="GH15" s="1">
        <v>0</v>
      </c>
      <c r="GI15" s="1">
        <v>0</v>
      </c>
      <c r="GJ15" s="1"/>
      <c r="GK15" s="1"/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/>
      <c r="GX15" s="110"/>
      <c r="GY15" s="1">
        <v>0</v>
      </c>
      <c r="GZ15" s="1">
        <v>0</v>
      </c>
      <c r="HA15" s="1">
        <v>0</v>
      </c>
      <c r="HB15" s="1">
        <v>0.8</v>
      </c>
      <c r="HC15" s="1">
        <v>0.4</v>
      </c>
      <c r="HD15" s="1">
        <v>0.1</v>
      </c>
      <c r="HE15" s="1">
        <v>0</v>
      </c>
      <c r="HF15" s="1">
        <v>0.3</v>
      </c>
      <c r="HG15" s="1">
        <v>0.3</v>
      </c>
      <c r="HH15" s="1">
        <v>0.3</v>
      </c>
      <c r="HI15" s="1">
        <v>0</v>
      </c>
      <c r="HJ15" s="1">
        <v>0</v>
      </c>
      <c r="HK15" s="1">
        <v>0</v>
      </c>
      <c r="HL15" s="1">
        <v>0.4</v>
      </c>
      <c r="HM15" s="1">
        <v>1.4</v>
      </c>
      <c r="HN15" s="1">
        <v>2.2999999999999998</v>
      </c>
      <c r="HO15" s="1">
        <v>0.9</v>
      </c>
      <c r="HP15" s="1">
        <v>0</v>
      </c>
      <c r="HQ15" s="1">
        <v>0</v>
      </c>
      <c r="HR15" s="1"/>
      <c r="HS15" s="1"/>
      <c r="HT15" s="1">
        <v>0</v>
      </c>
      <c r="HU15" s="1">
        <v>0.3</v>
      </c>
      <c r="HV15" s="1">
        <v>0</v>
      </c>
      <c r="HW15" s="1">
        <v>0</v>
      </c>
      <c r="HX15" s="1">
        <v>0.9</v>
      </c>
      <c r="HY15" s="1">
        <v>0.2</v>
      </c>
      <c r="HZ15" s="1">
        <v>0</v>
      </c>
      <c r="IA15" s="1">
        <v>0.5</v>
      </c>
      <c r="IB15" s="1">
        <v>0.5</v>
      </c>
      <c r="IC15" s="1">
        <v>0</v>
      </c>
      <c r="ID15" s="1">
        <v>0</v>
      </c>
      <c r="IE15" s="1">
        <v>2.2999999999999998</v>
      </c>
      <c r="IF15" s="1">
        <v>0.5</v>
      </c>
      <c r="IG15" s="1">
        <v>0</v>
      </c>
      <c r="IH15" s="1">
        <v>0.2</v>
      </c>
      <c r="II15" s="1">
        <v>0</v>
      </c>
      <c r="IJ15" s="1">
        <v>0.2</v>
      </c>
      <c r="IK15" s="1"/>
      <c r="IL15" s="1"/>
      <c r="IM15" s="1">
        <v>0</v>
      </c>
      <c r="IN15" s="1">
        <v>8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/>
      <c r="IU15" s="1"/>
      <c r="IV15" s="1">
        <v>0</v>
      </c>
      <c r="IW15" s="1">
        <v>1.4</v>
      </c>
      <c r="IX15" s="1">
        <v>2.2999999999999998</v>
      </c>
      <c r="IY15" s="1">
        <v>0.9</v>
      </c>
      <c r="IZ15" s="1">
        <v>0</v>
      </c>
      <c r="JA15" s="1">
        <v>0</v>
      </c>
      <c r="JB15" s="1">
        <v>0.3</v>
      </c>
      <c r="JC15" s="1">
        <v>0.7</v>
      </c>
      <c r="JD15" s="1">
        <v>0</v>
      </c>
      <c r="JE15" s="1">
        <v>0.3</v>
      </c>
      <c r="JF15" s="1">
        <v>0.4</v>
      </c>
      <c r="JG15" s="1">
        <v>0</v>
      </c>
      <c r="JH15" s="1">
        <v>0.9</v>
      </c>
      <c r="JI15" s="1">
        <v>2</v>
      </c>
      <c r="JJ15" s="1">
        <v>0</v>
      </c>
      <c r="JK15" s="1">
        <v>0</v>
      </c>
      <c r="JL15" s="1"/>
      <c r="JM15" s="1"/>
      <c r="JN15" s="1">
        <v>0</v>
      </c>
      <c r="JO15" s="1"/>
      <c r="JP15" s="1"/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/>
      <c r="JZ15" s="1"/>
      <c r="KA15" s="1">
        <v>0</v>
      </c>
      <c r="KB15" s="1"/>
      <c r="KC15" s="1"/>
      <c r="KD15" s="1">
        <v>0</v>
      </c>
      <c r="KE15" s="1"/>
      <c r="KF15" s="1"/>
      <c r="KG15" s="1">
        <v>0</v>
      </c>
      <c r="KH15" s="1"/>
      <c r="KI15" s="110"/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0.1</v>
      </c>
      <c r="KW15" s="1">
        <v>0</v>
      </c>
      <c r="KX15" s="1">
        <v>0.2</v>
      </c>
      <c r="KY15" s="1">
        <v>0</v>
      </c>
      <c r="KZ15" s="1">
        <v>0</v>
      </c>
      <c r="LA15" s="1">
        <v>0.6</v>
      </c>
      <c r="LB15" s="1">
        <v>0</v>
      </c>
      <c r="LC15" s="1"/>
      <c r="LD15" s="1"/>
      <c r="LE15" s="1">
        <v>2</v>
      </c>
      <c r="LF15" s="1"/>
      <c r="LG15" s="1"/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/>
      <c r="LP15" s="1"/>
      <c r="LQ15" s="1">
        <v>0</v>
      </c>
      <c r="LR15" s="1">
        <v>20.9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0.1</v>
      </c>
      <c r="MA15" s="1">
        <v>3.3</v>
      </c>
      <c r="MB15" s="1">
        <v>0</v>
      </c>
      <c r="MC15" s="1">
        <v>0.3</v>
      </c>
      <c r="MD15" s="1">
        <v>0</v>
      </c>
      <c r="ME15" s="1">
        <v>0.3</v>
      </c>
      <c r="MF15" s="1">
        <v>0</v>
      </c>
      <c r="MG15" s="1"/>
      <c r="MH15" s="1">
        <v>0.5</v>
      </c>
      <c r="MI15" s="1">
        <v>0</v>
      </c>
      <c r="MJ15" s="1">
        <v>0.3</v>
      </c>
      <c r="MK15" s="1">
        <v>0.2</v>
      </c>
      <c r="ML15" s="1">
        <v>0.2</v>
      </c>
      <c r="MM15" s="1"/>
      <c r="MN15" s="1"/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/>
      <c r="NC15" s="109"/>
      <c r="ND15" s="1">
        <v>0.9</v>
      </c>
      <c r="NE15" s="1">
        <v>2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0.3</v>
      </c>
      <c r="NS15" s="1">
        <v>0.7</v>
      </c>
      <c r="NT15" s="1">
        <v>0</v>
      </c>
      <c r="NU15" s="1">
        <v>0.3</v>
      </c>
      <c r="NV15" s="1">
        <v>0.4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0.8</v>
      </c>
      <c r="OI15" s="1">
        <v>0.4</v>
      </c>
      <c r="OJ15" s="1">
        <v>0.1</v>
      </c>
      <c r="OK15" s="1">
        <v>0</v>
      </c>
      <c r="OL15" s="1">
        <v>0.3</v>
      </c>
      <c r="OM15" s="1">
        <v>0.3</v>
      </c>
      <c r="ON15" s="1">
        <v>0.3</v>
      </c>
      <c r="OO15" s="1">
        <v>0</v>
      </c>
      <c r="OP15" s="1">
        <v>0</v>
      </c>
      <c r="OQ15" s="1">
        <v>0</v>
      </c>
      <c r="OR15" s="1">
        <v>0.3</v>
      </c>
    </row>
    <row r="16" spans="1:408">
      <c r="A16" t="s">
        <v>58</v>
      </c>
      <c r="B16" s="54">
        <v>2</v>
      </c>
      <c r="C16">
        <v>111.3</v>
      </c>
      <c r="D16">
        <v>31.4</v>
      </c>
      <c r="E16">
        <v>20.9</v>
      </c>
      <c r="F16">
        <v>0</v>
      </c>
      <c r="G16">
        <v>2.1</v>
      </c>
      <c r="H16">
        <v>6.5</v>
      </c>
      <c r="I16">
        <v>3.9</v>
      </c>
      <c r="J16">
        <v>6.8</v>
      </c>
      <c r="K16">
        <v>4.4000000000000004</v>
      </c>
      <c r="L16">
        <v>1.3</v>
      </c>
      <c r="M16">
        <v>0.7</v>
      </c>
      <c r="N16">
        <v>1.3</v>
      </c>
      <c r="O16">
        <v>24.5</v>
      </c>
      <c r="P16" s="1">
        <v>0</v>
      </c>
      <c r="Q16" s="1">
        <v>1.2</v>
      </c>
      <c r="R16" s="1">
        <v>0</v>
      </c>
      <c r="S16" s="1">
        <v>6.1</v>
      </c>
      <c r="T16" s="1">
        <v>0</v>
      </c>
      <c r="V16" s="1"/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0.3</v>
      </c>
      <c r="AK16" s="1">
        <v>0</v>
      </c>
      <c r="AL16" s="1">
        <v>0</v>
      </c>
      <c r="AM16" s="1">
        <v>19.7</v>
      </c>
      <c r="AN16" s="1">
        <v>0</v>
      </c>
      <c r="AO16" s="1">
        <v>0.9</v>
      </c>
      <c r="AP16" s="1">
        <v>0</v>
      </c>
      <c r="AQ16" s="1">
        <v>0</v>
      </c>
      <c r="AR16" s="1">
        <v>0</v>
      </c>
      <c r="AS16" s="1">
        <v>0.3</v>
      </c>
      <c r="AT16" s="1">
        <v>0</v>
      </c>
      <c r="AU16" s="1">
        <v>0.2</v>
      </c>
      <c r="AV16" s="1">
        <v>0.7</v>
      </c>
      <c r="AW16" s="1">
        <v>1.7</v>
      </c>
      <c r="AX16" s="1">
        <v>0.2</v>
      </c>
      <c r="AY16" s="1">
        <v>0</v>
      </c>
      <c r="AZ16" s="1">
        <v>0</v>
      </c>
      <c r="BA16" s="1">
        <v>0.4</v>
      </c>
      <c r="BB16" s="1">
        <v>0.4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0.4</v>
      </c>
      <c r="BI16" s="1">
        <v>0.2</v>
      </c>
      <c r="BJ16" s="1">
        <v>0</v>
      </c>
      <c r="BK16" s="1">
        <v>0</v>
      </c>
      <c r="BL16" s="1">
        <v>0</v>
      </c>
      <c r="BM16" s="1">
        <v>0.2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1.9</v>
      </c>
      <c r="BX16" s="1">
        <v>0</v>
      </c>
      <c r="BY16" s="1">
        <v>0.2</v>
      </c>
      <c r="BZ16" s="1">
        <v>0</v>
      </c>
      <c r="CA16" s="1">
        <v>0.3</v>
      </c>
      <c r="CB16" s="1">
        <v>0</v>
      </c>
      <c r="CC16" s="1">
        <v>0.6</v>
      </c>
      <c r="CD16" s="1">
        <v>0</v>
      </c>
      <c r="CE16" s="1">
        <v>0.2</v>
      </c>
      <c r="CF16" s="1">
        <v>0</v>
      </c>
      <c r="CG16" s="1">
        <v>0</v>
      </c>
      <c r="CH16" s="1">
        <v>0.2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2.4</v>
      </c>
      <c r="CY16" s="1"/>
      <c r="CZ16" s="1"/>
      <c r="DA16" s="1">
        <v>0.4</v>
      </c>
      <c r="DB16" s="1">
        <v>0.2</v>
      </c>
      <c r="DC16" s="1">
        <v>0</v>
      </c>
      <c r="DD16" s="1">
        <v>0</v>
      </c>
      <c r="DE16" s="1">
        <v>0</v>
      </c>
      <c r="DF16" s="1">
        <v>0.2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1.9</v>
      </c>
      <c r="DQ16" s="1">
        <v>0</v>
      </c>
      <c r="DR16" s="1">
        <v>0.2</v>
      </c>
      <c r="DS16" s="1">
        <v>0</v>
      </c>
      <c r="DT16" s="1">
        <v>0.3</v>
      </c>
      <c r="DU16" s="1">
        <v>0</v>
      </c>
      <c r="DV16" s="1">
        <v>0.6</v>
      </c>
      <c r="DW16" s="1">
        <v>0</v>
      </c>
      <c r="DX16" s="1">
        <v>0.2</v>
      </c>
      <c r="DY16" s="1">
        <v>0</v>
      </c>
      <c r="DZ16" s="1">
        <v>0</v>
      </c>
      <c r="EA16" s="1">
        <v>0.2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0.3</v>
      </c>
      <c r="ES16" s="1">
        <v>0</v>
      </c>
      <c r="ET16" s="1">
        <v>0</v>
      </c>
      <c r="EU16" s="1">
        <v>0.3</v>
      </c>
      <c r="EV16" s="1">
        <v>0</v>
      </c>
      <c r="EW16" s="1">
        <v>5</v>
      </c>
      <c r="EX16" s="1">
        <v>2.9</v>
      </c>
      <c r="EY16" s="1">
        <v>0.7</v>
      </c>
      <c r="EZ16" s="1">
        <v>0</v>
      </c>
      <c r="FA16" s="1">
        <v>0.2</v>
      </c>
      <c r="FB16" s="1">
        <v>1.2</v>
      </c>
      <c r="FC16" s="1">
        <v>0</v>
      </c>
      <c r="FD16" s="1">
        <v>0.3</v>
      </c>
      <c r="FE16" s="1">
        <v>0</v>
      </c>
      <c r="FF16" s="1">
        <v>0.4</v>
      </c>
      <c r="FG16" s="1">
        <v>0.1</v>
      </c>
      <c r="FH16" s="1">
        <v>0</v>
      </c>
      <c r="FI16" s="1">
        <v>0.5</v>
      </c>
      <c r="FJ16" s="1">
        <v>0.4</v>
      </c>
      <c r="FK16" s="1">
        <v>0.9</v>
      </c>
      <c r="FL16" s="1">
        <v>0.8</v>
      </c>
      <c r="FM16" s="1">
        <v>0.3</v>
      </c>
      <c r="FN16" s="1">
        <v>0</v>
      </c>
      <c r="FO16" s="1">
        <v>2.4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/>
      <c r="FZ16" s="1"/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/>
      <c r="GK16" s="1"/>
      <c r="GL16" s="1">
        <v>0</v>
      </c>
      <c r="GM16" s="1">
        <v>0.3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0.2</v>
      </c>
      <c r="GU16" s="1">
        <v>1.6</v>
      </c>
      <c r="GV16" s="1">
        <v>0</v>
      </c>
      <c r="GW16" s="1"/>
      <c r="GX16" s="110"/>
      <c r="GY16" s="1">
        <v>0.3</v>
      </c>
      <c r="GZ16" s="1">
        <v>0</v>
      </c>
      <c r="HA16" s="1">
        <v>0.2</v>
      </c>
      <c r="HB16" s="1">
        <v>0.7</v>
      </c>
      <c r="HC16" s="1">
        <v>1.7</v>
      </c>
      <c r="HD16" s="1">
        <v>0.2</v>
      </c>
      <c r="HE16" s="1">
        <v>0</v>
      </c>
      <c r="HF16" s="1">
        <v>0</v>
      </c>
      <c r="HG16" s="1">
        <v>0.4</v>
      </c>
      <c r="HH16" s="1">
        <v>0.4</v>
      </c>
      <c r="HI16" s="1">
        <v>0</v>
      </c>
      <c r="HJ16" s="1">
        <v>0</v>
      </c>
      <c r="HK16" s="1">
        <v>0</v>
      </c>
      <c r="HL16" s="1">
        <v>0</v>
      </c>
      <c r="HM16" s="1">
        <v>2</v>
      </c>
      <c r="HN16" s="1">
        <v>0.4</v>
      </c>
      <c r="HO16" s="1">
        <v>0.2</v>
      </c>
      <c r="HP16" s="1">
        <v>0</v>
      </c>
      <c r="HQ16" s="1">
        <v>0</v>
      </c>
      <c r="HR16" s="1"/>
      <c r="HS16" s="1"/>
      <c r="HT16" s="1">
        <v>0</v>
      </c>
      <c r="HU16" s="1">
        <v>0</v>
      </c>
      <c r="HV16" s="1">
        <v>0.3</v>
      </c>
      <c r="HW16" s="1">
        <v>0</v>
      </c>
      <c r="HX16" s="1">
        <v>0.7</v>
      </c>
      <c r="HY16" s="1">
        <v>0</v>
      </c>
      <c r="HZ16" s="1">
        <v>0.2</v>
      </c>
      <c r="IA16" s="1">
        <v>0</v>
      </c>
      <c r="IB16" s="1">
        <v>0</v>
      </c>
      <c r="IC16" s="1">
        <v>0</v>
      </c>
      <c r="ID16" s="1">
        <v>0</v>
      </c>
      <c r="IE16" s="1">
        <v>2.4</v>
      </c>
      <c r="IF16" s="1">
        <v>0</v>
      </c>
      <c r="IG16" s="1">
        <v>0</v>
      </c>
      <c r="IH16" s="1">
        <v>0</v>
      </c>
      <c r="II16" s="1">
        <v>0</v>
      </c>
      <c r="IJ16" s="1">
        <v>0.3</v>
      </c>
      <c r="IK16" s="1"/>
      <c r="IL16" s="1"/>
      <c r="IM16" s="1">
        <v>0</v>
      </c>
      <c r="IN16" s="1">
        <v>6.1</v>
      </c>
      <c r="IO16" s="1">
        <v>0</v>
      </c>
      <c r="IP16" s="1">
        <v>0.2</v>
      </c>
      <c r="IQ16" s="1">
        <v>0</v>
      </c>
      <c r="IR16" s="1">
        <v>0</v>
      </c>
      <c r="IS16" s="1">
        <v>0.5</v>
      </c>
      <c r="IT16" s="1"/>
      <c r="IU16" s="1"/>
      <c r="IV16" s="1">
        <v>0</v>
      </c>
      <c r="IW16" s="1">
        <v>2</v>
      </c>
      <c r="IX16" s="1">
        <v>0.4</v>
      </c>
      <c r="IY16" s="1">
        <v>0.2</v>
      </c>
      <c r="IZ16" s="1">
        <v>0</v>
      </c>
      <c r="JA16" s="1">
        <v>0</v>
      </c>
      <c r="JB16" s="1">
        <v>0.4</v>
      </c>
      <c r="JC16" s="1">
        <v>0</v>
      </c>
      <c r="JD16" s="1">
        <v>0</v>
      </c>
      <c r="JE16" s="1">
        <v>0</v>
      </c>
      <c r="JF16" s="1">
        <v>0</v>
      </c>
      <c r="JG16" s="1">
        <v>0.3</v>
      </c>
      <c r="JH16" s="1">
        <v>0</v>
      </c>
      <c r="JI16" s="1">
        <v>0.4</v>
      </c>
      <c r="JJ16" s="1">
        <v>0.3</v>
      </c>
      <c r="JK16" s="1">
        <v>0.4</v>
      </c>
      <c r="JL16" s="1"/>
      <c r="JM16" s="1"/>
      <c r="JN16" s="1">
        <v>0</v>
      </c>
      <c r="JO16" s="1"/>
      <c r="JP16" s="1"/>
      <c r="JQ16" s="1">
        <v>0.3</v>
      </c>
      <c r="JR16" s="1">
        <v>0.1</v>
      </c>
      <c r="JS16" s="1">
        <v>0.4</v>
      </c>
      <c r="JT16" s="1">
        <v>0.5</v>
      </c>
      <c r="JU16" s="1">
        <v>0</v>
      </c>
      <c r="JV16" s="1">
        <v>0</v>
      </c>
      <c r="JW16" s="1">
        <v>0</v>
      </c>
      <c r="JX16" s="1">
        <v>0</v>
      </c>
      <c r="JY16" s="1"/>
      <c r="JZ16" s="1"/>
      <c r="KA16" s="1">
        <v>0</v>
      </c>
      <c r="KB16" s="1"/>
      <c r="KC16" s="1"/>
      <c r="KD16" s="1">
        <v>0</v>
      </c>
      <c r="KE16" s="1"/>
      <c r="KF16" s="1"/>
      <c r="KG16" s="1">
        <v>0</v>
      </c>
      <c r="KH16" s="1"/>
      <c r="KI16" s="110"/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0.2</v>
      </c>
      <c r="KV16" s="1">
        <v>0</v>
      </c>
      <c r="KW16" s="1">
        <v>0</v>
      </c>
      <c r="KX16" s="1">
        <v>0.2</v>
      </c>
      <c r="KY16" s="1">
        <v>0</v>
      </c>
      <c r="KZ16" s="1">
        <v>0</v>
      </c>
      <c r="LA16" s="1">
        <v>0</v>
      </c>
      <c r="LB16" s="1">
        <v>0</v>
      </c>
      <c r="LC16" s="1"/>
      <c r="LD16" s="1"/>
      <c r="LE16" s="1">
        <v>0.4</v>
      </c>
      <c r="LF16" s="1"/>
      <c r="LG16" s="1"/>
      <c r="LH16" s="1">
        <v>0</v>
      </c>
      <c r="LI16" s="1">
        <v>0.4</v>
      </c>
      <c r="LJ16" s="1">
        <v>0</v>
      </c>
      <c r="LK16" s="1">
        <v>0.7</v>
      </c>
      <c r="LL16" s="1">
        <v>0</v>
      </c>
      <c r="LM16" s="1">
        <v>0</v>
      </c>
      <c r="LN16" s="1">
        <v>0.2</v>
      </c>
      <c r="LO16" s="1"/>
      <c r="LP16" s="1"/>
      <c r="LQ16" s="1">
        <v>0</v>
      </c>
      <c r="LR16" s="1">
        <v>19.5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0.1</v>
      </c>
      <c r="MA16" s="1">
        <v>3.2</v>
      </c>
      <c r="MB16" s="1">
        <v>0</v>
      </c>
      <c r="MC16" s="1">
        <v>0.3</v>
      </c>
      <c r="MD16" s="1">
        <v>0</v>
      </c>
      <c r="ME16" s="1">
        <v>0.3</v>
      </c>
      <c r="MF16" s="1">
        <v>0</v>
      </c>
      <c r="MG16" s="1"/>
      <c r="MH16" s="1">
        <v>0.5</v>
      </c>
      <c r="MI16" s="1">
        <v>0</v>
      </c>
      <c r="MJ16" s="1">
        <v>0.3</v>
      </c>
      <c r="MK16" s="1">
        <v>0</v>
      </c>
      <c r="ML16" s="1">
        <v>0.3</v>
      </c>
      <c r="MM16" s="1"/>
      <c r="MN16" s="1"/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0.2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/>
      <c r="NC16" s="109"/>
      <c r="ND16" s="1">
        <v>0</v>
      </c>
      <c r="NE16" s="1">
        <v>0.4</v>
      </c>
      <c r="NF16" s="1">
        <v>0.3</v>
      </c>
      <c r="NG16" s="1">
        <v>0.4</v>
      </c>
      <c r="NH16" s="1">
        <v>0.5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0.3</v>
      </c>
      <c r="NP16" s="1">
        <v>0</v>
      </c>
      <c r="NQ16" s="1">
        <v>0</v>
      </c>
      <c r="NR16" s="1">
        <v>0.4</v>
      </c>
      <c r="NS16" s="1">
        <v>0</v>
      </c>
      <c r="NT16" s="1">
        <v>0</v>
      </c>
      <c r="NU16" s="1">
        <v>0</v>
      </c>
      <c r="NV16" s="1">
        <v>0</v>
      </c>
      <c r="NW16" s="1">
        <v>0.3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0.3</v>
      </c>
      <c r="OF16" s="1">
        <v>0</v>
      </c>
      <c r="OG16" s="1">
        <v>0.2</v>
      </c>
      <c r="OH16" s="1">
        <v>0.7</v>
      </c>
      <c r="OI16" s="1">
        <v>1.7</v>
      </c>
      <c r="OJ16" s="1">
        <v>0.2</v>
      </c>
      <c r="OK16" s="1">
        <v>0</v>
      </c>
      <c r="OL16" s="1">
        <v>0</v>
      </c>
      <c r="OM16" s="1">
        <v>0.4</v>
      </c>
      <c r="ON16" s="1">
        <v>0.4</v>
      </c>
      <c r="OO16" s="1">
        <v>0</v>
      </c>
      <c r="OP16" s="1">
        <v>0</v>
      </c>
      <c r="OQ16" s="1">
        <v>0</v>
      </c>
      <c r="OR16" s="1">
        <v>0</v>
      </c>
    </row>
    <row r="17" spans="1:408">
      <c r="A17" t="s">
        <v>60</v>
      </c>
      <c r="B17" s="54">
        <v>2</v>
      </c>
      <c r="C17">
        <v>48.3</v>
      </c>
      <c r="D17">
        <v>2.4</v>
      </c>
      <c r="E17">
        <v>3.5</v>
      </c>
      <c r="F17">
        <v>0.4</v>
      </c>
      <c r="G17">
        <v>0</v>
      </c>
      <c r="H17">
        <v>0.9</v>
      </c>
      <c r="I17">
        <v>1.7</v>
      </c>
      <c r="J17">
        <v>8.1</v>
      </c>
      <c r="K17">
        <v>1.1000000000000001</v>
      </c>
      <c r="L17">
        <v>0</v>
      </c>
      <c r="M17">
        <v>0</v>
      </c>
      <c r="N17">
        <v>0</v>
      </c>
      <c r="O17">
        <v>27.4</v>
      </c>
      <c r="P17" s="1">
        <v>0.5</v>
      </c>
      <c r="Q17" s="1">
        <v>1.7</v>
      </c>
      <c r="R17" s="1">
        <v>0</v>
      </c>
      <c r="S17" s="1">
        <v>8.1</v>
      </c>
      <c r="T17" s="1">
        <v>0</v>
      </c>
      <c r="V17" s="1"/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0.2</v>
      </c>
      <c r="AG17" s="1">
        <v>0.2</v>
      </c>
      <c r="AH17" s="1">
        <v>0.5</v>
      </c>
      <c r="AI17" s="1">
        <v>0.3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0.2</v>
      </c>
      <c r="AV17" s="1">
        <v>0</v>
      </c>
      <c r="AW17" s="1">
        <v>0.3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0.7</v>
      </c>
      <c r="CY17" s="1"/>
      <c r="CZ17" s="1"/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0.3</v>
      </c>
      <c r="EX17" s="1">
        <v>0.3</v>
      </c>
      <c r="EY17" s="1">
        <v>0.2</v>
      </c>
      <c r="EZ17" s="1">
        <v>0</v>
      </c>
      <c r="FA17" s="1">
        <v>0.3</v>
      </c>
      <c r="FB17" s="1">
        <v>1.7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0.7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/>
      <c r="FZ17" s="1"/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0.2</v>
      </c>
      <c r="GG17" s="1">
        <v>0.2</v>
      </c>
      <c r="GH17" s="1">
        <v>0</v>
      </c>
      <c r="GI17" s="1">
        <v>0</v>
      </c>
      <c r="GJ17" s="1"/>
      <c r="GK17" s="1"/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/>
      <c r="GX17" s="110"/>
      <c r="GY17" s="1">
        <v>0</v>
      </c>
      <c r="GZ17" s="1">
        <v>0</v>
      </c>
      <c r="HA17" s="1">
        <v>0.2</v>
      </c>
      <c r="HB17" s="1">
        <v>0</v>
      </c>
      <c r="HC17" s="1">
        <v>0.3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0.3</v>
      </c>
      <c r="HO17" s="1">
        <v>0.1</v>
      </c>
      <c r="HP17" s="1">
        <v>0</v>
      </c>
      <c r="HQ17" s="1">
        <v>0</v>
      </c>
      <c r="HR17" s="1"/>
      <c r="HS17" s="1"/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1.5</v>
      </c>
      <c r="IF17" s="1">
        <v>0</v>
      </c>
      <c r="IG17" s="1">
        <v>0</v>
      </c>
      <c r="IH17" s="1">
        <v>0</v>
      </c>
      <c r="II17" s="1">
        <v>0</v>
      </c>
      <c r="IJ17" s="1">
        <v>0.2</v>
      </c>
      <c r="IK17" s="1"/>
      <c r="IL17" s="1"/>
      <c r="IM17" s="1">
        <v>0</v>
      </c>
      <c r="IN17" s="1">
        <v>8.1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/>
      <c r="IU17" s="1"/>
      <c r="IV17" s="1">
        <v>0</v>
      </c>
      <c r="IW17" s="1">
        <v>0</v>
      </c>
      <c r="IX17" s="1">
        <v>0.3</v>
      </c>
      <c r="IY17" s="1">
        <v>0.1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0.1</v>
      </c>
      <c r="JI17" s="1">
        <v>0.3</v>
      </c>
      <c r="JJ17" s="1">
        <v>0.3</v>
      </c>
      <c r="JK17" s="1">
        <v>0</v>
      </c>
      <c r="JL17" s="1"/>
      <c r="JM17" s="1"/>
      <c r="JN17" s="1">
        <v>0</v>
      </c>
      <c r="JO17" s="1"/>
      <c r="JP17" s="1"/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/>
      <c r="JZ17" s="1"/>
      <c r="KA17" s="1">
        <v>0</v>
      </c>
      <c r="KB17" s="1"/>
      <c r="KC17" s="1"/>
      <c r="KD17" s="1">
        <v>0</v>
      </c>
      <c r="KE17" s="1"/>
      <c r="KF17" s="1"/>
      <c r="KG17" s="1">
        <v>0</v>
      </c>
      <c r="KH17" s="1"/>
      <c r="KI17" s="110"/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0.2</v>
      </c>
      <c r="KY17" s="1">
        <v>0</v>
      </c>
      <c r="KZ17" s="1">
        <v>0</v>
      </c>
      <c r="LA17" s="1">
        <v>0</v>
      </c>
      <c r="LB17" s="1">
        <v>0</v>
      </c>
      <c r="LC17" s="1"/>
      <c r="LD17" s="1"/>
      <c r="LE17" s="1">
        <v>0.5</v>
      </c>
      <c r="LF17" s="1"/>
      <c r="LG17" s="1"/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/>
      <c r="LP17" s="1"/>
      <c r="LQ17" s="1">
        <v>0</v>
      </c>
      <c r="LR17" s="1">
        <v>21.6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0.2</v>
      </c>
      <c r="MA17" s="1">
        <v>4.4000000000000004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/>
      <c r="MH17" s="1">
        <v>0.6</v>
      </c>
      <c r="MI17" s="1">
        <v>0</v>
      </c>
      <c r="MJ17" s="1">
        <v>0.2</v>
      </c>
      <c r="MK17" s="1">
        <v>0.1</v>
      </c>
      <c r="ML17" s="1">
        <v>0.3</v>
      </c>
      <c r="MM17" s="1"/>
      <c r="MN17" s="1"/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/>
      <c r="NC17" s="109"/>
      <c r="ND17" s="1">
        <v>0.1</v>
      </c>
      <c r="NE17" s="1">
        <v>0.3</v>
      </c>
      <c r="NF17" s="1">
        <v>0.3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0.2</v>
      </c>
      <c r="OH17" s="1">
        <v>0</v>
      </c>
      <c r="OI17" s="1">
        <v>0.3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0.9</v>
      </c>
    </row>
    <row r="18" spans="1:408">
      <c r="A18" t="s">
        <v>62</v>
      </c>
      <c r="B18" s="54">
        <v>2</v>
      </c>
      <c r="C18">
        <v>156.30000000000001</v>
      </c>
      <c r="D18">
        <v>33.700000000000003</v>
      </c>
      <c r="E18">
        <v>32.700000000000003</v>
      </c>
      <c r="F18">
        <v>0.3</v>
      </c>
      <c r="G18">
        <v>4</v>
      </c>
      <c r="H18">
        <v>11.2</v>
      </c>
      <c r="I18">
        <v>1.9</v>
      </c>
      <c r="J18">
        <v>8.9</v>
      </c>
      <c r="K18">
        <v>7</v>
      </c>
      <c r="L18">
        <v>1.6</v>
      </c>
      <c r="M18">
        <v>0.1</v>
      </c>
      <c r="N18">
        <v>2.2999999999999998</v>
      </c>
      <c r="O18">
        <v>45.3</v>
      </c>
      <c r="P18" s="1">
        <v>0</v>
      </c>
      <c r="Q18" s="1">
        <v>0.3</v>
      </c>
      <c r="R18" s="1">
        <v>0</v>
      </c>
      <c r="S18" s="1">
        <v>6.6</v>
      </c>
      <c r="T18" s="1">
        <v>1.5</v>
      </c>
      <c r="V18" s="1"/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0.3</v>
      </c>
      <c r="AF18" s="1">
        <v>0</v>
      </c>
      <c r="AG18" s="1">
        <v>0</v>
      </c>
      <c r="AH18" s="1">
        <v>0</v>
      </c>
      <c r="AI18" s="1">
        <v>2.4</v>
      </c>
      <c r="AJ18" s="1">
        <v>0.5</v>
      </c>
      <c r="AK18" s="1">
        <v>0</v>
      </c>
      <c r="AL18" s="1">
        <v>0</v>
      </c>
      <c r="AM18" s="1">
        <v>11.7</v>
      </c>
      <c r="AN18" s="1">
        <v>0</v>
      </c>
      <c r="AO18" s="1">
        <v>0.9</v>
      </c>
      <c r="AP18" s="1">
        <v>0</v>
      </c>
      <c r="AQ18" s="1">
        <v>0.9</v>
      </c>
      <c r="AR18" s="1">
        <v>0</v>
      </c>
      <c r="AS18" s="1">
        <v>0.4</v>
      </c>
      <c r="AT18" s="1">
        <v>0.6</v>
      </c>
      <c r="AU18" s="1">
        <v>0</v>
      </c>
      <c r="AV18" s="1">
        <v>0.9</v>
      </c>
      <c r="AW18" s="1">
        <v>1.9</v>
      </c>
      <c r="AX18" s="1">
        <v>0.5</v>
      </c>
      <c r="AY18" s="1">
        <v>0</v>
      </c>
      <c r="AZ18" s="1">
        <v>0</v>
      </c>
      <c r="BA18" s="1">
        <v>0.5</v>
      </c>
      <c r="BB18" s="1">
        <v>0.5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0.5</v>
      </c>
      <c r="BI18" s="1">
        <v>0.2</v>
      </c>
      <c r="BJ18" s="1">
        <v>0</v>
      </c>
      <c r="BK18" s="1">
        <v>0.4</v>
      </c>
      <c r="BL18" s="1">
        <v>0</v>
      </c>
      <c r="BM18" s="1">
        <v>0.2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0.3</v>
      </c>
      <c r="BT18" s="1">
        <v>0.3</v>
      </c>
      <c r="BU18" s="1">
        <v>0</v>
      </c>
      <c r="BV18" s="1">
        <v>4.3</v>
      </c>
      <c r="BW18" s="1">
        <v>2.6</v>
      </c>
      <c r="BX18" s="1">
        <v>0</v>
      </c>
      <c r="BY18" s="1">
        <v>0.3</v>
      </c>
      <c r="BZ18" s="1">
        <v>0</v>
      </c>
      <c r="CA18" s="1">
        <v>0.2</v>
      </c>
      <c r="CB18" s="1">
        <v>0</v>
      </c>
      <c r="CC18" s="1">
        <v>0.6</v>
      </c>
      <c r="CD18" s="1">
        <v>0.1</v>
      </c>
      <c r="CE18" s="1">
        <v>0.2</v>
      </c>
      <c r="CF18" s="1">
        <v>0</v>
      </c>
      <c r="CG18" s="1">
        <v>0</v>
      </c>
      <c r="CH18" s="1">
        <v>0.2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1.3</v>
      </c>
      <c r="CY18" s="1"/>
      <c r="CZ18" s="1"/>
      <c r="DA18" s="1">
        <v>0.5</v>
      </c>
      <c r="DB18" s="1">
        <v>0.2</v>
      </c>
      <c r="DC18" s="1">
        <v>0</v>
      </c>
      <c r="DD18" s="1">
        <v>0.4</v>
      </c>
      <c r="DE18" s="1">
        <v>0</v>
      </c>
      <c r="DF18" s="1">
        <v>0.2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0.3</v>
      </c>
      <c r="DM18" s="1">
        <v>0.3</v>
      </c>
      <c r="DN18" s="1">
        <v>0</v>
      </c>
      <c r="DO18" s="1">
        <v>4.3</v>
      </c>
      <c r="DP18" s="1">
        <v>2.6</v>
      </c>
      <c r="DQ18" s="1">
        <v>0</v>
      </c>
      <c r="DR18" s="1">
        <v>0.3</v>
      </c>
      <c r="DS18" s="1">
        <v>0</v>
      </c>
      <c r="DT18" s="1">
        <v>0.2</v>
      </c>
      <c r="DU18" s="1">
        <v>0</v>
      </c>
      <c r="DV18" s="1">
        <v>0.6</v>
      </c>
      <c r="DW18" s="1">
        <v>0.1</v>
      </c>
      <c r="DX18" s="1">
        <v>0.2</v>
      </c>
      <c r="DY18" s="1">
        <v>0</v>
      </c>
      <c r="DZ18" s="1">
        <v>0</v>
      </c>
      <c r="EA18" s="1">
        <v>0.2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0.5</v>
      </c>
      <c r="ES18" s="1">
        <v>0</v>
      </c>
      <c r="ET18" s="1">
        <v>0</v>
      </c>
      <c r="EU18" s="1">
        <v>0.4</v>
      </c>
      <c r="EV18" s="1">
        <v>0</v>
      </c>
      <c r="EW18" s="1">
        <v>7.7</v>
      </c>
      <c r="EX18" s="1">
        <v>5.6</v>
      </c>
      <c r="EY18" s="1">
        <v>2.8</v>
      </c>
      <c r="EZ18" s="1">
        <v>0</v>
      </c>
      <c r="FA18" s="1">
        <v>0.3</v>
      </c>
      <c r="FB18" s="1">
        <v>0.3</v>
      </c>
      <c r="FC18" s="1">
        <v>0</v>
      </c>
      <c r="FD18" s="1">
        <v>0.5</v>
      </c>
      <c r="FE18" s="1">
        <v>0</v>
      </c>
      <c r="FF18" s="1">
        <v>0.5</v>
      </c>
      <c r="FG18" s="1">
        <v>0.2</v>
      </c>
      <c r="FH18" s="1">
        <v>0</v>
      </c>
      <c r="FI18" s="1">
        <v>0.5</v>
      </c>
      <c r="FJ18" s="1">
        <v>0</v>
      </c>
      <c r="FK18" s="1">
        <v>0.3</v>
      </c>
      <c r="FL18" s="1">
        <v>1.2</v>
      </c>
      <c r="FM18" s="1">
        <v>0</v>
      </c>
      <c r="FN18" s="1">
        <v>0</v>
      </c>
      <c r="FO18" s="1">
        <v>1.3</v>
      </c>
      <c r="FP18" s="1">
        <v>0</v>
      </c>
      <c r="FQ18" s="1">
        <v>0</v>
      </c>
      <c r="FR18" s="1">
        <v>0</v>
      </c>
      <c r="FS18" s="1">
        <v>0</v>
      </c>
      <c r="FT18" s="1">
        <v>0.2</v>
      </c>
      <c r="FU18" s="1">
        <v>0</v>
      </c>
      <c r="FV18" s="1">
        <v>0</v>
      </c>
      <c r="FW18" s="1">
        <v>0</v>
      </c>
      <c r="FX18" s="1">
        <v>0</v>
      </c>
      <c r="FY18" s="1"/>
      <c r="FZ18" s="1"/>
      <c r="GA18" s="1">
        <v>0</v>
      </c>
      <c r="GB18" s="1">
        <v>0</v>
      </c>
      <c r="GC18" s="1">
        <v>0</v>
      </c>
      <c r="GD18" s="1">
        <v>0</v>
      </c>
      <c r="GE18" s="1">
        <v>0.3</v>
      </c>
      <c r="GF18" s="1">
        <v>0</v>
      </c>
      <c r="GG18" s="1">
        <v>0</v>
      </c>
      <c r="GH18" s="1">
        <v>0</v>
      </c>
      <c r="GI18" s="1">
        <v>0</v>
      </c>
      <c r="GJ18" s="1"/>
      <c r="GK18" s="1"/>
      <c r="GL18" s="1">
        <v>0</v>
      </c>
      <c r="GM18" s="1">
        <v>0.4</v>
      </c>
      <c r="GN18" s="1">
        <v>0.4</v>
      </c>
      <c r="GO18" s="1">
        <v>0</v>
      </c>
      <c r="GP18" s="1">
        <v>0</v>
      </c>
      <c r="GQ18" s="1">
        <v>0</v>
      </c>
      <c r="GR18" s="1">
        <v>0</v>
      </c>
      <c r="GS18" s="1">
        <v>0.2</v>
      </c>
      <c r="GT18" s="1">
        <v>0</v>
      </c>
      <c r="GU18" s="1">
        <v>1.5</v>
      </c>
      <c r="GV18" s="1">
        <v>1.5</v>
      </c>
      <c r="GW18" s="1"/>
      <c r="GX18" s="110"/>
      <c r="GY18" s="1">
        <v>0.4</v>
      </c>
      <c r="GZ18" s="1">
        <v>0.6</v>
      </c>
      <c r="HA18" s="1">
        <v>0</v>
      </c>
      <c r="HB18" s="1">
        <v>0.9</v>
      </c>
      <c r="HC18" s="1">
        <v>1.9</v>
      </c>
      <c r="HD18" s="1">
        <v>0.5</v>
      </c>
      <c r="HE18" s="1">
        <v>0</v>
      </c>
      <c r="HF18" s="1">
        <v>0</v>
      </c>
      <c r="HG18" s="1">
        <v>0.5</v>
      </c>
      <c r="HH18" s="1">
        <v>0.5</v>
      </c>
      <c r="HI18" s="1">
        <v>0</v>
      </c>
      <c r="HJ18" s="1">
        <v>0</v>
      </c>
      <c r="HK18" s="1">
        <v>0</v>
      </c>
      <c r="HL18" s="1">
        <v>0</v>
      </c>
      <c r="HM18" s="1">
        <v>5.4</v>
      </c>
      <c r="HN18" s="1">
        <v>0.2</v>
      </c>
      <c r="HO18" s="1">
        <v>0</v>
      </c>
      <c r="HP18" s="1">
        <v>0</v>
      </c>
      <c r="HQ18" s="1">
        <v>0.3</v>
      </c>
      <c r="HR18" s="1"/>
      <c r="HS18" s="1"/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0.2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1.5</v>
      </c>
      <c r="IF18" s="1">
        <v>0</v>
      </c>
      <c r="IG18" s="1">
        <v>0</v>
      </c>
      <c r="IH18" s="1">
        <v>0</v>
      </c>
      <c r="II18" s="1">
        <v>0</v>
      </c>
      <c r="IJ18" s="1">
        <v>0.2</v>
      </c>
      <c r="IK18" s="1"/>
      <c r="IL18" s="1"/>
      <c r="IM18" s="1">
        <v>0</v>
      </c>
      <c r="IN18" s="1">
        <v>6.6</v>
      </c>
      <c r="IO18" s="1">
        <v>1.5</v>
      </c>
      <c r="IP18" s="1">
        <v>0</v>
      </c>
      <c r="IQ18" s="1">
        <v>0.8</v>
      </c>
      <c r="IR18" s="1">
        <v>0</v>
      </c>
      <c r="IS18" s="1">
        <v>0</v>
      </c>
      <c r="IT18" s="1"/>
      <c r="IU18" s="1"/>
      <c r="IV18" s="1">
        <v>0</v>
      </c>
      <c r="IW18" s="1">
        <v>5.4</v>
      </c>
      <c r="IX18" s="1">
        <v>0.2</v>
      </c>
      <c r="IY18" s="1">
        <v>0</v>
      </c>
      <c r="IZ18" s="1">
        <v>0</v>
      </c>
      <c r="JA18" s="1">
        <v>0.3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0.1</v>
      </c>
      <c r="JH18" s="1">
        <v>0</v>
      </c>
      <c r="JI18" s="1">
        <v>0</v>
      </c>
      <c r="JJ18" s="1">
        <v>0</v>
      </c>
      <c r="JK18" s="1">
        <v>1</v>
      </c>
      <c r="JL18" s="1"/>
      <c r="JM18" s="1"/>
      <c r="JN18" s="1">
        <v>0</v>
      </c>
      <c r="JO18" s="1"/>
      <c r="JP18" s="1"/>
      <c r="JQ18" s="1">
        <v>0.3</v>
      </c>
      <c r="JR18" s="1">
        <v>0.4</v>
      </c>
      <c r="JS18" s="1">
        <v>0.9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/>
      <c r="JZ18" s="1"/>
      <c r="KA18" s="1">
        <v>0</v>
      </c>
      <c r="KB18" s="1"/>
      <c r="KC18" s="1"/>
      <c r="KD18" s="1">
        <v>0</v>
      </c>
      <c r="KE18" s="1"/>
      <c r="KF18" s="1"/>
      <c r="KG18" s="1">
        <v>0</v>
      </c>
      <c r="KH18" s="1"/>
      <c r="KI18" s="110"/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0.2</v>
      </c>
      <c r="KY18" s="1">
        <v>0</v>
      </c>
      <c r="KZ18" s="1">
        <v>0</v>
      </c>
      <c r="LA18" s="1">
        <v>0</v>
      </c>
      <c r="LB18" s="1">
        <v>0</v>
      </c>
      <c r="LC18" s="1"/>
      <c r="LD18" s="1"/>
      <c r="LE18" s="1">
        <v>0.2</v>
      </c>
      <c r="LF18" s="1"/>
      <c r="LG18" s="1"/>
      <c r="LH18" s="1">
        <v>0</v>
      </c>
      <c r="LI18" s="1">
        <v>0.5</v>
      </c>
      <c r="LJ18" s="1">
        <v>0</v>
      </c>
      <c r="LK18" s="1">
        <v>1.5</v>
      </c>
      <c r="LL18" s="1">
        <v>0</v>
      </c>
      <c r="LM18" s="1">
        <v>0.2</v>
      </c>
      <c r="LN18" s="1">
        <v>0.1</v>
      </c>
      <c r="LO18" s="1"/>
      <c r="LP18" s="1"/>
      <c r="LQ18" s="1">
        <v>0</v>
      </c>
      <c r="LR18" s="1">
        <v>23.4</v>
      </c>
      <c r="LS18" s="1">
        <v>16.5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0.1</v>
      </c>
      <c r="MA18" s="1">
        <v>4</v>
      </c>
      <c r="MB18" s="1">
        <v>0</v>
      </c>
      <c r="MC18" s="1">
        <v>0</v>
      </c>
      <c r="MD18" s="1">
        <v>0</v>
      </c>
      <c r="ME18" s="1">
        <v>0.2</v>
      </c>
      <c r="MF18" s="1">
        <v>0.2</v>
      </c>
      <c r="MG18" s="1"/>
      <c r="MH18" s="1">
        <v>0.6</v>
      </c>
      <c r="MI18" s="1">
        <v>0</v>
      </c>
      <c r="MJ18" s="1">
        <v>0.3</v>
      </c>
      <c r="MK18" s="1">
        <v>0</v>
      </c>
      <c r="ML18" s="1">
        <v>0</v>
      </c>
      <c r="MM18" s="1"/>
      <c r="MN18" s="1"/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/>
      <c r="NC18" s="109"/>
      <c r="ND18" s="1">
        <v>0</v>
      </c>
      <c r="NE18" s="1">
        <v>0</v>
      </c>
      <c r="NF18" s="1">
        <v>0</v>
      </c>
      <c r="NG18" s="1">
        <v>1</v>
      </c>
      <c r="NH18" s="1">
        <v>0.5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0.1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0.4</v>
      </c>
      <c r="OF18" s="1">
        <v>0.6</v>
      </c>
      <c r="OG18" s="1">
        <v>0</v>
      </c>
      <c r="OH18" s="1">
        <v>0.9</v>
      </c>
      <c r="OI18" s="1">
        <v>1.9</v>
      </c>
      <c r="OJ18" s="1">
        <v>0.5</v>
      </c>
      <c r="OK18" s="1">
        <v>0</v>
      </c>
      <c r="OL18" s="1">
        <v>0</v>
      </c>
      <c r="OM18" s="1">
        <v>0.5</v>
      </c>
      <c r="ON18" s="1">
        <v>0.5</v>
      </c>
      <c r="OO18" s="1">
        <v>0</v>
      </c>
      <c r="OP18" s="1">
        <v>0</v>
      </c>
      <c r="OQ18" s="1">
        <v>0</v>
      </c>
      <c r="OR18" s="1">
        <v>0</v>
      </c>
    </row>
    <row r="19" spans="1:408">
      <c r="A19" t="s">
        <v>64</v>
      </c>
      <c r="B19" s="54">
        <v>2</v>
      </c>
      <c r="C19">
        <v>140.80000000000001</v>
      </c>
      <c r="D19">
        <v>16.8</v>
      </c>
      <c r="E19">
        <v>32.700000000000003</v>
      </c>
      <c r="F19">
        <v>0</v>
      </c>
      <c r="G19">
        <v>0.6</v>
      </c>
      <c r="H19">
        <v>12.8</v>
      </c>
      <c r="I19">
        <v>3.3</v>
      </c>
      <c r="J19">
        <v>7.9</v>
      </c>
      <c r="K19">
        <v>7.6</v>
      </c>
      <c r="L19">
        <v>1.8</v>
      </c>
      <c r="M19">
        <v>0</v>
      </c>
      <c r="N19">
        <v>1</v>
      </c>
      <c r="O19">
        <v>49.2</v>
      </c>
      <c r="P19" s="1">
        <v>0</v>
      </c>
      <c r="Q19" s="1">
        <v>0.3</v>
      </c>
      <c r="R19" s="1">
        <v>0</v>
      </c>
      <c r="S19" s="1">
        <v>6.6</v>
      </c>
      <c r="T19" s="1">
        <v>0.9</v>
      </c>
      <c r="V19" s="1"/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1.1000000000000001</v>
      </c>
      <c r="AJ19" s="1">
        <v>0.4</v>
      </c>
      <c r="AK19" s="1">
        <v>0</v>
      </c>
      <c r="AL19" s="1">
        <v>0</v>
      </c>
      <c r="AM19" s="1">
        <v>0.9</v>
      </c>
      <c r="AN19" s="1">
        <v>0.9</v>
      </c>
      <c r="AO19" s="1">
        <v>0.3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0.3</v>
      </c>
      <c r="AV19" s="1">
        <v>1.2</v>
      </c>
      <c r="AW19" s="1">
        <v>2.7</v>
      </c>
      <c r="AX19" s="1">
        <v>0.7</v>
      </c>
      <c r="AY19" s="1">
        <v>0</v>
      </c>
      <c r="AZ19" s="1">
        <v>0</v>
      </c>
      <c r="BA19" s="1">
        <v>0.3</v>
      </c>
      <c r="BB19" s="1">
        <v>0.3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0.5</v>
      </c>
      <c r="BI19" s="1">
        <v>0.3</v>
      </c>
      <c r="BJ19" s="1">
        <v>0</v>
      </c>
      <c r="BK19" s="1">
        <v>0</v>
      </c>
      <c r="BL19" s="1">
        <v>0.2</v>
      </c>
      <c r="BM19" s="1">
        <v>0.2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2.8</v>
      </c>
      <c r="BX19" s="1">
        <v>0</v>
      </c>
      <c r="BY19" s="1">
        <v>0.4</v>
      </c>
      <c r="BZ19" s="1">
        <v>0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0.3</v>
      </c>
      <c r="CI19" s="1">
        <v>0</v>
      </c>
      <c r="CJ19" s="1">
        <v>0</v>
      </c>
      <c r="CK19" s="1">
        <v>0.2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1.8</v>
      </c>
      <c r="CY19" s="1"/>
      <c r="CZ19" s="1"/>
      <c r="DA19" s="1">
        <v>0.5</v>
      </c>
      <c r="DB19" s="1">
        <v>0.3</v>
      </c>
      <c r="DC19" s="1">
        <v>0</v>
      </c>
      <c r="DD19" s="1">
        <v>0</v>
      </c>
      <c r="DE19" s="1">
        <v>0.2</v>
      </c>
      <c r="DF19" s="1">
        <v>0.2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2.8</v>
      </c>
      <c r="DQ19" s="1">
        <v>0</v>
      </c>
      <c r="DR19" s="1">
        <v>0.4</v>
      </c>
      <c r="DS19" s="1">
        <v>0</v>
      </c>
      <c r="DT19" s="1">
        <v>0</v>
      </c>
      <c r="DU19" s="1">
        <v>0</v>
      </c>
      <c r="DV19" s="1">
        <v>1</v>
      </c>
      <c r="DW19" s="1">
        <v>0</v>
      </c>
      <c r="DX19" s="1">
        <v>0</v>
      </c>
      <c r="DY19" s="1">
        <v>0</v>
      </c>
      <c r="DZ19" s="1">
        <v>0</v>
      </c>
      <c r="EA19" s="1">
        <v>0.3</v>
      </c>
      <c r="EB19" s="1">
        <v>0</v>
      </c>
      <c r="EC19" s="1">
        <v>0</v>
      </c>
      <c r="ED19" s="1">
        <v>0.2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0.1</v>
      </c>
      <c r="ER19" s="1">
        <v>0.6</v>
      </c>
      <c r="ES19" s="1">
        <v>0</v>
      </c>
      <c r="ET19" s="1">
        <v>0</v>
      </c>
      <c r="EU19" s="1">
        <v>0.3</v>
      </c>
      <c r="EV19" s="1">
        <v>0</v>
      </c>
      <c r="EW19" s="1">
        <v>9.6999999999999993</v>
      </c>
      <c r="EX19" s="1">
        <v>7.1</v>
      </c>
      <c r="EY19" s="1">
        <v>3.8</v>
      </c>
      <c r="EZ19" s="1">
        <v>0</v>
      </c>
      <c r="FA19" s="1">
        <v>0.6</v>
      </c>
      <c r="FB19" s="1">
        <v>0.3</v>
      </c>
      <c r="FC19" s="1">
        <v>0</v>
      </c>
      <c r="FD19" s="1">
        <v>0.4</v>
      </c>
      <c r="FE19" s="1">
        <v>0</v>
      </c>
      <c r="FF19" s="1">
        <v>0.6</v>
      </c>
      <c r="FG19" s="1">
        <v>0.3</v>
      </c>
      <c r="FH19" s="1">
        <v>0</v>
      </c>
      <c r="FI19" s="1">
        <v>0.9</v>
      </c>
      <c r="FJ19" s="1">
        <v>0.3</v>
      </c>
      <c r="FK19" s="1">
        <v>0</v>
      </c>
      <c r="FL19" s="1">
        <v>0</v>
      </c>
      <c r="FM19" s="1">
        <v>0</v>
      </c>
      <c r="FN19" s="1">
        <v>0</v>
      </c>
      <c r="FO19" s="1">
        <v>1.8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/>
      <c r="FZ19" s="1"/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/>
      <c r="GK19" s="1"/>
      <c r="GL19" s="1">
        <v>0</v>
      </c>
      <c r="GM19" s="1">
        <v>0.3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0.3</v>
      </c>
      <c r="GV19" s="1">
        <v>0</v>
      </c>
      <c r="GW19" s="1"/>
      <c r="GX19" s="110"/>
      <c r="GY19" s="1">
        <v>0</v>
      </c>
      <c r="GZ19" s="1">
        <v>0</v>
      </c>
      <c r="HA19" s="1">
        <v>0.3</v>
      </c>
      <c r="HB19" s="1">
        <v>1.2</v>
      </c>
      <c r="HC19" s="1">
        <v>2.7</v>
      </c>
      <c r="HD19" s="1">
        <v>0.7</v>
      </c>
      <c r="HE19" s="1">
        <v>0</v>
      </c>
      <c r="HF19" s="1">
        <v>0</v>
      </c>
      <c r="HG19" s="1">
        <v>0.3</v>
      </c>
      <c r="HH19" s="1">
        <v>0.3</v>
      </c>
      <c r="HI19" s="1">
        <v>0</v>
      </c>
      <c r="HJ19" s="1">
        <v>0</v>
      </c>
      <c r="HK19" s="1">
        <v>0</v>
      </c>
      <c r="HL19" s="1">
        <v>0</v>
      </c>
      <c r="HM19" s="1">
        <v>7</v>
      </c>
      <c r="HN19" s="1">
        <v>0.2</v>
      </c>
      <c r="HO19" s="1">
        <v>0.1</v>
      </c>
      <c r="HP19" s="1">
        <v>0</v>
      </c>
      <c r="HQ19" s="1">
        <v>0</v>
      </c>
      <c r="HR19" s="1"/>
      <c r="HS19" s="1"/>
      <c r="HT19" s="1">
        <v>0.2</v>
      </c>
      <c r="HU19" s="1">
        <v>0.2</v>
      </c>
      <c r="HV19" s="1">
        <v>0</v>
      </c>
      <c r="HW19" s="1">
        <v>0</v>
      </c>
      <c r="HX19" s="1">
        <v>0</v>
      </c>
      <c r="HY19" s="1">
        <v>0.4</v>
      </c>
      <c r="HZ19" s="1">
        <v>0</v>
      </c>
      <c r="IA19" s="1">
        <v>0</v>
      </c>
      <c r="IB19" s="1">
        <v>0.2</v>
      </c>
      <c r="IC19" s="1">
        <v>0.2</v>
      </c>
      <c r="ID19" s="1">
        <v>0</v>
      </c>
      <c r="IE19" s="1">
        <v>1.8</v>
      </c>
      <c r="IF19" s="1">
        <v>0</v>
      </c>
      <c r="IG19" s="1">
        <v>0</v>
      </c>
      <c r="IH19" s="1">
        <v>0</v>
      </c>
      <c r="II19" s="1">
        <v>0</v>
      </c>
      <c r="IJ19" s="1">
        <v>0.3</v>
      </c>
      <c r="IK19" s="1"/>
      <c r="IL19" s="1"/>
      <c r="IM19" s="1">
        <v>0</v>
      </c>
      <c r="IN19" s="1">
        <v>6.6</v>
      </c>
      <c r="IO19" s="1">
        <v>0.9</v>
      </c>
      <c r="IP19" s="1">
        <v>0.1</v>
      </c>
      <c r="IQ19" s="1">
        <v>0.1</v>
      </c>
      <c r="IR19" s="1">
        <v>0</v>
      </c>
      <c r="IS19" s="1">
        <v>0.2</v>
      </c>
      <c r="IT19" s="1"/>
      <c r="IU19" s="1"/>
      <c r="IV19" s="1">
        <v>0</v>
      </c>
      <c r="IW19" s="1">
        <v>7</v>
      </c>
      <c r="IX19" s="1">
        <v>0.2</v>
      </c>
      <c r="IY19" s="1">
        <v>0.1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0.3</v>
      </c>
      <c r="JL19" s="1"/>
      <c r="JM19" s="1"/>
      <c r="JN19" s="1">
        <v>0</v>
      </c>
      <c r="JO19" s="1"/>
      <c r="JP19" s="1"/>
      <c r="JQ19" s="1">
        <v>0.2</v>
      </c>
      <c r="JR19" s="1">
        <v>0.2</v>
      </c>
      <c r="JS19" s="1">
        <v>0.8</v>
      </c>
      <c r="JT19" s="1">
        <v>0.6</v>
      </c>
      <c r="JU19" s="1">
        <v>0</v>
      </c>
      <c r="JV19" s="1">
        <v>0</v>
      </c>
      <c r="JW19" s="1">
        <v>0</v>
      </c>
      <c r="JX19" s="1">
        <v>0</v>
      </c>
      <c r="JY19" s="1"/>
      <c r="JZ19" s="1"/>
      <c r="KA19" s="1">
        <v>0</v>
      </c>
      <c r="KB19" s="1"/>
      <c r="KC19" s="1"/>
      <c r="KD19" s="1">
        <v>0</v>
      </c>
      <c r="KE19" s="1"/>
      <c r="KF19" s="1"/>
      <c r="KG19" s="1">
        <v>0</v>
      </c>
      <c r="KH19" s="1"/>
      <c r="KI19" s="110"/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0.2</v>
      </c>
      <c r="KX19" s="1">
        <v>0.2</v>
      </c>
      <c r="KY19" s="1">
        <v>0</v>
      </c>
      <c r="KZ19" s="1">
        <v>0</v>
      </c>
      <c r="LA19" s="1">
        <v>0</v>
      </c>
      <c r="LB19" s="1">
        <v>0</v>
      </c>
      <c r="LC19" s="1"/>
      <c r="LD19" s="1"/>
      <c r="LE19" s="1">
        <v>0.3</v>
      </c>
      <c r="LF19" s="1"/>
      <c r="LG19" s="1"/>
      <c r="LH19" s="1">
        <v>0</v>
      </c>
      <c r="LI19" s="1">
        <v>0</v>
      </c>
      <c r="LJ19" s="1">
        <v>0</v>
      </c>
      <c r="LK19" s="1">
        <v>0.7</v>
      </c>
      <c r="LL19" s="1">
        <v>0</v>
      </c>
      <c r="LM19" s="1">
        <v>0.3</v>
      </c>
      <c r="LN19" s="1">
        <v>0</v>
      </c>
      <c r="LO19" s="1"/>
      <c r="LP19" s="1"/>
      <c r="LQ19" s="1">
        <v>0</v>
      </c>
      <c r="LR19" s="1">
        <v>26.5</v>
      </c>
      <c r="LS19" s="1">
        <v>16.399999999999999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0.2</v>
      </c>
      <c r="MA19" s="1">
        <v>4.2</v>
      </c>
      <c r="MB19" s="1">
        <v>0</v>
      </c>
      <c r="MC19" s="1">
        <v>0.2</v>
      </c>
      <c r="MD19" s="1">
        <v>0</v>
      </c>
      <c r="ME19" s="1">
        <v>0</v>
      </c>
      <c r="MF19" s="1">
        <v>0.3</v>
      </c>
      <c r="MG19" s="1"/>
      <c r="MH19" s="1">
        <v>0.6</v>
      </c>
      <c r="MI19" s="1">
        <v>0</v>
      </c>
      <c r="MJ19" s="1">
        <v>0.4</v>
      </c>
      <c r="MK19" s="1">
        <v>0.2</v>
      </c>
      <c r="ML19" s="1">
        <v>0.2</v>
      </c>
      <c r="MM19" s="1"/>
      <c r="MN19" s="1"/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/>
      <c r="NC19" s="109"/>
      <c r="ND19" s="1">
        <v>0</v>
      </c>
      <c r="NE19" s="1">
        <v>0</v>
      </c>
      <c r="NF19" s="1">
        <v>0</v>
      </c>
      <c r="NG19" s="1">
        <v>0.3</v>
      </c>
      <c r="NH19" s="1">
        <v>0.3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0.3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0.3</v>
      </c>
      <c r="OH19" s="1">
        <v>1.2</v>
      </c>
      <c r="OI19" s="1">
        <v>2.7</v>
      </c>
      <c r="OJ19" s="1">
        <v>0.7</v>
      </c>
      <c r="OK19" s="1">
        <v>0</v>
      </c>
      <c r="OL19" s="1">
        <v>0</v>
      </c>
      <c r="OM19" s="1">
        <v>0.3</v>
      </c>
      <c r="ON19" s="1">
        <v>0.3</v>
      </c>
      <c r="OO19" s="1">
        <v>0</v>
      </c>
      <c r="OP19" s="1">
        <v>0</v>
      </c>
      <c r="OQ19" s="1">
        <v>0</v>
      </c>
      <c r="OR19" s="1">
        <v>0</v>
      </c>
    </row>
    <row r="20" spans="1:408">
      <c r="A20" t="s">
        <v>67</v>
      </c>
      <c r="B20" s="54">
        <v>2</v>
      </c>
      <c r="C20">
        <v>76</v>
      </c>
      <c r="D20">
        <v>6.5</v>
      </c>
      <c r="E20">
        <v>5.6</v>
      </c>
      <c r="F20">
        <v>0.4</v>
      </c>
      <c r="G20">
        <v>0</v>
      </c>
      <c r="H20">
        <v>11.8</v>
      </c>
      <c r="I20">
        <v>2.2000000000000002</v>
      </c>
      <c r="J20">
        <v>6.6</v>
      </c>
      <c r="K20">
        <v>12.3</v>
      </c>
      <c r="L20">
        <v>0.2</v>
      </c>
      <c r="M20">
        <v>0</v>
      </c>
      <c r="N20">
        <v>0</v>
      </c>
      <c r="O20">
        <v>26.3</v>
      </c>
      <c r="P20" s="1">
        <v>0</v>
      </c>
      <c r="Q20" s="1">
        <v>2.5</v>
      </c>
      <c r="R20" s="1">
        <v>0</v>
      </c>
      <c r="S20" s="1">
        <v>6.6</v>
      </c>
      <c r="T20" s="1">
        <v>0</v>
      </c>
      <c r="V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0.4</v>
      </c>
      <c r="AH20" s="1">
        <v>0</v>
      </c>
      <c r="AI20" s="1">
        <v>1.9</v>
      </c>
      <c r="AJ20" s="1">
        <v>0</v>
      </c>
      <c r="AK20" s="1">
        <v>0</v>
      </c>
      <c r="AL20" s="1">
        <v>0</v>
      </c>
      <c r="AM20" s="1">
        <v>0</v>
      </c>
      <c r="AN20" s="1">
        <v>0.8</v>
      </c>
      <c r="AO20" s="1">
        <v>0</v>
      </c>
      <c r="AP20" s="1">
        <v>0.4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0.3</v>
      </c>
      <c r="AW20" s="1">
        <v>0</v>
      </c>
      <c r="AX20" s="1">
        <v>0.4</v>
      </c>
      <c r="AY20" s="1">
        <v>0</v>
      </c>
      <c r="AZ20" s="1">
        <v>0.2</v>
      </c>
      <c r="BA20" s="1">
        <v>0</v>
      </c>
      <c r="BB20" s="1">
        <v>0</v>
      </c>
      <c r="BC20" s="1">
        <v>0.6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0.5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0.1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0.9</v>
      </c>
      <c r="CY20" s="1"/>
      <c r="CZ20" s="1"/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0.5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0.1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0.1</v>
      </c>
      <c r="ET20" s="1">
        <v>0</v>
      </c>
      <c r="EU20" s="1">
        <v>0</v>
      </c>
      <c r="EV20" s="1">
        <v>0</v>
      </c>
      <c r="EW20" s="1">
        <v>0</v>
      </c>
      <c r="EX20" s="1">
        <v>0.6</v>
      </c>
      <c r="EY20" s="1">
        <v>0</v>
      </c>
      <c r="EZ20" s="1">
        <v>0.3</v>
      </c>
      <c r="FA20" s="1">
        <v>0.1</v>
      </c>
      <c r="FB20" s="1">
        <v>2.5</v>
      </c>
      <c r="FC20" s="1">
        <v>0.5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0.9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/>
      <c r="FZ20" s="1"/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0.4</v>
      </c>
      <c r="GH20" s="1">
        <v>0</v>
      </c>
      <c r="GI20" s="1">
        <v>0</v>
      </c>
      <c r="GJ20" s="1"/>
      <c r="GK20" s="1"/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/>
      <c r="GX20" s="110"/>
      <c r="GY20" s="1">
        <v>0</v>
      </c>
      <c r="GZ20" s="1">
        <v>0</v>
      </c>
      <c r="HA20" s="1">
        <v>0</v>
      </c>
      <c r="HB20" s="1">
        <v>0.3</v>
      </c>
      <c r="HC20" s="1">
        <v>0</v>
      </c>
      <c r="HD20" s="1">
        <v>0.4</v>
      </c>
      <c r="HE20" s="1">
        <v>0</v>
      </c>
      <c r="HF20" s="1">
        <v>0.2</v>
      </c>
      <c r="HG20" s="1">
        <v>0</v>
      </c>
      <c r="HH20" s="1">
        <v>0</v>
      </c>
      <c r="HI20" s="1">
        <v>0.6</v>
      </c>
      <c r="HJ20" s="1">
        <v>0</v>
      </c>
      <c r="HK20" s="1">
        <v>0</v>
      </c>
      <c r="HL20" s="1">
        <v>0.4</v>
      </c>
      <c r="HM20" s="1">
        <v>8.1999999999999993</v>
      </c>
      <c r="HN20" s="1">
        <v>1.2</v>
      </c>
      <c r="HO20" s="1">
        <v>0.5</v>
      </c>
      <c r="HP20" s="1">
        <v>0</v>
      </c>
      <c r="HQ20" s="1">
        <v>0</v>
      </c>
      <c r="HR20" s="1"/>
      <c r="HS20" s="1"/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1.9</v>
      </c>
      <c r="IG20" s="1">
        <v>0</v>
      </c>
      <c r="IH20" s="1">
        <v>0</v>
      </c>
      <c r="II20" s="1">
        <v>0</v>
      </c>
      <c r="IJ20" s="1">
        <v>0.3</v>
      </c>
      <c r="IK20" s="1"/>
      <c r="IL20" s="1"/>
      <c r="IM20" s="1">
        <v>0</v>
      </c>
      <c r="IN20" s="1">
        <v>6.6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/>
      <c r="IU20" s="1"/>
      <c r="IV20" s="1">
        <v>0</v>
      </c>
      <c r="IW20" s="1">
        <v>8.1999999999999993</v>
      </c>
      <c r="IX20" s="1">
        <v>1.2</v>
      </c>
      <c r="IY20" s="1">
        <v>0.5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0.9</v>
      </c>
      <c r="JI20" s="1">
        <v>1.5</v>
      </c>
      <c r="JJ20" s="1">
        <v>0</v>
      </c>
      <c r="JK20" s="1">
        <v>0</v>
      </c>
      <c r="JL20" s="1"/>
      <c r="JM20" s="1"/>
      <c r="JN20" s="1">
        <v>0</v>
      </c>
      <c r="JO20" s="1"/>
      <c r="JP20" s="1"/>
      <c r="JQ20" s="1">
        <v>0</v>
      </c>
      <c r="JR20" s="1">
        <v>0</v>
      </c>
      <c r="JS20" s="1">
        <v>0</v>
      </c>
      <c r="JT20" s="1">
        <v>0.2</v>
      </c>
      <c r="JU20" s="1">
        <v>0</v>
      </c>
      <c r="JV20" s="1">
        <v>0</v>
      </c>
      <c r="JW20" s="1">
        <v>0</v>
      </c>
      <c r="JX20" s="1">
        <v>0</v>
      </c>
      <c r="JY20" s="1"/>
      <c r="JZ20" s="1"/>
      <c r="KA20" s="1">
        <v>0</v>
      </c>
      <c r="KB20" s="1"/>
      <c r="KC20" s="1"/>
      <c r="KD20" s="1">
        <v>0</v>
      </c>
      <c r="KE20" s="1"/>
      <c r="KF20" s="1"/>
      <c r="KG20" s="1">
        <v>0</v>
      </c>
      <c r="KH20" s="1"/>
      <c r="KI20" s="110"/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0.2</v>
      </c>
      <c r="KY20" s="1">
        <v>0</v>
      </c>
      <c r="KZ20" s="1">
        <v>0</v>
      </c>
      <c r="LA20" s="1">
        <v>0</v>
      </c>
      <c r="LB20" s="1">
        <v>0</v>
      </c>
      <c r="LC20" s="1"/>
      <c r="LD20" s="1"/>
      <c r="LE20" s="1">
        <v>0</v>
      </c>
      <c r="LF20" s="1"/>
      <c r="LG20" s="1"/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/>
      <c r="LP20" s="1"/>
      <c r="LQ20" s="1">
        <v>0</v>
      </c>
      <c r="LR20" s="1">
        <v>20.6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0.2</v>
      </c>
      <c r="MA20" s="1">
        <v>3.7</v>
      </c>
      <c r="MB20" s="1">
        <v>0</v>
      </c>
      <c r="MC20" s="1">
        <v>0.2</v>
      </c>
      <c r="MD20" s="1">
        <v>0</v>
      </c>
      <c r="ME20" s="1">
        <v>0.3</v>
      </c>
      <c r="MF20" s="1">
        <v>0</v>
      </c>
      <c r="MG20" s="1"/>
      <c r="MH20" s="1">
        <v>0.3</v>
      </c>
      <c r="MI20" s="1">
        <v>0.5</v>
      </c>
      <c r="MJ20" s="1">
        <v>0.2</v>
      </c>
      <c r="MK20" s="1">
        <v>0.2</v>
      </c>
      <c r="ML20" s="1">
        <v>0.1</v>
      </c>
      <c r="MM20" s="1"/>
      <c r="MN20" s="1"/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/>
      <c r="NC20" s="109"/>
      <c r="ND20" s="1">
        <v>0.9</v>
      </c>
      <c r="NE20" s="1">
        <v>1.5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0.3</v>
      </c>
      <c r="OI20" s="1">
        <v>0</v>
      </c>
      <c r="OJ20" s="1">
        <v>0.4</v>
      </c>
      <c r="OK20" s="1">
        <v>0</v>
      </c>
      <c r="OL20" s="1">
        <v>0.2</v>
      </c>
      <c r="OM20" s="1">
        <v>0</v>
      </c>
      <c r="ON20" s="1">
        <v>0</v>
      </c>
      <c r="OO20" s="1">
        <v>0.6</v>
      </c>
      <c r="OP20" s="1">
        <v>0</v>
      </c>
      <c r="OQ20" s="1">
        <v>0</v>
      </c>
      <c r="OR20" s="1">
        <v>0</v>
      </c>
    </row>
    <row r="21" spans="1:408">
      <c r="A21" t="s">
        <v>69</v>
      </c>
      <c r="B21" s="54">
        <v>2</v>
      </c>
      <c r="C21">
        <v>126.8</v>
      </c>
      <c r="D21">
        <v>19.100000000000001</v>
      </c>
      <c r="E21">
        <v>24.3</v>
      </c>
      <c r="F21">
        <v>0.2</v>
      </c>
      <c r="G21">
        <v>0.8</v>
      </c>
      <c r="H21">
        <v>9</v>
      </c>
      <c r="I21">
        <v>3.3</v>
      </c>
      <c r="J21">
        <v>10.1</v>
      </c>
      <c r="K21">
        <v>6.7</v>
      </c>
      <c r="L21">
        <v>0.8</v>
      </c>
      <c r="M21">
        <v>2.8</v>
      </c>
      <c r="N21">
        <v>0.9</v>
      </c>
      <c r="O21">
        <v>22.3</v>
      </c>
      <c r="P21" s="1">
        <v>0</v>
      </c>
      <c r="Q21" s="1">
        <v>0.4</v>
      </c>
      <c r="R21" s="1">
        <v>0</v>
      </c>
      <c r="S21" s="1">
        <v>8.5</v>
      </c>
      <c r="T21" s="1">
        <v>1.3</v>
      </c>
      <c r="V21" s="1"/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0.2</v>
      </c>
      <c r="AH21" s="1">
        <v>0</v>
      </c>
      <c r="AI21" s="1">
        <v>2.2000000000000002</v>
      </c>
      <c r="AJ21" s="1">
        <v>0.4</v>
      </c>
      <c r="AK21" s="1">
        <v>0</v>
      </c>
      <c r="AL21" s="1">
        <v>0</v>
      </c>
      <c r="AM21" s="1">
        <v>0</v>
      </c>
      <c r="AN21" s="1">
        <v>1.2</v>
      </c>
      <c r="AO21" s="1">
        <v>0</v>
      </c>
      <c r="AP21" s="1">
        <v>0</v>
      </c>
      <c r="AQ21" s="1">
        <v>0.1</v>
      </c>
      <c r="AR21" s="1">
        <v>0</v>
      </c>
      <c r="AS21" s="1">
        <v>0</v>
      </c>
      <c r="AT21" s="1">
        <v>0.1</v>
      </c>
      <c r="AU21" s="1">
        <v>1.8</v>
      </c>
      <c r="AV21" s="1">
        <v>0</v>
      </c>
      <c r="AW21" s="1">
        <v>0.1</v>
      </c>
      <c r="AX21" s="1">
        <v>2.6</v>
      </c>
      <c r="AY21" s="1">
        <v>0.4</v>
      </c>
      <c r="AZ21" s="1">
        <v>0.7</v>
      </c>
      <c r="BA21" s="1">
        <v>0.2</v>
      </c>
      <c r="BB21" s="1">
        <v>0.1</v>
      </c>
      <c r="BC21" s="1">
        <v>0.7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0.3</v>
      </c>
      <c r="BJ21" s="1">
        <v>0.4</v>
      </c>
      <c r="BK21" s="1">
        <v>0</v>
      </c>
      <c r="BL21" s="1">
        <v>0.4</v>
      </c>
      <c r="BM21" s="1">
        <v>0.2</v>
      </c>
      <c r="BN21" s="1">
        <v>0.2</v>
      </c>
      <c r="BO21" s="1">
        <v>0</v>
      </c>
      <c r="BP21" s="1">
        <v>0</v>
      </c>
      <c r="BQ21" s="1">
        <v>0</v>
      </c>
      <c r="BR21" s="1">
        <v>0</v>
      </c>
      <c r="BS21" s="1">
        <v>0.2</v>
      </c>
      <c r="BT21" s="1">
        <v>0.2</v>
      </c>
      <c r="BU21" s="1">
        <v>0</v>
      </c>
      <c r="BV21" s="1">
        <v>1.2</v>
      </c>
      <c r="BW21" s="1">
        <v>0</v>
      </c>
      <c r="BX21" s="1">
        <v>0</v>
      </c>
      <c r="BY21" s="1">
        <v>0</v>
      </c>
      <c r="BZ21" s="1">
        <v>0.2</v>
      </c>
      <c r="CA21" s="1">
        <v>0.3</v>
      </c>
      <c r="CB21" s="1">
        <v>0</v>
      </c>
      <c r="CC21" s="1">
        <v>0.9</v>
      </c>
      <c r="CD21" s="1">
        <v>0.8</v>
      </c>
      <c r="CE21" s="1">
        <v>0</v>
      </c>
      <c r="CF21" s="1">
        <v>0</v>
      </c>
      <c r="CG21" s="1">
        <v>0</v>
      </c>
      <c r="CH21" s="1">
        <v>0.1</v>
      </c>
      <c r="CI21" s="1">
        <v>0</v>
      </c>
      <c r="CJ21" s="1">
        <v>0</v>
      </c>
      <c r="CK21" s="1">
        <v>0</v>
      </c>
      <c r="CL21" s="1">
        <v>0.1</v>
      </c>
      <c r="CM21" s="1">
        <v>0.2</v>
      </c>
      <c r="CN21" s="1">
        <v>0.1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0.2</v>
      </c>
      <c r="CU21" s="1">
        <v>0</v>
      </c>
      <c r="CV21" s="1">
        <v>0</v>
      </c>
      <c r="CW21" s="1">
        <v>0</v>
      </c>
      <c r="CX21" s="1">
        <v>2.2999999999999998</v>
      </c>
      <c r="CY21" s="1"/>
      <c r="CZ21" s="1"/>
      <c r="DA21" s="1">
        <v>0</v>
      </c>
      <c r="DB21" s="1">
        <v>0.3</v>
      </c>
      <c r="DC21" s="1">
        <v>0.4</v>
      </c>
      <c r="DD21" s="1">
        <v>0</v>
      </c>
      <c r="DE21" s="1">
        <v>0.4</v>
      </c>
      <c r="DF21" s="1">
        <v>0.2</v>
      </c>
      <c r="DG21" s="1">
        <v>0.2</v>
      </c>
      <c r="DH21" s="1">
        <v>0</v>
      </c>
      <c r="DI21" s="1">
        <v>0</v>
      </c>
      <c r="DJ21" s="1">
        <v>0</v>
      </c>
      <c r="DK21" s="1">
        <v>0</v>
      </c>
      <c r="DL21" s="1">
        <v>0.2</v>
      </c>
      <c r="DM21" s="1">
        <v>0.2</v>
      </c>
      <c r="DN21" s="1">
        <v>0</v>
      </c>
      <c r="DO21" s="1">
        <v>1.2</v>
      </c>
      <c r="DP21" s="1">
        <v>0</v>
      </c>
      <c r="DQ21" s="1">
        <v>0</v>
      </c>
      <c r="DR21" s="1">
        <v>0</v>
      </c>
      <c r="DS21" s="1">
        <v>0.2</v>
      </c>
      <c r="DT21" s="1">
        <v>0.3</v>
      </c>
      <c r="DU21" s="1">
        <v>0</v>
      </c>
      <c r="DV21" s="1">
        <v>0.9</v>
      </c>
      <c r="DW21" s="1">
        <v>0.8</v>
      </c>
      <c r="DX21" s="1">
        <v>0</v>
      </c>
      <c r="DY21" s="1">
        <v>0</v>
      </c>
      <c r="DZ21" s="1">
        <v>0</v>
      </c>
      <c r="EA21" s="1">
        <v>0.1</v>
      </c>
      <c r="EB21" s="1">
        <v>0</v>
      </c>
      <c r="EC21" s="1">
        <v>0</v>
      </c>
      <c r="ED21" s="1">
        <v>0</v>
      </c>
      <c r="EE21" s="1">
        <v>0.1</v>
      </c>
      <c r="EF21" s="1">
        <v>0.2</v>
      </c>
      <c r="EG21" s="1">
        <v>0.1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0.2</v>
      </c>
      <c r="EN21" s="1">
        <v>0</v>
      </c>
      <c r="EO21" s="1">
        <v>0</v>
      </c>
      <c r="EP21" s="1">
        <v>0</v>
      </c>
      <c r="EQ21" s="1">
        <v>0</v>
      </c>
      <c r="ER21" s="1">
        <v>0.1</v>
      </c>
      <c r="ES21" s="1">
        <v>0.8</v>
      </c>
      <c r="ET21" s="1">
        <v>0</v>
      </c>
      <c r="EU21" s="1">
        <v>0</v>
      </c>
      <c r="EV21" s="1">
        <v>0</v>
      </c>
      <c r="EW21" s="1">
        <v>2.5</v>
      </c>
      <c r="EX21" s="1">
        <v>4.9000000000000004</v>
      </c>
      <c r="EY21" s="1">
        <v>0.2</v>
      </c>
      <c r="EZ21" s="1">
        <v>2.2999999999999998</v>
      </c>
      <c r="FA21" s="1">
        <v>1.7</v>
      </c>
      <c r="FB21" s="1">
        <v>0.4</v>
      </c>
      <c r="FC21" s="1">
        <v>0</v>
      </c>
      <c r="FD21" s="1">
        <v>0</v>
      </c>
      <c r="FE21" s="1">
        <v>1</v>
      </c>
      <c r="FF21" s="1">
        <v>0.6</v>
      </c>
      <c r="FG21" s="1">
        <v>0.4</v>
      </c>
      <c r="FH21" s="1">
        <v>0.1</v>
      </c>
      <c r="FI21" s="1">
        <v>0</v>
      </c>
      <c r="FJ21" s="1">
        <v>0.7</v>
      </c>
      <c r="FK21" s="1">
        <v>0.3</v>
      </c>
      <c r="FL21" s="1">
        <v>0</v>
      </c>
      <c r="FM21" s="1">
        <v>0</v>
      </c>
      <c r="FN21" s="1">
        <v>0</v>
      </c>
      <c r="FO21" s="1">
        <v>2.2999999999999998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/>
      <c r="FZ21" s="1"/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0.2</v>
      </c>
      <c r="GH21" s="1">
        <v>0</v>
      </c>
      <c r="GI21" s="1">
        <v>0</v>
      </c>
      <c r="GJ21" s="1"/>
      <c r="GK21" s="1"/>
      <c r="GL21" s="1">
        <v>0</v>
      </c>
      <c r="GM21" s="1">
        <v>0</v>
      </c>
      <c r="GN21" s="1">
        <v>0.4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0.1</v>
      </c>
      <c r="GU21" s="1">
        <v>0.1</v>
      </c>
      <c r="GV21" s="1">
        <v>0.2</v>
      </c>
      <c r="GW21" s="1"/>
      <c r="GX21" s="110"/>
      <c r="GY21" s="1">
        <v>0</v>
      </c>
      <c r="GZ21" s="1">
        <v>0.1</v>
      </c>
      <c r="HA21" s="1">
        <v>1.8</v>
      </c>
      <c r="HB21" s="1">
        <v>0</v>
      </c>
      <c r="HC21" s="1">
        <v>0.1</v>
      </c>
      <c r="HD21" s="1">
        <v>2.6</v>
      </c>
      <c r="HE21" s="1">
        <v>0.4</v>
      </c>
      <c r="HF21" s="1">
        <v>0.7</v>
      </c>
      <c r="HG21" s="1">
        <v>0.2</v>
      </c>
      <c r="HH21" s="1">
        <v>0.1</v>
      </c>
      <c r="HI21" s="1">
        <v>0.7</v>
      </c>
      <c r="HJ21" s="1">
        <v>0</v>
      </c>
      <c r="HK21" s="1">
        <v>0</v>
      </c>
      <c r="HL21" s="1">
        <v>0</v>
      </c>
      <c r="HM21" s="1">
        <v>0.2</v>
      </c>
      <c r="HN21" s="1">
        <v>1.4</v>
      </c>
      <c r="HO21" s="1">
        <v>0.2</v>
      </c>
      <c r="HP21" s="1">
        <v>0</v>
      </c>
      <c r="HQ21" s="1">
        <v>0.5</v>
      </c>
      <c r="HR21" s="1"/>
      <c r="HS21" s="1"/>
      <c r="HT21" s="1">
        <v>0.1</v>
      </c>
      <c r="HU21" s="1">
        <v>0.1</v>
      </c>
      <c r="HV21" s="1">
        <v>0</v>
      </c>
      <c r="HW21" s="1">
        <v>0</v>
      </c>
      <c r="HX21" s="1">
        <v>0</v>
      </c>
      <c r="HY21" s="1">
        <v>0.3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2.1</v>
      </c>
      <c r="IG21" s="1">
        <v>0</v>
      </c>
      <c r="IH21" s="1">
        <v>0</v>
      </c>
      <c r="II21" s="1">
        <v>0.4</v>
      </c>
      <c r="IJ21" s="1">
        <v>0.3</v>
      </c>
      <c r="IK21" s="1"/>
      <c r="IL21" s="1"/>
      <c r="IM21" s="1">
        <v>0</v>
      </c>
      <c r="IN21" s="1">
        <v>8.5</v>
      </c>
      <c r="IO21" s="1">
        <v>1.3</v>
      </c>
      <c r="IP21" s="1">
        <v>0</v>
      </c>
      <c r="IQ21" s="1">
        <v>0</v>
      </c>
      <c r="IR21" s="1">
        <v>0.1</v>
      </c>
      <c r="IS21" s="1">
        <v>0.2</v>
      </c>
      <c r="IT21" s="1"/>
      <c r="IU21" s="1"/>
      <c r="IV21" s="1">
        <v>0</v>
      </c>
      <c r="IW21" s="1">
        <v>0.2</v>
      </c>
      <c r="IX21" s="1">
        <v>1.4</v>
      </c>
      <c r="IY21" s="1">
        <v>0.2</v>
      </c>
      <c r="IZ21" s="1">
        <v>0</v>
      </c>
      <c r="JA21" s="1">
        <v>0.5</v>
      </c>
      <c r="JB21" s="1">
        <v>0</v>
      </c>
      <c r="JC21" s="1">
        <v>0</v>
      </c>
      <c r="JD21" s="1">
        <v>0</v>
      </c>
      <c r="JE21" s="1">
        <v>0</v>
      </c>
      <c r="JF21" s="1">
        <v>2.8</v>
      </c>
      <c r="JG21" s="1">
        <v>0</v>
      </c>
      <c r="JH21" s="1">
        <v>1.2</v>
      </c>
      <c r="JI21" s="1">
        <v>0</v>
      </c>
      <c r="JJ21" s="1">
        <v>0</v>
      </c>
      <c r="JK21" s="1">
        <v>0.4</v>
      </c>
      <c r="JL21" s="1"/>
      <c r="JM21" s="1"/>
      <c r="JN21" s="1">
        <v>0</v>
      </c>
      <c r="JO21" s="1"/>
      <c r="JP21" s="1"/>
      <c r="JQ21" s="1">
        <v>0.3</v>
      </c>
      <c r="JR21" s="1">
        <v>0.4</v>
      </c>
      <c r="JS21" s="1">
        <v>0</v>
      </c>
      <c r="JT21" s="1">
        <v>0.1</v>
      </c>
      <c r="JU21" s="1">
        <v>0</v>
      </c>
      <c r="JV21" s="1">
        <v>0</v>
      </c>
      <c r="JW21" s="1">
        <v>0</v>
      </c>
      <c r="JX21" s="1">
        <v>0</v>
      </c>
      <c r="JY21" s="1"/>
      <c r="JZ21" s="1"/>
      <c r="KA21" s="1">
        <v>0</v>
      </c>
      <c r="KB21" s="1"/>
      <c r="KC21" s="1"/>
      <c r="KD21" s="1">
        <v>0</v>
      </c>
      <c r="KE21" s="1"/>
      <c r="KF21" s="1"/>
      <c r="KG21" s="1">
        <v>0</v>
      </c>
      <c r="KH21" s="1"/>
      <c r="KI21" s="110"/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1.5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0.2</v>
      </c>
      <c r="KY21" s="1">
        <v>0</v>
      </c>
      <c r="KZ21" s="1">
        <v>0</v>
      </c>
      <c r="LA21" s="1">
        <v>0</v>
      </c>
      <c r="LB21" s="1">
        <v>0</v>
      </c>
      <c r="LC21" s="1"/>
      <c r="LD21" s="1"/>
      <c r="LE21" s="1">
        <v>0.3</v>
      </c>
      <c r="LF21" s="1"/>
      <c r="LG21" s="1"/>
      <c r="LH21" s="1">
        <v>0.1</v>
      </c>
      <c r="LI21" s="1">
        <v>0</v>
      </c>
      <c r="LJ21" s="1">
        <v>0.2</v>
      </c>
      <c r="LK21" s="1">
        <v>0</v>
      </c>
      <c r="LL21" s="1">
        <v>0</v>
      </c>
      <c r="LM21" s="1">
        <v>0.6</v>
      </c>
      <c r="LN21" s="1">
        <v>0</v>
      </c>
      <c r="LO21" s="1"/>
      <c r="LP21" s="1"/>
      <c r="LQ21" s="1">
        <v>0</v>
      </c>
      <c r="LR21" s="1">
        <v>17.8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0.1</v>
      </c>
      <c r="MA21" s="1">
        <v>2.8</v>
      </c>
      <c r="MB21" s="1">
        <v>0</v>
      </c>
      <c r="MC21" s="1">
        <v>0</v>
      </c>
      <c r="MD21" s="1">
        <v>0.2</v>
      </c>
      <c r="ME21" s="1">
        <v>0</v>
      </c>
      <c r="MF21" s="1">
        <v>0.3</v>
      </c>
      <c r="MG21" s="1"/>
      <c r="MH21" s="1">
        <v>0.4</v>
      </c>
      <c r="MI21" s="1">
        <v>0.5</v>
      </c>
      <c r="MJ21" s="1">
        <v>0.1</v>
      </c>
      <c r="MK21" s="1">
        <v>0.1</v>
      </c>
      <c r="ML21" s="1">
        <v>0</v>
      </c>
      <c r="MM21" s="1"/>
      <c r="MN21" s="1"/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/>
      <c r="NC21" s="109"/>
      <c r="ND21" s="1">
        <v>1.2</v>
      </c>
      <c r="NE21" s="1">
        <v>0</v>
      </c>
      <c r="NF21" s="1">
        <v>0</v>
      </c>
      <c r="NG21" s="1">
        <v>0.4</v>
      </c>
      <c r="NH21" s="1">
        <v>0.4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10.9</v>
      </c>
      <c r="NO21" s="1">
        <v>0</v>
      </c>
      <c r="NP21" s="1">
        <v>2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2.8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0.1</v>
      </c>
      <c r="OG21" s="1">
        <v>1.8</v>
      </c>
      <c r="OH21" s="1">
        <v>0</v>
      </c>
      <c r="OI21" s="1">
        <v>0.1</v>
      </c>
      <c r="OJ21" s="1">
        <v>2.6</v>
      </c>
      <c r="OK21" s="1">
        <v>0.4</v>
      </c>
      <c r="OL21" s="1">
        <v>0.7</v>
      </c>
      <c r="OM21" s="1">
        <v>0.2</v>
      </c>
      <c r="ON21" s="1">
        <v>0.1</v>
      </c>
      <c r="OO21" s="1">
        <v>0.7</v>
      </c>
      <c r="OP21" s="1">
        <v>0</v>
      </c>
      <c r="OQ21" s="1">
        <v>0</v>
      </c>
      <c r="OR21" s="1">
        <v>0.1</v>
      </c>
    </row>
    <row r="22" spans="1:408">
      <c r="A22" t="s">
        <v>72</v>
      </c>
      <c r="B22" s="54">
        <v>2</v>
      </c>
      <c r="C22">
        <v>104.2</v>
      </c>
      <c r="D22">
        <v>19.100000000000001</v>
      </c>
      <c r="E22">
        <v>29.9</v>
      </c>
      <c r="F22">
        <v>0.2</v>
      </c>
      <c r="G22">
        <v>1.1000000000000001</v>
      </c>
      <c r="H22">
        <v>6.9</v>
      </c>
      <c r="I22">
        <v>3.8</v>
      </c>
      <c r="J22">
        <v>8.1999999999999993</v>
      </c>
      <c r="K22">
        <v>2</v>
      </c>
      <c r="L22">
        <v>1</v>
      </c>
      <c r="M22">
        <v>0</v>
      </c>
      <c r="N22">
        <v>1.7</v>
      </c>
      <c r="O22">
        <v>21.4</v>
      </c>
      <c r="P22" s="1">
        <v>0</v>
      </c>
      <c r="Q22" s="1">
        <v>0.5</v>
      </c>
      <c r="R22" s="1">
        <v>0</v>
      </c>
      <c r="S22" s="1">
        <v>8</v>
      </c>
      <c r="T22" s="1">
        <v>0</v>
      </c>
      <c r="V22" s="1"/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0.2</v>
      </c>
      <c r="AH22" s="1">
        <v>0</v>
      </c>
      <c r="AI22" s="1">
        <v>2.5</v>
      </c>
      <c r="AJ22" s="1">
        <v>0.7</v>
      </c>
      <c r="AK22" s="1">
        <v>0</v>
      </c>
      <c r="AL22" s="1">
        <v>0</v>
      </c>
      <c r="AM22" s="1">
        <v>1.4</v>
      </c>
      <c r="AN22" s="1">
        <v>0</v>
      </c>
      <c r="AO22" s="1">
        <v>0</v>
      </c>
      <c r="AP22" s="1">
        <v>0.4</v>
      </c>
      <c r="AQ22" s="1">
        <v>0</v>
      </c>
      <c r="AR22" s="1">
        <v>0</v>
      </c>
      <c r="AS22" s="1">
        <v>0</v>
      </c>
      <c r="AT22" s="1">
        <v>0.3</v>
      </c>
      <c r="AU22" s="1">
        <v>0.2</v>
      </c>
      <c r="AV22" s="1">
        <v>0</v>
      </c>
      <c r="AW22" s="1">
        <v>0</v>
      </c>
      <c r="AX22" s="1">
        <v>2.4</v>
      </c>
      <c r="AY22" s="1">
        <v>0.4</v>
      </c>
      <c r="AZ22" s="1">
        <v>1</v>
      </c>
      <c r="BA22" s="1">
        <v>0.7</v>
      </c>
      <c r="BB22" s="1">
        <v>0</v>
      </c>
      <c r="BC22" s="1">
        <v>0.7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0.5</v>
      </c>
      <c r="BJ22" s="1">
        <v>0.4</v>
      </c>
      <c r="BK22" s="1">
        <v>0.2</v>
      </c>
      <c r="BL22" s="1">
        <v>0.4</v>
      </c>
      <c r="BM22" s="1">
        <v>0.2</v>
      </c>
      <c r="BN22" s="1">
        <v>0.3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1.5</v>
      </c>
      <c r="BW22" s="1">
        <v>0</v>
      </c>
      <c r="BX22" s="1">
        <v>0</v>
      </c>
      <c r="BY22" s="1">
        <v>0</v>
      </c>
      <c r="BZ22" s="1">
        <v>0.2</v>
      </c>
      <c r="CA22" s="1">
        <v>0.1</v>
      </c>
      <c r="CB22" s="1">
        <v>0</v>
      </c>
      <c r="CC22" s="1">
        <v>1</v>
      </c>
      <c r="CD22" s="1">
        <v>0</v>
      </c>
      <c r="CE22" s="1">
        <v>0</v>
      </c>
      <c r="CF22" s="1">
        <v>0</v>
      </c>
      <c r="CG22" s="1">
        <v>0</v>
      </c>
      <c r="CH22" s="1">
        <v>0.3</v>
      </c>
      <c r="CI22" s="1">
        <v>0.3</v>
      </c>
      <c r="CJ22" s="1">
        <v>0</v>
      </c>
      <c r="CK22" s="1">
        <v>0</v>
      </c>
      <c r="CL22" s="1">
        <v>0.1</v>
      </c>
      <c r="CM22" s="1">
        <v>0</v>
      </c>
      <c r="CN22" s="1">
        <v>0.2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0.3</v>
      </c>
      <c r="CV22" s="1">
        <v>0</v>
      </c>
      <c r="CW22" s="1">
        <v>0</v>
      </c>
      <c r="CX22" s="1">
        <v>2.2000000000000002</v>
      </c>
      <c r="CY22" s="1"/>
      <c r="CZ22" s="1"/>
      <c r="DA22" s="1">
        <v>0</v>
      </c>
      <c r="DB22" s="1">
        <v>0.5</v>
      </c>
      <c r="DC22" s="1">
        <v>0.4</v>
      </c>
      <c r="DD22" s="1">
        <v>0.2</v>
      </c>
      <c r="DE22" s="1">
        <v>0.4</v>
      </c>
      <c r="DF22" s="1">
        <v>0.2</v>
      </c>
      <c r="DG22" s="1">
        <v>0.3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1.5</v>
      </c>
      <c r="DP22" s="1">
        <v>0</v>
      </c>
      <c r="DQ22" s="1">
        <v>0</v>
      </c>
      <c r="DR22" s="1">
        <v>0</v>
      </c>
      <c r="DS22" s="1">
        <v>0.2</v>
      </c>
      <c r="DT22" s="1">
        <v>0.1</v>
      </c>
      <c r="DU22" s="1">
        <v>0</v>
      </c>
      <c r="DV22" s="1">
        <v>1</v>
      </c>
      <c r="DW22" s="1">
        <v>0</v>
      </c>
      <c r="DX22" s="1">
        <v>0</v>
      </c>
      <c r="DY22" s="1">
        <v>0</v>
      </c>
      <c r="DZ22" s="1">
        <v>0</v>
      </c>
      <c r="EA22" s="1">
        <v>0.3</v>
      </c>
      <c r="EB22" s="1">
        <v>0.3</v>
      </c>
      <c r="EC22" s="1">
        <v>0</v>
      </c>
      <c r="ED22" s="1">
        <v>0</v>
      </c>
      <c r="EE22" s="1">
        <v>0.1</v>
      </c>
      <c r="EF22" s="1">
        <v>0</v>
      </c>
      <c r="EG22" s="1">
        <v>0.2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0.3</v>
      </c>
      <c r="EO22" s="1">
        <v>0</v>
      </c>
      <c r="EP22" s="1">
        <v>0</v>
      </c>
      <c r="EQ22" s="1">
        <v>0</v>
      </c>
      <c r="ER22" s="1">
        <v>0.1</v>
      </c>
      <c r="ES22" s="1">
        <v>0.9</v>
      </c>
      <c r="ET22" s="1">
        <v>0</v>
      </c>
      <c r="EU22" s="1">
        <v>0.2</v>
      </c>
      <c r="EV22" s="1">
        <v>0</v>
      </c>
      <c r="EW22" s="1">
        <v>2.6</v>
      </c>
      <c r="EX22" s="1">
        <v>5.9</v>
      </c>
      <c r="EY22" s="1">
        <v>0</v>
      </c>
      <c r="EZ22" s="1">
        <v>4.2</v>
      </c>
      <c r="FA22" s="1">
        <v>2.2000000000000002</v>
      </c>
      <c r="FB22" s="1">
        <v>0.5</v>
      </c>
      <c r="FC22" s="1">
        <v>0.3</v>
      </c>
      <c r="FD22" s="1">
        <v>1.3</v>
      </c>
      <c r="FE22" s="1">
        <v>0.6</v>
      </c>
      <c r="FF22" s="1">
        <v>0.5</v>
      </c>
      <c r="FG22" s="1">
        <v>0.4</v>
      </c>
      <c r="FH22" s="1">
        <v>0.1</v>
      </c>
      <c r="FI22" s="1">
        <v>1</v>
      </c>
      <c r="FJ22" s="1">
        <v>0.5</v>
      </c>
      <c r="FK22" s="1">
        <v>0.4</v>
      </c>
      <c r="FL22" s="1">
        <v>0</v>
      </c>
      <c r="FM22" s="1">
        <v>0</v>
      </c>
      <c r="FN22" s="1">
        <v>0</v>
      </c>
      <c r="FO22" s="1">
        <v>2.2000000000000002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/>
      <c r="FZ22" s="1"/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0.2</v>
      </c>
      <c r="GH22" s="1">
        <v>0</v>
      </c>
      <c r="GI22" s="1">
        <v>0</v>
      </c>
      <c r="GJ22" s="1"/>
      <c r="GK22" s="1"/>
      <c r="GL22" s="1">
        <v>0</v>
      </c>
      <c r="GM22" s="1">
        <v>0</v>
      </c>
      <c r="GN22" s="1">
        <v>0.5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0.1</v>
      </c>
      <c r="GU22" s="1">
        <v>0.2</v>
      </c>
      <c r="GV22" s="1">
        <v>0.3</v>
      </c>
      <c r="GW22" s="1"/>
      <c r="GX22" s="110"/>
      <c r="GY22" s="1">
        <v>0</v>
      </c>
      <c r="GZ22" s="1">
        <v>0.3</v>
      </c>
      <c r="HA22" s="1">
        <v>0.2</v>
      </c>
      <c r="HB22" s="1">
        <v>0</v>
      </c>
      <c r="HC22" s="1">
        <v>0</v>
      </c>
      <c r="HD22" s="1">
        <v>2.4</v>
      </c>
      <c r="HE22" s="1">
        <v>0.4</v>
      </c>
      <c r="HF22" s="1">
        <v>1</v>
      </c>
      <c r="HG22" s="1">
        <v>0.7</v>
      </c>
      <c r="HH22" s="1">
        <v>0</v>
      </c>
      <c r="HI22" s="1">
        <v>0.7</v>
      </c>
      <c r="HJ22" s="1">
        <v>0</v>
      </c>
      <c r="HK22" s="1">
        <v>0</v>
      </c>
      <c r="HL22" s="1">
        <v>0</v>
      </c>
      <c r="HM22" s="1">
        <v>0.3</v>
      </c>
      <c r="HN22" s="1">
        <v>0.6</v>
      </c>
      <c r="HO22" s="1">
        <v>0</v>
      </c>
      <c r="HP22" s="1">
        <v>0</v>
      </c>
      <c r="HQ22" s="1">
        <v>0.3</v>
      </c>
      <c r="HR22" s="1"/>
      <c r="HS22" s="1"/>
      <c r="HT22" s="1">
        <v>0.3</v>
      </c>
      <c r="HU22" s="1">
        <v>0.2</v>
      </c>
      <c r="HV22" s="1">
        <v>0</v>
      </c>
      <c r="HW22" s="1">
        <v>0</v>
      </c>
      <c r="HX22" s="1">
        <v>0</v>
      </c>
      <c r="HY22" s="1">
        <v>0.3</v>
      </c>
      <c r="HZ22" s="1">
        <v>0</v>
      </c>
      <c r="IA22" s="1">
        <v>0</v>
      </c>
      <c r="IB22" s="1">
        <v>0.1</v>
      </c>
      <c r="IC22" s="1">
        <v>0.1</v>
      </c>
      <c r="ID22" s="1">
        <v>0</v>
      </c>
      <c r="IE22" s="1">
        <v>0</v>
      </c>
      <c r="IF22" s="1">
        <v>2.1</v>
      </c>
      <c r="IG22" s="1">
        <v>0</v>
      </c>
      <c r="IH22" s="1">
        <v>0.3</v>
      </c>
      <c r="II22" s="1">
        <v>0.1</v>
      </c>
      <c r="IJ22" s="1">
        <v>0.3</v>
      </c>
      <c r="IK22" s="1"/>
      <c r="IL22" s="1"/>
      <c r="IM22" s="1">
        <v>0</v>
      </c>
      <c r="IN22" s="1">
        <v>8</v>
      </c>
      <c r="IO22" s="1">
        <v>0</v>
      </c>
      <c r="IP22" s="1">
        <v>0</v>
      </c>
      <c r="IQ22" s="1">
        <v>0.1</v>
      </c>
      <c r="IR22" s="1">
        <v>0.1</v>
      </c>
      <c r="IS22" s="1">
        <v>0</v>
      </c>
      <c r="IT22" s="1"/>
      <c r="IU22" s="1"/>
      <c r="IV22" s="1">
        <v>0</v>
      </c>
      <c r="IW22" s="1">
        <v>0.3</v>
      </c>
      <c r="IX22" s="1">
        <v>0.6</v>
      </c>
      <c r="IY22" s="1">
        <v>0</v>
      </c>
      <c r="IZ22" s="1">
        <v>0</v>
      </c>
      <c r="JA22" s="1">
        <v>0.3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0.2</v>
      </c>
      <c r="JI22" s="1">
        <v>0</v>
      </c>
      <c r="JJ22" s="1">
        <v>0</v>
      </c>
      <c r="JK22" s="1">
        <v>0.6</v>
      </c>
      <c r="JL22" s="1"/>
      <c r="JM22" s="1"/>
      <c r="JN22" s="1">
        <v>0</v>
      </c>
      <c r="JO22" s="1"/>
      <c r="JP22" s="1"/>
      <c r="JQ22" s="1">
        <v>0.3</v>
      </c>
      <c r="JR22" s="1">
        <v>0</v>
      </c>
      <c r="JS22" s="1">
        <v>0.4</v>
      </c>
      <c r="JT22" s="1">
        <v>0.3</v>
      </c>
      <c r="JU22" s="1">
        <v>0</v>
      </c>
      <c r="JV22" s="1">
        <v>0</v>
      </c>
      <c r="JW22" s="1">
        <v>0</v>
      </c>
      <c r="JX22" s="1">
        <v>0</v>
      </c>
      <c r="JY22" s="1"/>
      <c r="JZ22" s="1"/>
      <c r="KA22" s="1">
        <v>0</v>
      </c>
      <c r="KB22" s="1"/>
      <c r="KC22" s="1"/>
      <c r="KD22" s="1">
        <v>0</v>
      </c>
      <c r="KE22" s="1"/>
      <c r="KF22" s="1"/>
      <c r="KG22" s="1">
        <v>0</v>
      </c>
      <c r="KH22" s="1"/>
      <c r="KI22" s="110"/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0.2</v>
      </c>
      <c r="KU22" s="1">
        <v>0</v>
      </c>
      <c r="KV22" s="1">
        <v>0</v>
      </c>
      <c r="KW22" s="1">
        <v>0</v>
      </c>
      <c r="KX22" s="1">
        <v>0.2</v>
      </c>
      <c r="KY22" s="1">
        <v>0</v>
      </c>
      <c r="KZ22" s="1">
        <v>0</v>
      </c>
      <c r="LA22" s="1">
        <v>0</v>
      </c>
      <c r="LB22" s="1">
        <v>0</v>
      </c>
      <c r="LC22" s="1"/>
      <c r="LD22" s="1"/>
      <c r="LE22" s="1">
        <v>0.2</v>
      </c>
      <c r="LF22" s="1"/>
      <c r="LG22" s="1"/>
      <c r="LH22" s="1">
        <v>0</v>
      </c>
      <c r="LI22" s="1">
        <v>0.2</v>
      </c>
      <c r="LJ22" s="1">
        <v>0.3</v>
      </c>
      <c r="LK22" s="1">
        <v>0.5</v>
      </c>
      <c r="LL22" s="1">
        <v>0.5</v>
      </c>
      <c r="LM22" s="1">
        <v>0.2</v>
      </c>
      <c r="LN22" s="1">
        <v>0</v>
      </c>
      <c r="LO22" s="1"/>
      <c r="LP22" s="1"/>
      <c r="LQ22" s="1">
        <v>0</v>
      </c>
      <c r="LR22" s="1">
        <v>15.5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0.1</v>
      </c>
      <c r="MA22" s="1">
        <v>3.8</v>
      </c>
      <c r="MB22" s="1">
        <v>0</v>
      </c>
      <c r="MC22" s="1">
        <v>0</v>
      </c>
      <c r="MD22" s="1">
        <v>0.2</v>
      </c>
      <c r="ME22" s="1">
        <v>0</v>
      </c>
      <c r="MF22" s="1">
        <v>0.3</v>
      </c>
      <c r="MG22" s="1"/>
      <c r="MH22" s="1">
        <v>0.4</v>
      </c>
      <c r="MI22" s="1">
        <v>0.6</v>
      </c>
      <c r="MJ22" s="1">
        <v>0</v>
      </c>
      <c r="MK22" s="1">
        <v>0.2</v>
      </c>
      <c r="ML22" s="1">
        <v>0.3</v>
      </c>
      <c r="MM22" s="1"/>
      <c r="MN22" s="1"/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/>
      <c r="NC22" s="109"/>
      <c r="ND22" s="1">
        <v>0.2</v>
      </c>
      <c r="NE22" s="1">
        <v>0</v>
      </c>
      <c r="NF22" s="1">
        <v>0</v>
      </c>
      <c r="NG22" s="1">
        <v>0.6</v>
      </c>
      <c r="NH22" s="1">
        <v>0.5</v>
      </c>
      <c r="NI22" s="1">
        <v>0</v>
      </c>
      <c r="NJ22" s="1">
        <v>0</v>
      </c>
      <c r="NK22" s="1">
        <v>0</v>
      </c>
      <c r="NL22" s="1">
        <v>0</v>
      </c>
      <c r="NM22" s="1">
        <v>0.6</v>
      </c>
      <c r="NN22" s="1">
        <v>0</v>
      </c>
      <c r="NO22" s="1">
        <v>0</v>
      </c>
      <c r="NP22" s="1">
        <v>0.4</v>
      </c>
      <c r="NQ22" s="1">
        <v>0.3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0.3</v>
      </c>
      <c r="OG22" s="1">
        <v>0.2</v>
      </c>
      <c r="OH22" s="1">
        <v>0</v>
      </c>
      <c r="OI22" s="1">
        <v>0</v>
      </c>
      <c r="OJ22" s="1">
        <v>2.4</v>
      </c>
      <c r="OK22" s="1">
        <v>0.4</v>
      </c>
      <c r="OL22" s="1">
        <v>1</v>
      </c>
      <c r="OM22" s="1">
        <v>0.7</v>
      </c>
      <c r="ON22" s="1">
        <v>0</v>
      </c>
      <c r="OO22" s="1">
        <v>0.7</v>
      </c>
      <c r="OP22" s="1">
        <v>0</v>
      </c>
      <c r="OQ22" s="1">
        <v>0</v>
      </c>
      <c r="OR22" s="1">
        <v>0</v>
      </c>
    </row>
    <row r="23" spans="1:408">
      <c r="A23" t="s">
        <v>73</v>
      </c>
      <c r="B23" s="54">
        <v>2</v>
      </c>
      <c r="C23">
        <v>87.8</v>
      </c>
      <c r="D23">
        <v>34.6</v>
      </c>
      <c r="E23">
        <v>7.1</v>
      </c>
      <c r="F23">
        <v>0</v>
      </c>
      <c r="G23">
        <v>0.7</v>
      </c>
      <c r="H23">
        <v>8</v>
      </c>
      <c r="I23">
        <v>2.4</v>
      </c>
      <c r="J23">
        <v>6.4</v>
      </c>
      <c r="K23">
        <v>6.4</v>
      </c>
      <c r="L23">
        <v>0.7</v>
      </c>
      <c r="M23">
        <v>0.3</v>
      </c>
      <c r="N23">
        <v>1</v>
      </c>
      <c r="O23">
        <v>16.399999999999999</v>
      </c>
      <c r="P23" s="1">
        <v>0.5</v>
      </c>
      <c r="Q23" s="1">
        <v>0</v>
      </c>
      <c r="R23" s="1">
        <v>0</v>
      </c>
      <c r="S23" s="1">
        <v>6.4</v>
      </c>
      <c r="T23" s="1">
        <v>0</v>
      </c>
      <c r="V23" s="1"/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0.5</v>
      </c>
      <c r="AI23" s="1">
        <v>3.1</v>
      </c>
      <c r="AJ23" s="1">
        <v>0.3</v>
      </c>
      <c r="AK23" s="1">
        <v>0</v>
      </c>
      <c r="AL23" s="1">
        <v>0</v>
      </c>
      <c r="AM23" s="1">
        <v>25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0.4</v>
      </c>
      <c r="AW23" s="1">
        <v>0</v>
      </c>
      <c r="AX23" s="1">
        <v>0.4</v>
      </c>
      <c r="AY23" s="1">
        <v>0</v>
      </c>
      <c r="AZ23" s="1">
        <v>0</v>
      </c>
      <c r="BA23" s="1">
        <v>0.8</v>
      </c>
      <c r="BB23" s="1">
        <v>0</v>
      </c>
      <c r="BC23" s="1">
        <v>0.8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0.3</v>
      </c>
      <c r="BJ23" s="1">
        <v>0</v>
      </c>
      <c r="BK23" s="1">
        <v>0.3</v>
      </c>
      <c r="BL23" s="1">
        <v>0.3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0.7</v>
      </c>
      <c r="BX23" s="1">
        <v>0</v>
      </c>
      <c r="BY23" s="1">
        <v>0</v>
      </c>
      <c r="BZ23" s="1">
        <v>0.3</v>
      </c>
      <c r="CA23" s="1">
        <v>0.2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1.2</v>
      </c>
      <c r="CY23" s="1"/>
      <c r="CZ23" s="1"/>
      <c r="DA23" s="1">
        <v>0</v>
      </c>
      <c r="DB23" s="1">
        <v>0.3</v>
      </c>
      <c r="DC23" s="1">
        <v>0</v>
      </c>
      <c r="DD23" s="1">
        <v>0.3</v>
      </c>
      <c r="DE23" s="1">
        <v>0.3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0.7</v>
      </c>
      <c r="DQ23" s="1">
        <v>0</v>
      </c>
      <c r="DR23" s="1">
        <v>0</v>
      </c>
      <c r="DS23" s="1">
        <v>0.3</v>
      </c>
      <c r="DT23" s="1">
        <v>0.2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0.2</v>
      </c>
      <c r="ET23" s="1">
        <v>0</v>
      </c>
      <c r="EU23" s="1">
        <v>0</v>
      </c>
      <c r="EV23" s="1">
        <v>0</v>
      </c>
      <c r="EW23" s="1">
        <v>1.2</v>
      </c>
      <c r="EX23" s="1">
        <v>1.1000000000000001</v>
      </c>
      <c r="EY23" s="1">
        <v>0</v>
      </c>
      <c r="EZ23" s="1">
        <v>0.4</v>
      </c>
      <c r="FA23" s="1">
        <v>0.3</v>
      </c>
      <c r="FB23" s="1">
        <v>0</v>
      </c>
      <c r="FC23" s="1">
        <v>0</v>
      </c>
      <c r="FD23" s="1">
        <v>0.1</v>
      </c>
      <c r="FE23" s="1">
        <v>0.2</v>
      </c>
      <c r="FF23" s="1">
        <v>0</v>
      </c>
      <c r="FG23" s="1">
        <v>0</v>
      </c>
      <c r="FH23" s="1">
        <v>0</v>
      </c>
      <c r="FI23" s="1">
        <v>0.1</v>
      </c>
      <c r="FJ23" s="1">
        <v>0</v>
      </c>
      <c r="FK23" s="1">
        <v>0.1</v>
      </c>
      <c r="FL23" s="1">
        <v>0</v>
      </c>
      <c r="FM23" s="1">
        <v>0.1</v>
      </c>
      <c r="FN23" s="1">
        <v>0</v>
      </c>
      <c r="FO23" s="1">
        <v>1.2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/>
      <c r="FZ23" s="1"/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/>
      <c r="GK23" s="1"/>
      <c r="GL23" s="1">
        <v>0</v>
      </c>
      <c r="GM23" s="1">
        <v>0</v>
      </c>
      <c r="GN23" s="1">
        <v>0.2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0.5</v>
      </c>
      <c r="GW23" s="1"/>
      <c r="GX23" s="110"/>
      <c r="GY23" s="1">
        <v>0</v>
      </c>
      <c r="GZ23" s="1">
        <v>0</v>
      </c>
      <c r="HA23" s="1">
        <v>0</v>
      </c>
      <c r="HB23" s="1">
        <v>0.4</v>
      </c>
      <c r="HC23" s="1">
        <v>0</v>
      </c>
      <c r="HD23" s="1">
        <v>0.4</v>
      </c>
      <c r="HE23" s="1">
        <v>0</v>
      </c>
      <c r="HF23" s="1">
        <v>0</v>
      </c>
      <c r="HG23" s="1">
        <v>0.8</v>
      </c>
      <c r="HH23" s="1">
        <v>0</v>
      </c>
      <c r="HI23" s="1">
        <v>0.8</v>
      </c>
      <c r="HJ23" s="1">
        <v>0</v>
      </c>
      <c r="HK23" s="1">
        <v>0</v>
      </c>
      <c r="HL23" s="1">
        <v>0</v>
      </c>
      <c r="HM23" s="1">
        <v>5.4</v>
      </c>
      <c r="HN23" s="1">
        <v>0.2</v>
      </c>
      <c r="HO23" s="1">
        <v>0</v>
      </c>
      <c r="HP23" s="1">
        <v>0</v>
      </c>
      <c r="HQ23" s="1">
        <v>0</v>
      </c>
      <c r="HR23" s="1"/>
      <c r="HS23" s="1"/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2.1</v>
      </c>
      <c r="IG23" s="1">
        <v>0</v>
      </c>
      <c r="IH23" s="1">
        <v>0</v>
      </c>
      <c r="II23" s="1">
        <v>0</v>
      </c>
      <c r="IJ23" s="1">
        <v>0.3</v>
      </c>
      <c r="IK23" s="1"/>
      <c r="IL23" s="1"/>
      <c r="IM23" s="1">
        <v>0</v>
      </c>
      <c r="IN23" s="1">
        <v>6.4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/>
      <c r="IU23" s="1"/>
      <c r="IV23" s="1">
        <v>0</v>
      </c>
      <c r="IW23" s="1">
        <v>5.4</v>
      </c>
      <c r="IX23" s="1">
        <v>0.2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0.3</v>
      </c>
      <c r="JG23" s="1">
        <v>0</v>
      </c>
      <c r="JH23" s="1">
        <v>0</v>
      </c>
      <c r="JI23" s="1">
        <v>0.3</v>
      </c>
      <c r="JJ23" s="1">
        <v>0.2</v>
      </c>
      <c r="JK23" s="1">
        <v>0</v>
      </c>
      <c r="JL23" s="1"/>
      <c r="JM23" s="1"/>
      <c r="JN23" s="1">
        <v>0</v>
      </c>
      <c r="JO23" s="1"/>
      <c r="JP23" s="1"/>
      <c r="JQ23" s="1">
        <v>0</v>
      </c>
      <c r="JR23" s="1">
        <v>0</v>
      </c>
      <c r="JS23" s="1">
        <v>0.4</v>
      </c>
      <c r="JT23" s="1">
        <v>0.3</v>
      </c>
      <c r="JU23" s="1">
        <v>0</v>
      </c>
      <c r="JV23" s="1">
        <v>0</v>
      </c>
      <c r="JW23" s="1">
        <v>0</v>
      </c>
      <c r="JX23" s="1">
        <v>0</v>
      </c>
      <c r="JY23" s="1"/>
      <c r="JZ23" s="1"/>
      <c r="KA23" s="1">
        <v>0</v>
      </c>
      <c r="KB23" s="1"/>
      <c r="KC23" s="1"/>
      <c r="KD23" s="1">
        <v>0</v>
      </c>
      <c r="KE23" s="1"/>
      <c r="KF23" s="1"/>
      <c r="KG23" s="1">
        <v>0</v>
      </c>
      <c r="KH23" s="1"/>
      <c r="KI23" s="110"/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0.1</v>
      </c>
      <c r="KY23" s="1">
        <v>0</v>
      </c>
      <c r="KZ23" s="1">
        <v>0</v>
      </c>
      <c r="LA23" s="1">
        <v>0</v>
      </c>
      <c r="LB23" s="1">
        <v>0</v>
      </c>
      <c r="LC23" s="1"/>
      <c r="LD23" s="1"/>
      <c r="LE23" s="1">
        <v>0.5</v>
      </c>
      <c r="LF23" s="1"/>
      <c r="LG23" s="1"/>
      <c r="LH23" s="1">
        <v>0</v>
      </c>
      <c r="LI23" s="1">
        <v>0.2</v>
      </c>
      <c r="LJ23" s="1">
        <v>0.2</v>
      </c>
      <c r="LK23" s="1">
        <v>0</v>
      </c>
      <c r="LL23" s="1">
        <v>0.4</v>
      </c>
      <c r="LM23" s="1">
        <v>0.2</v>
      </c>
      <c r="LN23" s="1">
        <v>0</v>
      </c>
      <c r="LO23" s="1"/>
      <c r="LP23" s="1"/>
      <c r="LQ23" s="1">
        <v>0</v>
      </c>
      <c r="LR23" s="1">
        <v>9.6999999999999993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0.3</v>
      </c>
      <c r="MA23" s="1">
        <v>5</v>
      </c>
      <c r="MB23" s="1">
        <v>0</v>
      </c>
      <c r="MC23" s="1">
        <v>0</v>
      </c>
      <c r="MD23" s="1">
        <v>0.2</v>
      </c>
      <c r="ME23" s="1">
        <v>0.1</v>
      </c>
      <c r="MF23" s="1">
        <v>0.1</v>
      </c>
      <c r="MG23" s="1"/>
      <c r="MH23" s="1">
        <v>0.3</v>
      </c>
      <c r="MI23" s="1">
        <v>0.4</v>
      </c>
      <c r="MJ23" s="1">
        <v>0</v>
      </c>
      <c r="MK23" s="1">
        <v>0</v>
      </c>
      <c r="ML23" s="1">
        <v>0.3</v>
      </c>
      <c r="MM23" s="1"/>
      <c r="MN23" s="1"/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/>
      <c r="NC23" s="109"/>
      <c r="ND23" s="1">
        <v>0</v>
      </c>
      <c r="NE23" s="1">
        <v>0.3</v>
      </c>
      <c r="NF23" s="1">
        <v>0.2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0.3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0.4</v>
      </c>
      <c r="OI23" s="1">
        <v>0</v>
      </c>
      <c r="OJ23" s="1">
        <v>0.4</v>
      </c>
      <c r="OK23" s="1">
        <v>0</v>
      </c>
      <c r="OL23" s="1">
        <v>0</v>
      </c>
      <c r="OM23" s="1">
        <v>0.8</v>
      </c>
      <c r="ON23" s="1">
        <v>0</v>
      </c>
      <c r="OO23" s="1">
        <v>0.8</v>
      </c>
      <c r="OP23" s="1">
        <v>0</v>
      </c>
      <c r="OQ23" s="1">
        <v>0</v>
      </c>
      <c r="OR23" s="1">
        <v>0</v>
      </c>
    </row>
    <row r="24" spans="1:408">
      <c r="A24" t="s">
        <v>75</v>
      </c>
      <c r="B24" s="54">
        <v>2</v>
      </c>
      <c r="C24">
        <v>54.3</v>
      </c>
      <c r="D24">
        <v>5.6</v>
      </c>
      <c r="E24">
        <v>5.8</v>
      </c>
      <c r="F24">
        <v>0</v>
      </c>
      <c r="G24">
        <v>0.3</v>
      </c>
      <c r="H24">
        <v>2.1</v>
      </c>
      <c r="I24">
        <v>2.5</v>
      </c>
      <c r="J24">
        <v>6.2</v>
      </c>
      <c r="K24">
        <v>0.5</v>
      </c>
      <c r="L24">
        <v>0</v>
      </c>
      <c r="M24">
        <v>0.4</v>
      </c>
      <c r="N24">
        <v>0.3</v>
      </c>
      <c r="O24">
        <v>27.6</v>
      </c>
      <c r="P24" s="1">
        <v>0</v>
      </c>
      <c r="Q24" s="1">
        <v>0</v>
      </c>
      <c r="R24" s="1">
        <v>0</v>
      </c>
      <c r="S24" s="1">
        <v>6.2</v>
      </c>
      <c r="T24" s="1">
        <v>0</v>
      </c>
      <c r="V24" s="1"/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0.2</v>
      </c>
      <c r="AJ24" s="1">
        <v>0</v>
      </c>
      <c r="AK24" s="1">
        <v>0</v>
      </c>
      <c r="AL24" s="1">
        <v>0</v>
      </c>
      <c r="AM24" s="1">
        <v>0</v>
      </c>
      <c r="AN24" s="1">
        <v>0.8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0.2</v>
      </c>
      <c r="AW24" s="1">
        <v>0</v>
      </c>
      <c r="AX24" s="1">
        <v>1.8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0.3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0.6</v>
      </c>
      <c r="CD24" s="1">
        <v>0</v>
      </c>
      <c r="CE24" s="1">
        <v>0</v>
      </c>
      <c r="CF24" s="1">
        <v>0</v>
      </c>
      <c r="CG24" s="1">
        <v>0.5</v>
      </c>
      <c r="CH24" s="1">
        <v>0.2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1</v>
      </c>
      <c r="CY24" s="1"/>
      <c r="CZ24" s="1"/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0.3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0.6</v>
      </c>
      <c r="DW24" s="1">
        <v>0</v>
      </c>
      <c r="DX24" s="1">
        <v>0</v>
      </c>
      <c r="DY24" s="1">
        <v>0</v>
      </c>
      <c r="DZ24" s="1">
        <v>0.5</v>
      </c>
      <c r="EA24" s="1">
        <v>0.2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0.5</v>
      </c>
      <c r="EX24" s="1">
        <v>0.5</v>
      </c>
      <c r="EY24" s="1">
        <v>0</v>
      </c>
      <c r="EZ24" s="1">
        <v>0.3</v>
      </c>
      <c r="FA24" s="1">
        <v>0</v>
      </c>
      <c r="FB24" s="1">
        <v>0</v>
      </c>
      <c r="FC24" s="1">
        <v>0</v>
      </c>
      <c r="FD24" s="1">
        <v>0.6</v>
      </c>
      <c r="FE24" s="1">
        <v>0.3</v>
      </c>
      <c r="FF24" s="1">
        <v>0.2</v>
      </c>
      <c r="FG24" s="1">
        <v>0</v>
      </c>
      <c r="FH24" s="1">
        <v>0</v>
      </c>
      <c r="FI24" s="1">
        <v>0.2</v>
      </c>
      <c r="FJ24" s="1">
        <v>0.2</v>
      </c>
      <c r="FK24" s="1">
        <v>0.4</v>
      </c>
      <c r="FL24" s="1">
        <v>0</v>
      </c>
      <c r="FM24" s="1">
        <v>0</v>
      </c>
      <c r="FN24" s="1">
        <v>0</v>
      </c>
      <c r="FO24" s="1">
        <v>1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/>
      <c r="FZ24" s="1"/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/>
      <c r="GK24" s="1"/>
      <c r="GL24" s="1">
        <v>0</v>
      </c>
      <c r="GM24" s="1">
        <v>0</v>
      </c>
      <c r="GN24" s="1">
        <v>0.3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/>
      <c r="GX24" s="110"/>
      <c r="GY24" s="1">
        <v>0</v>
      </c>
      <c r="GZ24" s="1">
        <v>0</v>
      </c>
      <c r="HA24" s="1">
        <v>0</v>
      </c>
      <c r="HB24" s="1">
        <v>0.2</v>
      </c>
      <c r="HC24" s="1">
        <v>0</v>
      </c>
      <c r="HD24" s="1">
        <v>1.8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0.1</v>
      </c>
      <c r="HO24" s="1">
        <v>0</v>
      </c>
      <c r="HP24" s="1">
        <v>0</v>
      </c>
      <c r="HQ24" s="1">
        <v>0</v>
      </c>
      <c r="HR24" s="1"/>
      <c r="HS24" s="1"/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2.2000000000000002</v>
      </c>
      <c r="IG24" s="1">
        <v>0</v>
      </c>
      <c r="IH24" s="1">
        <v>0</v>
      </c>
      <c r="II24" s="1">
        <v>0</v>
      </c>
      <c r="IJ24" s="1">
        <v>0.3</v>
      </c>
      <c r="IK24" s="1"/>
      <c r="IL24" s="1"/>
      <c r="IM24" s="1">
        <v>0</v>
      </c>
      <c r="IN24" s="1">
        <v>6.2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/>
      <c r="IU24" s="1"/>
      <c r="IV24" s="1">
        <v>0</v>
      </c>
      <c r="IW24" s="1">
        <v>0</v>
      </c>
      <c r="IX24" s="1">
        <v>0.1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0.4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/>
      <c r="JM24" s="1"/>
      <c r="JN24" s="1">
        <v>0</v>
      </c>
      <c r="JO24" s="1"/>
      <c r="JP24" s="1"/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/>
      <c r="JZ24" s="1"/>
      <c r="KA24" s="1">
        <v>0</v>
      </c>
      <c r="KB24" s="1"/>
      <c r="KC24" s="1"/>
      <c r="KD24" s="1">
        <v>0</v>
      </c>
      <c r="KE24" s="1"/>
      <c r="KF24" s="1"/>
      <c r="KG24" s="1">
        <v>0</v>
      </c>
      <c r="KH24" s="1"/>
      <c r="KI24" s="110"/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0.4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0.2</v>
      </c>
      <c r="KY24" s="1">
        <v>0</v>
      </c>
      <c r="KZ24" s="1">
        <v>0</v>
      </c>
      <c r="LA24" s="1">
        <v>0</v>
      </c>
      <c r="LB24" s="1">
        <v>0</v>
      </c>
      <c r="LC24" s="1"/>
      <c r="LD24" s="1"/>
      <c r="LE24" s="1">
        <v>0</v>
      </c>
      <c r="LF24" s="1"/>
      <c r="LG24" s="1"/>
      <c r="LH24" s="1">
        <v>0</v>
      </c>
      <c r="LI24" s="1">
        <v>0</v>
      </c>
      <c r="LJ24" s="1">
        <v>0</v>
      </c>
      <c r="LK24" s="1">
        <v>0</v>
      </c>
      <c r="LL24" s="1">
        <v>0.3</v>
      </c>
      <c r="LM24" s="1">
        <v>0</v>
      </c>
      <c r="LN24" s="1">
        <v>0</v>
      </c>
      <c r="LO24" s="1"/>
      <c r="LP24" s="1"/>
      <c r="LQ24" s="1">
        <v>0</v>
      </c>
      <c r="LR24" s="1">
        <v>22.6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0.1</v>
      </c>
      <c r="MA24" s="1">
        <v>3</v>
      </c>
      <c r="MB24" s="1">
        <v>0</v>
      </c>
      <c r="MC24" s="1">
        <v>0.2</v>
      </c>
      <c r="MD24" s="1">
        <v>0</v>
      </c>
      <c r="ME24" s="1">
        <v>0.3</v>
      </c>
      <c r="MF24" s="1">
        <v>0</v>
      </c>
      <c r="MG24" s="1"/>
      <c r="MH24" s="1">
        <v>0.3</v>
      </c>
      <c r="MI24" s="1">
        <v>0.5</v>
      </c>
      <c r="MJ24" s="1">
        <v>0.1</v>
      </c>
      <c r="MK24" s="1">
        <v>0.2</v>
      </c>
      <c r="ML24" s="1">
        <v>0.3</v>
      </c>
      <c r="MM24" s="1"/>
      <c r="MN24" s="1"/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/>
      <c r="NC24" s="109"/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0.4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0.2</v>
      </c>
      <c r="OI24" s="1">
        <v>0</v>
      </c>
      <c r="OJ24" s="1">
        <v>1.8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</row>
    <row r="25" spans="1:408">
      <c r="A25" t="s">
        <v>76</v>
      </c>
      <c r="B25" s="54">
        <v>2</v>
      </c>
      <c r="C25">
        <v>50.9</v>
      </c>
      <c r="D25">
        <v>7.6</v>
      </c>
      <c r="E25">
        <v>6.1</v>
      </c>
      <c r="F25">
        <v>0</v>
      </c>
      <c r="G25">
        <v>0.3</v>
      </c>
      <c r="H25">
        <v>3.7</v>
      </c>
      <c r="I25">
        <v>1.3</v>
      </c>
      <c r="J25">
        <v>4.0999999999999996</v>
      </c>
      <c r="K25">
        <v>0.5</v>
      </c>
      <c r="L25">
        <v>0.6</v>
      </c>
      <c r="M25">
        <v>0</v>
      </c>
      <c r="N25">
        <v>0.4</v>
      </c>
      <c r="O25">
        <v>22.9</v>
      </c>
      <c r="P25" s="1">
        <v>0</v>
      </c>
      <c r="Q25" s="1">
        <v>0</v>
      </c>
      <c r="R25" s="1">
        <v>0</v>
      </c>
      <c r="S25" s="1">
        <v>4.0999999999999996</v>
      </c>
      <c r="T25" s="1">
        <v>0</v>
      </c>
      <c r="V25" s="1"/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0.4</v>
      </c>
      <c r="AW25" s="1">
        <v>0</v>
      </c>
      <c r="AX25" s="1">
        <v>2.8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0.4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1</v>
      </c>
      <c r="CD25" s="1">
        <v>0.9</v>
      </c>
      <c r="CE25" s="1">
        <v>0.3</v>
      </c>
      <c r="CF25" s="1">
        <v>0</v>
      </c>
      <c r="CG25" s="1">
        <v>0.8</v>
      </c>
      <c r="CH25" s="1">
        <v>0.3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0.7</v>
      </c>
      <c r="CY25" s="1"/>
      <c r="CZ25" s="1"/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0.4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1</v>
      </c>
      <c r="DW25" s="1">
        <v>0.9</v>
      </c>
      <c r="DX25" s="1">
        <v>0.3</v>
      </c>
      <c r="DY25" s="1">
        <v>0</v>
      </c>
      <c r="DZ25" s="1">
        <v>0.8</v>
      </c>
      <c r="EA25" s="1">
        <v>0.3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0.6</v>
      </c>
      <c r="EX25" s="1">
        <v>0.2</v>
      </c>
      <c r="EY25" s="1">
        <v>0</v>
      </c>
      <c r="EZ25" s="1">
        <v>0.2</v>
      </c>
      <c r="FA25" s="1">
        <v>0</v>
      </c>
      <c r="FB25" s="1">
        <v>0</v>
      </c>
      <c r="FC25" s="1">
        <v>0</v>
      </c>
      <c r="FD25" s="1">
        <v>0.1</v>
      </c>
      <c r="FE25" s="1">
        <v>0.1</v>
      </c>
      <c r="FF25" s="1">
        <v>0</v>
      </c>
      <c r="FG25" s="1">
        <v>0</v>
      </c>
      <c r="FH25" s="1">
        <v>0</v>
      </c>
      <c r="FI25" s="1">
        <v>0.2</v>
      </c>
      <c r="FJ25" s="1">
        <v>0.1</v>
      </c>
      <c r="FK25" s="1">
        <v>0.1</v>
      </c>
      <c r="FL25" s="1">
        <v>0</v>
      </c>
      <c r="FM25" s="1">
        <v>0.1</v>
      </c>
      <c r="FN25" s="1">
        <v>0</v>
      </c>
      <c r="FO25" s="1">
        <v>0.7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/>
      <c r="FZ25" s="1"/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/>
      <c r="GK25" s="1"/>
      <c r="GL25" s="1">
        <v>0</v>
      </c>
      <c r="GM25" s="1">
        <v>0</v>
      </c>
      <c r="GN25" s="1">
        <v>0.2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0.1</v>
      </c>
      <c r="GW25" s="1"/>
      <c r="GX25" s="110"/>
      <c r="GY25" s="1">
        <v>0</v>
      </c>
      <c r="GZ25" s="1">
        <v>0</v>
      </c>
      <c r="HA25" s="1">
        <v>0</v>
      </c>
      <c r="HB25" s="1">
        <v>0.4</v>
      </c>
      <c r="HC25" s="1">
        <v>0</v>
      </c>
      <c r="HD25" s="1">
        <v>2.8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0.3</v>
      </c>
      <c r="HN25" s="1">
        <v>0.2</v>
      </c>
      <c r="HO25" s="1">
        <v>0</v>
      </c>
      <c r="HP25" s="1">
        <v>0</v>
      </c>
      <c r="HQ25" s="1">
        <v>0</v>
      </c>
      <c r="HR25" s="1"/>
      <c r="HS25" s="1"/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1.1000000000000001</v>
      </c>
      <c r="IG25" s="1">
        <v>0</v>
      </c>
      <c r="IH25" s="1">
        <v>0</v>
      </c>
      <c r="II25" s="1">
        <v>0</v>
      </c>
      <c r="IJ25" s="1">
        <v>0.2</v>
      </c>
      <c r="IK25" s="1"/>
      <c r="IL25" s="1"/>
      <c r="IM25" s="1">
        <v>0</v>
      </c>
      <c r="IN25" s="1">
        <v>4.0999999999999996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/>
      <c r="IU25" s="1"/>
      <c r="IV25" s="1">
        <v>0</v>
      </c>
      <c r="IW25" s="1">
        <v>0.3</v>
      </c>
      <c r="IX25" s="1">
        <v>0.2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/>
      <c r="JM25" s="1"/>
      <c r="JN25" s="1">
        <v>0</v>
      </c>
      <c r="JO25" s="1"/>
      <c r="JP25" s="1"/>
      <c r="JQ25" s="1">
        <v>0.1</v>
      </c>
      <c r="JR25" s="1">
        <v>0.1</v>
      </c>
      <c r="JS25" s="1">
        <v>0.4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/>
      <c r="JZ25" s="1"/>
      <c r="KA25" s="1">
        <v>0</v>
      </c>
      <c r="KB25" s="1"/>
      <c r="KC25" s="1"/>
      <c r="KD25" s="1">
        <v>0</v>
      </c>
      <c r="KE25" s="1"/>
      <c r="KF25" s="1"/>
      <c r="KG25" s="1">
        <v>0</v>
      </c>
      <c r="KH25" s="1"/>
      <c r="KI25" s="110"/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0.2</v>
      </c>
      <c r="KY25" s="1">
        <v>0</v>
      </c>
      <c r="KZ25" s="1">
        <v>0</v>
      </c>
      <c r="LA25" s="1">
        <v>0</v>
      </c>
      <c r="LB25" s="1">
        <v>0</v>
      </c>
      <c r="LC25" s="1"/>
      <c r="LD25" s="1"/>
      <c r="LE25" s="1">
        <v>0</v>
      </c>
      <c r="LF25" s="1"/>
      <c r="LG25" s="1"/>
      <c r="LH25" s="1">
        <v>0</v>
      </c>
      <c r="LI25" s="1">
        <v>0</v>
      </c>
      <c r="LJ25" s="1">
        <v>0</v>
      </c>
      <c r="LK25" s="1">
        <v>0</v>
      </c>
      <c r="LL25" s="1">
        <v>0.4</v>
      </c>
      <c r="LM25" s="1">
        <v>0</v>
      </c>
      <c r="LN25" s="1">
        <v>0</v>
      </c>
      <c r="LO25" s="1"/>
      <c r="LP25" s="1"/>
      <c r="LQ25" s="1">
        <v>0</v>
      </c>
      <c r="LR25" s="1">
        <v>17.100000000000001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0.2</v>
      </c>
      <c r="MA25" s="1">
        <v>4.0999999999999996</v>
      </c>
      <c r="MB25" s="1">
        <v>0</v>
      </c>
      <c r="MC25" s="1">
        <v>0</v>
      </c>
      <c r="MD25" s="1">
        <v>0</v>
      </c>
      <c r="ME25" s="1">
        <v>0.2</v>
      </c>
      <c r="MF25" s="1">
        <v>0.2</v>
      </c>
      <c r="MG25" s="1"/>
      <c r="MH25" s="1">
        <v>0.3</v>
      </c>
      <c r="MI25" s="1">
        <v>0.4</v>
      </c>
      <c r="MJ25" s="1">
        <v>0.1</v>
      </c>
      <c r="MK25" s="1">
        <v>0</v>
      </c>
      <c r="ML25" s="1">
        <v>0.3</v>
      </c>
      <c r="MM25" s="1"/>
      <c r="MN25" s="1"/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/>
      <c r="NC25" s="109"/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0.4</v>
      </c>
      <c r="OI25" s="1">
        <v>0</v>
      </c>
      <c r="OJ25" s="1">
        <v>2.8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</row>
    <row r="26" spans="1:408">
      <c r="A26" t="s">
        <v>78</v>
      </c>
      <c r="B26" s="54">
        <v>2</v>
      </c>
      <c r="C26">
        <v>51.5</v>
      </c>
      <c r="D26">
        <v>7</v>
      </c>
      <c r="E26">
        <v>3.8</v>
      </c>
      <c r="F26">
        <v>0</v>
      </c>
      <c r="G26">
        <v>0</v>
      </c>
      <c r="H26">
        <v>3.4</v>
      </c>
      <c r="I26">
        <v>2.8</v>
      </c>
      <c r="J26">
        <v>5.7</v>
      </c>
      <c r="K26">
        <v>0.6</v>
      </c>
      <c r="L26">
        <v>0</v>
      </c>
      <c r="M26">
        <v>0.6</v>
      </c>
      <c r="N26">
        <v>0</v>
      </c>
      <c r="O26">
        <v>23.6</v>
      </c>
      <c r="P26" s="1">
        <v>0</v>
      </c>
      <c r="Q26" s="1">
        <v>0</v>
      </c>
      <c r="R26" s="1">
        <v>0</v>
      </c>
      <c r="S26" s="1">
        <v>5.7</v>
      </c>
      <c r="T26" s="1">
        <v>0</v>
      </c>
      <c r="V26" s="1"/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3.2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0.3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1.1000000000000001</v>
      </c>
      <c r="CD26" s="1">
        <v>0</v>
      </c>
      <c r="CE26" s="1">
        <v>0.3</v>
      </c>
      <c r="CF26" s="1">
        <v>0</v>
      </c>
      <c r="CG26" s="1">
        <v>0.8</v>
      </c>
      <c r="CH26" s="1">
        <v>0.4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0.9</v>
      </c>
      <c r="CY26" s="1"/>
      <c r="CZ26" s="1"/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0.3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1.1000000000000001</v>
      </c>
      <c r="DW26" s="1">
        <v>0</v>
      </c>
      <c r="DX26" s="1">
        <v>0.3</v>
      </c>
      <c r="DY26" s="1">
        <v>0</v>
      </c>
      <c r="DZ26" s="1">
        <v>0.8</v>
      </c>
      <c r="EA26" s="1">
        <v>0.4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0.9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/>
      <c r="FZ26" s="1"/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/>
      <c r="GK26" s="1"/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/>
      <c r="GX26" s="110"/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3.2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0.2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/>
      <c r="HS26" s="1"/>
      <c r="HT26" s="1">
        <v>0.4</v>
      </c>
      <c r="HU26" s="1">
        <v>0.4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1.7</v>
      </c>
      <c r="IG26" s="1">
        <v>0</v>
      </c>
      <c r="IH26" s="1">
        <v>0</v>
      </c>
      <c r="II26" s="1">
        <v>0</v>
      </c>
      <c r="IJ26" s="1">
        <v>0.3</v>
      </c>
      <c r="IK26" s="1"/>
      <c r="IL26" s="1"/>
      <c r="IM26" s="1">
        <v>0</v>
      </c>
      <c r="IN26" s="1">
        <v>5.7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/>
      <c r="IU26" s="1"/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0.6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/>
      <c r="JM26" s="1"/>
      <c r="JN26" s="1">
        <v>0</v>
      </c>
      <c r="JO26" s="1"/>
      <c r="JP26" s="1"/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/>
      <c r="JZ26" s="1"/>
      <c r="KA26" s="1">
        <v>0</v>
      </c>
      <c r="KB26" s="1"/>
      <c r="KC26" s="1"/>
      <c r="KD26" s="1">
        <v>0</v>
      </c>
      <c r="KE26" s="1"/>
      <c r="KF26" s="1"/>
      <c r="KG26" s="1">
        <v>0</v>
      </c>
      <c r="KH26" s="1"/>
      <c r="KI26" s="110"/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/>
      <c r="LD26" s="1"/>
      <c r="LE26" s="1">
        <v>0</v>
      </c>
      <c r="LF26" s="1"/>
      <c r="LG26" s="1"/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/>
      <c r="LP26" s="1"/>
      <c r="LQ26" s="1">
        <v>0</v>
      </c>
      <c r="LR26" s="1">
        <v>18.7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0.4</v>
      </c>
      <c r="MA26" s="1">
        <v>3</v>
      </c>
      <c r="MB26" s="1">
        <v>0</v>
      </c>
      <c r="MC26" s="1">
        <v>0.2</v>
      </c>
      <c r="MD26" s="1">
        <v>0</v>
      </c>
      <c r="ME26" s="1">
        <v>0.3</v>
      </c>
      <c r="MF26" s="1">
        <v>0</v>
      </c>
      <c r="MG26" s="1"/>
      <c r="MH26" s="1">
        <v>0.3</v>
      </c>
      <c r="MI26" s="1">
        <v>0.4</v>
      </c>
      <c r="MJ26" s="1">
        <v>0.1</v>
      </c>
      <c r="MK26" s="1">
        <v>0</v>
      </c>
      <c r="ML26" s="1">
        <v>0.2</v>
      </c>
      <c r="MM26" s="1"/>
      <c r="MN26" s="1"/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/>
      <c r="NC26" s="109"/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0.2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0.6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3.2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</row>
    <row r="27" spans="1:408">
      <c r="A27" t="s">
        <v>80</v>
      </c>
      <c r="B27" s="54">
        <v>2</v>
      </c>
      <c r="C27">
        <v>32.5</v>
      </c>
      <c r="D27">
        <v>0.9</v>
      </c>
      <c r="E27">
        <v>0.7</v>
      </c>
      <c r="F27">
        <v>0</v>
      </c>
      <c r="G27">
        <v>0</v>
      </c>
      <c r="H27">
        <v>0.3</v>
      </c>
      <c r="I27">
        <v>1.7</v>
      </c>
      <c r="J27">
        <v>3.6</v>
      </c>
      <c r="K27">
        <v>0.1</v>
      </c>
      <c r="L27">
        <v>0</v>
      </c>
      <c r="M27">
        <v>0</v>
      </c>
      <c r="N27">
        <v>0</v>
      </c>
      <c r="O27">
        <v>25</v>
      </c>
      <c r="P27" s="1">
        <v>0</v>
      </c>
      <c r="Q27" s="1">
        <v>0</v>
      </c>
      <c r="R27" s="1">
        <v>0</v>
      </c>
      <c r="S27" s="1">
        <v>3.6</v>
      </c>
      <c r="T27" s="1">
        <v>0</v>
      </c>
      <c r="V27" s="1"/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0.2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0.7</v>
      </c>
      <c r="CY27" s="1"/>
      <c r="CZ27" s="1"/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0.7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/>
      <c r="FZ27" s="1"/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/>
      <c r="GK27" s="1"/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/>
      <c r="GX27" s="110"/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0.2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0.1</v>
      </c>
      <c r="HO27" s="1">
        <v>0</v>
      </c>
      <c r="HP27" s="1">
        <v>0</v>
      </c>
      <c r="HQ27" s="1">
        <v>0</v>
      </c>
      <c r="HR27" s="1"/>
      <c r="HS27" s="1"/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1.5</v>
      </c>
      <c r="IG27" s="1">
        <v>0</v>
      </c>
      <c r="IH27" s="1">
        <v>0</v>
      </c>
      <c r="II27" s="1">
        <v>0</v>
      </c>
      <c r="IJ27" s="1">
        <v>0.2</v>
      </c>
      <c r="IK27" s="1"/>
      <c r="IL27" s="1"/>
      <c r="IM27" s="1">
        <v>0</v>
      </c>
      <c r="IN27" s="1">
        <v>3.6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/>
      <c r="IU27" s="1"/>
      <c r="IV27" s="1">
        <v>0</v>
      </c>
      <c r="IW27" s="1">
        <v>0</v>
      </c>
      <c r="IX27" s="1">
        <v>0.1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/>
      <c r="JM27" s="1"/>
      <c r="JN27" s="1">
        <v>0</v>
      </c>
      <c r="JO27" s="1"/>
      <c r="JP27" s="1"/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/>
      <c r="JZ27" s="1"/>
      <c r="KA27" s="1">
        <v>0</v>
      </c>
      <c r="KB27" s="1"/>
      <c r="KC27" s="1"/>
      <c r="KD27" s="1">
        <v>0</v>
      </c>
      <c r="KE27" s="1"/>
      <c r="KF27" s="1"/>
      <c r="KG27" s="1">
        <v>0</v>
      </c>
      <c r="KH27" s="1"/>
      <c r="KI27" s="110"/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/>
      <c r="LD27" s="1"/>
      <c r="LE27" s="1">
        <v>0</v>
      </c>
      <c r="LF27" s="1"/>
      <c r="LG27" s="1"/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/>
      <c r="LP27" s="1"/>
      <c r="LQ27" s="1">
        <v>0</v>
      </c>
      <c r="LR27" s="1">
        <v>20.399999999999999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0.2</v>
      </c>
      <c r="MA27" s="1">
        <v>3.2</v>
      </c>
      <c r="MB27" s="1">
        <v>0</v>
      </c>
      <c r="MC27" s="1">
        <v>0</v>
      </c>
      <c r="MD27" s="1">
        <v>0</v>
      </c>
      <c r="ME27" s="1">
        <v>0</v>
      </c>
      <c r="MF27" s="1">
        <v>0.2</v>
      </c>
      <c r="MG27" s="1"/>
      <c r="MH27" s="1">
        <v>0.4</v>
      </c>
      <c r="MI27" s="1">
        <v>0.6</v>
      </c>
      <c r="MJ27" s="1">
        <v>0</v>
      </c>
      <c r="MK27" s="1">
        <v>0</v>
      </c>
      <c r="ML27" s="1">
        <v>0</v>
      </c>
      <c r="MM27" s="1"/>
      <c r="MN27" s="1"/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/>
      <c r="NC27" s="109"/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0.2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</row>
    <row r="28" spans="1:408">
      <c r="A28" t="s">
        <v>82</v>
      </c>
      <c r="B28" s="54">
        <v>2</v>
      </c>
      <c r="V28" s="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0"/>
      <c r="CY28" s="111"/>
      <c r="CZ28" s="110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0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0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0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0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0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0"/>
      <c r="IM28" s="111"/>
      <c r="IN28" s="111"/>
      <c r="IO28" s="111"/>
      <c r="IP28" s="111"/>
      <c r="IQ28" s="111"/>
      <c r="IR28" s="111"/>
      <c r="IS28" s="111"/>
      <c r="IT28" s="111"/>
      <c r="IU28" s="110"/>
      <c r="IV28" s="111"/>
      <c r="IW28" s="111"/>
      <c r="IX28" s="111"/>
      <c r="IY28" s="111"/>
      <c r="IZ28" s="111"/>
      <c r="JA28" s="111"/>
      <c r="JB28" s="111"/>
      <c r="JC28" s="111"/>
      <c r="JD28" s="111"/>
      <c r="JE28" s="111"/>
      <c r="JF28" s="111"/>
      <c r="JG28" s="111"/>
      <c r="JH28" s="111"/>
      <c r="JI28" s="111"/>
      <c r="JJ28" s="111"/>
      <c r="JK28" s="111"/>
      <c r="JL28" s="111"/>
      <c r="JM28" s="110"/>
      <c r="JN28" s="111"/>
      <c r="JP28" s="110"/>
      <c r="JQ28" s="111"/>
      <c r="JR28" s="111"/>
      <c r="JS28" s="111"/>
      <c r="JT28" s="111"/>
      <c r="JU28" s="111"/>
      <c r="JV28" s="111"/>
      <c r="JW28" s="111"/>
      <c r="JX28" s="111"/>
      <c r="JY28" s="111"/>
      <c r="JZ28" s="110"/>
      <c r="KA28" s="111"/>
      <c r="KB28" s="111"/>
      <c r="KC28" s="110"/>
      <c r="KD28" s="111"/>
      <c r="KE28" s="111"/>
      <c r="KF28" s="110"/>
      <c r="KG28" s="111"/>
      <c r="KH28" s="111"/>
      <c r="KI28" s="110"/>
      <c r="KJ28" s="111"/>
      <c r="KK28" s="111"/>
      <c r="KL28" s="111"/>
      <c r="KM28" s="111"/>
      <c r="KN28" s="111"/>
      <c r="KO28" s="111"/>
      <c r="KP28" s="111"/>
      <c r="KQ28" s="111"/>
      <c r="KR28" s="111"/>
      <c r="KS28" s="111"/>
      <c r="KT28" s="111"/>
      <c r="KU28" s="111"/>
      <c r="KV28" s="111"/>
      <c r="KW28" s="111"/>
      <c r="KX28" s="111"/>
      <c r="KY28" s="111"/>
      <c r="KZ28" s="111"/>
      <c r="LA28" s="111"/>
      <c r="LB28" s="111"/>
      <c r="LD28" s="110"/>
      <c r="LE28" s="111"/>
      <c r="LF28" s="111"/>
      <c r="LG28" s="110"/>
      <c r="LH28" s="111"/>
      <c r="LI28" s="111"/>
      <c r="LJ28" s="111"/>
      <c r="LK28" s="111"/>
      <c r="LL28" s="111"/>
      <c r="LM28" s="111"/>
      <c r="LN28" s="111"/>
      <c r="LO28" s="111"/>
      <c r="LP28" s="110"/>
      <c r="LQ28" s="111"/>
      <c r="LR28" s="111"/>
      <c r="LS28" s="111"/>
      <c r="LT28" s="111"/>
      <c r="LU28" s="111"/>
      <c r="LV28" s="111"/>
      <c r="LW28" s="111"/>
      <c r="LX28" s="111"/>
      <c r="LY28" s="111"/>
      <c r="LZ28" s="111"/>
      <c r="MA28" s="111"/>
      <c r="MB28" s="111"/>
      <c r="MC28" s="111"/>
      <c r="MD28" s="111"/>
      <c r="ME28" s="111"/>
      <c r="MF28" s="111"/>
      <c r="MG28" s="110"/>
      <c r="MH28" s="111"/>
      <c r="MI28" s="111"/>
      <c r="MJ28" s="111"/>
      <c r="MK28" s="111"/>
      <c r="ML28" s="111"/>
      <c r="MM28" s="111"/>
      <c r="MN28" s="110"/>
      <c r="MO28" s="111"/>
      <c r="MP28" s="111"/>
      <c r="MQ28" s="111"/>
      <c r="MR28" s="111"/>
      <c r="MS28" s="111"/>
      <c r="MT28" s="111"/>
      <c r="MU28" s="111"/>
      <c r="MV28" s="111"/>
      <c r="MW28" s="111"/>
      <c r="MX28" s="111"/>
      <c r="MY28" s="111"/>
      <c r="MZ28" s="111"/>
      <c r="NA28" s="111"/>
      <c r="NB28" s="111"/>
      <c r="NC28" s="109"/>
      <c r="ND28" s="111"/>
      <c r="NE28" s="111"/>
      <c r="NF28" s="111"/>
      <c r="NG28" s="111"/>
      <c r="NH28" s="111"/>
      <c r="NI28" s="111"/>
      <c r="NJ28" s="111"/>
      <c r="NK28" s="111"/>
      <c r="NL28" s="111"/>
      <c r="NM28" s="111"/>
      <c r="NN28" s="111"/>
      <c r="NO28" s="111"/>
      <c r="NP28" s="111"/>
      <c r="NQ28" s="111"/>
      <c r="NR28" s="111"/>
      <c r="NS28" s="111"/>
      <c r="NT28" s="111"/>
      <c r="NU28" s="111"/>
      <c r="NV28" s="111"/>
      <c r="NW28" s="111"/>
      <c r="NX28" s="111"/>
      <c r="NY28" s="111"/>
      <c r="NZ28" s="111"/>
      <c r="OA28" s="111"/>
      <c r="OB28" s="111"/>
      <c r="OC28" s="111"/>
      <c r="OD28" s="111"/>
      <c r="OE28" s="111"/>
      <c r="OF28" s="111"/>
      <c r="OG28" s="111"/>
      <c r="OH28" s="111"/>
      <c r="OI28" s="111"/>
      <c r="OJ28" s="111"/>
      <c r="OK28" s="111"/>
      <c r="OL28" s="111"/>
      <c r="OM28" s="111"/>
      <c r="ON28" s="111"/>
      <c r="OO28" s="111"/>
      <c r="OP28" s="111"/>
      <c r="OQ28" s="111"/>
      <c r="OR28" s="111"/>
    </row>
    <row r="29" spans="1:408">
      <c r="A29" t="s">
        <v>83</v>
      </c>
      <c r="B29" s="54">
        <v>2</v>
      </c>
      <c r="C29">
        <v>68.5</v>
      </c>
      <c r="D29">
        <v>9.6</v>
      </c>
      <c r="E29">
        <v>8.1</v>
      </c>
      <c r="F29">
        <v>0</v>
      </c>
      <c r="G29">
        <v>0</v>
      </c>
      <c r="H29">
        <v>2.2999999999999998</v>
      </c>
      <c r="I29">
        <v>2.6</v>
      </c>
      <c r="J29">
        <v>12.1</v>
      </c>
      <c r="K29">
        <v>0.8</v>
      </c>
      <c r="L29">
        <v>0</v>
      </c>
      <c r="M29">
        <v>0</v>
      </c>
      <c r="N29">
        <v>0.2</v>
      </c>
      <c r="O29">
        <v>24.6</v>
      </c>
      <c r="P29" s="1">
        <v>0.2</v>
      </c>
      <c r="Q29" s="1">
        <v>0.5</v>
      </c>
      <c r="R29" s="1">
        <v>0</v>
      </c>
      <c r="S29" s="1">
        <v>6.3</v>
      </c>
      <c r="T29" s="1">
        <v>5.8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0.2</v>
      </c>
      <c r="AI29" s="1">
        <v>1.2</v>
      </c>
      <c r="AJ29" s="1">
        <v>0.1</v>
      </c>
      <c r="AK29" s="1">
        <v>0</v>
      </c>
      <c r="AL29" s="1">
        <v>0</v>
      </c>
      <c r="AM29" s="1">
        <v>3.8</v>
      </c>
      <c r="AN29" s="1">
        <v>0</v>
      </c>
      <c r="AO29" s="1">
        <v>0.2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0.4</v>
      </c>
      <c r="AV29" s="1">
        <v>0</v>
      </c>
      <c r="AW29" s="1">
        <v>0.8</v>
      </c>
      <c r="AX29" s="1">
        <v>0.1</v>
      </c>
      <c r="AY29" s="1">
        <v>0</v>
      </c>
      <c r="AZ29" s="1">
        <v>0.2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0.3</v>
      </c>
      <c r="CA29" s="1">
        <v>0</v>
      </c>
      <c r="CB29" s="1">
        <v>0</v>
      </c>
      <c r="CC29" s="1">
        <v>0</v>
      </c>
      <c r="CD29" s="1">
        <v>0</v>
      </c>
      <c r="CE29" s="1">
        <v>0.1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2.2000000000000002</v>
      </c>
      <c r="CY29" s="1"/>
      <c r="CZ29" s="1"/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0.3</v>
      </c>
      <c r="DT29" s="1">
        <v>0</v>
      </c>
      <c r="DU29" s="1">
        <v>0</v>
      </c>
      <c r="DV29" s="1">
        <v>0</v>
      </c>
      <c r="DW29" s="1">
        <v>0</v>
      </c>
      <c r="DX29" s="1">
        <v>0.1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0.2</v>
      </c>
      <c r="ES29" s="1">
        <v>0</v>
      </c>
      <c r="ET29" s="1">
        <v>0</v>
      </c>
      <c r="EU29" s="1">
        <v>0</v>
      </c>
      <c r="EV29" s="1">
        <v>0</v>
      </c>
      <c r="EW29" s="1">
        <v>1.2</v>
      </c>
      <c r="EX29" s="1">
        <v>1.5</v>
      </c>
      <c r="EY29" s="1">
        <v>0.7</v>
      </c>
      <c r="EZ29" s="1">
        <v>0</v>
      </c>
      <c r="FA29" s="1">
        <v>0.6</v>
      </c>
      <c r="FB29" s="1">
        <v>0.5</v>
      </c>
      <c r="FC29" s="1">
        <v>0.2</v>
      </c>
      <c r="FD29" s="1">
        <v>0</v>
      </c>
      <c r="FE29" s="1">
        <v>0.1</v>
      </c>
      <c r="FF29" s="1">
        <v>0</v>
      </c>
      <c r="FG29" s="1">
        <v>0</v>
      </c>
      <c r="FH29" s="1">
        <v>0</v>
      </c>
      <c r="FI29" s="1">
        <v>0.2</v>
      </c>
      <c r="FJ29" s="1">
        <v>0</v>
      </c>
      <c r="FK29" s="1">
        <v>0</v>
      </c>
      <c r="FL29" s="1">
        <v>0</v>
      </c>
      <c r="FM29" s="1">
        <v>0.3</v>
      </c>
      <c r="FN29" s="1">
        <v>0</v>
      </c>
      <c r="FO29" s="1">
        <v>2.2000000000000002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/>
      <c r="FZ29" s="1"/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/>
      <c r="GK29" s="1"/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/>
      <c r="GX29" s="110"/>
      <c r="GY29" s="1">
        <v>0</v>
      </c>
      <c r="GZ29" s="1">
        <v>0</v>
      </c>
      <c r="HA29" s="1">
        <v>0.4</v>
      </c>
      <c r="HB29" s="1">
        <v>0</v>
      </c>
      <c r="HC29" s="1">
        <v>0.8</v>
      </c>
      <c r="HD29" s="1">
        <v>0.1</v>
      </c>
      <c r="HE29" s="1">
        <v>0</v>
      </c>
      <c r="HF29" s="1">
        <v>0.2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0.6</v>
      </c>
      <c r="HO29" s="1">
        <v>0.2</v>
      </c>
      <c r="HP29" s="1">
        <v>0</v>
      </c>
      <c r="HQ29" s="1">
        <v>0</v>
      </c>
      <c r="HR29" s="1"/>
      <c r="HS29" s="1"/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2.2999999999999998</v>
      </c>
      <c r="IF29" s="1">
        <v>0</v>
      </c>
      <c r="IG29" s="1">
        <v>0</v>
      </c>
      <c r="IH29" s="1">
        <v>0</v>
      </c>
      <c r="II29" s="1">
        <v>0</v>
      </c>
      <c r="IJ29" s="1">
        <v>0.3</v>
      </c>
      <c r="IK29" s="1"/>
      <c r="IL29" s="1"/>
      <c r="IM29" s="1">
        <v>0</v>
      </c>
      <c r="IN29" s="1">
        <v>6.3</v>
      </c>
      <c r="IO29" s="1">
        <v>5.8</v>
      </c>
      <c r="IP29" s="1">
        <v>0</v>
      </c>
      <c r="IQ29" s="1">
        <v>0</v>
      </c>
      <c r="IR29" s="1">
        <v>0</v>
      </c>
      <c r="IS29" s="1">
        <v>0</v>
      </c>
      <c r="IT29" s="1"/>
      <c r="IU29" s="1"/>
      <c r="IV29" s="1">
        <v>0</v>
      </c>
      <c r="IW29" s="1">
        <v>0</v>
      </c>
      <c r="IX29" s="1">
        <v>0.6</v>
      </c>
      <c r="IY29" s="1">
        <v>0.2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/>
      <c r="JM29" s="1"/>
      <c r="JN29" s="1">
        <v>0</v>
      </c>
      <c r="JO29" s="1"/>
      <c r="JP29" s="1"/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/>
      <c r="JZ29" s="1"/>
      <c r="KA29" s="1">
        <v>0</v>
      </c>
      <c r="KB29" s="1"/>
      <c r="KC29" s="1"/>
      <c r="KD29" s="1">
        <v>0</v>
      </c>
      <c r="KE29" s="1"/>
      <c r="KF29" s="1"/>
      <c r="KG29" s="1">
        <v>0</v>
      </c>
      <c r="KH29" s="1"/>
      <c r="KI29" s="110"/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0.4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0.4</v>
      </c>
      <c r="KY29" s="1">
        <v>0</v>
      </c>
      <c r="KZ29" s="1">
        <v>0</v>
      </c>
      <c r="LA29" s="1">
        <v>0</v>
      </c>
      <c r="LB29" s="1">
        <v>0</v>
      </c>
      <c r="LC29" s="1"/>
      <c r="LD29" s="1"/>
      <c r="LE29" s="1">
        <v>0.3</v>
      </c>
      <c r="LF29" s="1"/>
      <c r="LG29" s="1"/>
      <c r="LH29" s="1">
        <v>0</v>
      </c>
      <c r="LI29" s="1">
        <v>0</v>
      </c>
      <c r="LJ29" s="1">
        <v>0</v>
      </c>
      <c r="LK29" s="1">
        <v>0</v>
      </c>
      <c r="LL29" s="1">
        <v>0.2</v>
      </c>
      <c r="LM29" s="1">
        <v>0</v>
      </c>
      <c r="LN29" s="1">
        <v>0</v>
      </c>
      <c r="LO29" s="1"/>
      <c r="LP29" s="1"/>
      <c r="LQ29" s="1">
        <v>0</v>
      </c>
      <c r="LR29" s="1">
        <v>19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0.2</v>
      </c>
      <c r="MA29" s="1">
        <v>4</v>
      </c>
      <c r="MB29" s="1">
        <v>0</v>
      </c>
      <c r="MC29" s="1">
        <v>0.3</v>
      </c>
      <c r="MD29" s="1">
        <v>0</v>
      </c>
      <c r="ME29" s="1">
        <v>0</v>
      </c>
      <c r="MF29" s="1">
        <v>0.3</v>
      </c>
      <c r="MG29" s="1"/>
      <c r="MH29" s="1">
        <v>0.5</v>
      </c>
      <c r="MI29" s="1">
        <v>0</v>
      </c>
      <c r="MJ29" s="1">
        <v>0.2</v>
      </c>
      <c r="MK29" s="1">
        <v>0.1</v>
      </c>
      <c r="ML29" s="1">
        <v>0</v>
      </c>
      <c r="MM29" s="1"/>
      <c r="MN29" s="1"/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/>
      <c r="NC29" s="109"/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4.2</v>
      </c>
      <c r="NN29" s="1">
        <v>0</v>
      </c>
      <c r="NO29" s="1">
        <v>1.4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0.4</v>
      </c>
      <c r="OH29" s="1">
        <v>0</v>
      </c>
      <c r="OI29" s="1">
        <v>0.8</v>
      </c>
      <c r="OJ29" s="1">
        <v>0.1</v>
      </c>
      <c r="OK29" s="1">
        <v>0</v>
      </c>
      <c r="OL29" s="1">
        <v>0.2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</row>
    <row r="30" spans="1:408">
      <c r="A30" t="s">
        <v>84</v>
      </c>
      <c r="B30" s="54">
        <v>2</v>
      </c>
      <c r="C30">
        <v>106.6</v>
      </c>
      <c r="D30">
        <v>17.5</v>
      </c>
      <c r="E30">
        <v>16.399999999999999</v>
      </c>
      <c r="F30">
        <v>0</v>
      </c>
      <c r="G30">
        <v>0.8</v>
      </c>
      <c r="H30">
        <v>9.4</v>
      </c>
      <c r="I30">
        <v>2.9</v>
      </c>
      <c r="J30">
        <v>7</v>
      </c>
      <c r="K30">
        <v>6.4</v>
      </c>
      <c r="L30">
        <v>0.4</v>
      </c>
      <c r="M30">
        <v>0.4</v>
      </c>
      <c r="N30">
        <v>0.8</v>
      </c>
      <c r="O30">
        <v>35.799999999999997</v>
      </c>
      <c r="P30" s="1">
        <v>0</v>
      </c>
      <c r="Q30" s="1">
        <v>0.3</v>
      </c>
      <c r="R30" s="1">
        <v>0</v>
      </c>
      <c r="S30" s="1">
        <v>6.5</v>
      </c>
      <c r="T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0.8</v>
      </c>
      <c r="AJ30" s="1">
        <v>0.1</v>
      </c>
      <c r="AK30" s="1">
        <v>0</v>
      </c>
      <c r="AL30" s="1">
        <v>0</v>
      </c>
      <c r="AM30" s="1">
        <v>5.2</v>
      </c>
      <c r="AN30" s="1">
        <v>0</v>
      </c>
      <c r="AO30" s="1">
        <v>0.4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0.5</v>
      </c>
      <c r="AV30" s="1">
        <v>0.5</v>
      </c>
      <c r="AW30" s="1">
        <v>1.6</v>
      </c>
      <c r="AX30" s="1">
        <v>0.4</v>
      </c>
      <c r="AY30" s="1">
        <v>0</v>
      </c>
      <c r="AZ30" s="1">
        <v>0.2</v>
      </c>
      <c r="BA30" s="1">
        <v>0.2</v>
      </c>
      <c r="BB30" s="1">
        <v>0.2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0.3</v>
      </c>
      <c r="BI30" s="1">
        <v>0.4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0.2</v>
      </c>
      <c r="BR30" s="1">
        <v>0.2</v>
      </c>
      <c r="BS30" s="1">
        <v>0</v>
      </c>
      <c r="BT30" s="1">
        <v>0</v>
      </c>
      <c r="BU30" s="1">
        <v>0</v>
      </c>
      <c r="BV30" s="1">
        <v>0</v>
      </c>
      <c r="BW30" s="1">
        <v>2.5</v>
      </c>
      <c r="BX30" s="1">
        <v>0</v>
      </c>
      <c r="BY30" s="1">
        <v>0.3</v>
      </c>
      <c r="BZ30" s="1">
        <v>0</v>
      </c>
      <c r="CA30" s="1">
        <v>0</v>
      </c>
      <c r="CB30" s="1">
        <v>0</v>
      </c>
      <c r="CC30" s="1">
        <v>0.6</v>
      </c>
      <c r="CD30" s="1">
        <v>0</v>
      </c>
      <c r="CE30" s="1">
        <v>0.1</v>
      </c>
      <c r="CF30" s="1">
        <v>0</v>
      </c>
      <c r="CG30" s="1">
        <v>0</v>
      </c>
      <c r="CH30" s="1">
        <v>0.2</v>
      </c>
      <c r="CI30" s="1">
        <v>0</v>
      </c>
      <c r="CJ30" s="1">
        <v>0</v>
      </c>
      <c r="CK30" s="1">
        <v>0.2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2.4</v>
      </c>
      <c r="CY30" s="1"/>
      <c r="CZ30" s="1"/>
      <c r="DA30" s="1">
        <v>0.3</v>
      </c>
      <c r="DB30" s="1">
        <v>0.4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0.2</v>
      </c>
      <c r="DK30" s="1">
        <v>0.2</v>
      </c>
      <c r="DL30" s="1">
        <v>0</v>
      </c>
      <c r="DM30" s="1">
        <v>0</v>
      </c>
      <c r="DN30" s="1">
        <v>0</v>
      </c>
      <c r="DO30" s="1">
        <v>0</v>
      </c>
      <c r="DP30" s="1">
        <v>2.5</v>
      </c>
      <c r="DQ30" s="1">
        <v>0</v>
      </c>
      <c r="DR30" s="1">
        <v>0.3</v>
      </c>
      <c r="DS30" s="1">
        <v>0</v>
      </c>
      <c r="DT30" s="1">
        <v>0</v>
      </c>
      <c r="DU30" s="1">
        <v>0</v>
      </c>
      <c r="DV30" s="1">
        <v>0.6</v>
      </c>
      <c r="DW30" s="1">
        <v>0</v>
      </c>
      <c r="DX30" s="1">
        <v>0.1</v>
      </c>
      <c r="DY30" s="1">
        <v>0</v>
      </c>
      <c r="DZ30" s="1">
        <v>0</v>
      </c>
      <c r="EA30" s="1">
        <v>0.2</v>
      </c>
      <c r="EB30" s="1">
        <v>0</v>
      </c>
      <c r="EC30" s="1">
        <v>0</v>
      </c>
      <c r="ED30" s="1">
        <v>0.2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0.3</v>
      </c>
      <c r="ES30" s="1">
        <v>0</v>
      </c>
      <c r="ET30" s="1">
        <v>0</v>
      </c>
      <c r="EU30" s="1">
        <v>0</v>
      </c>
      <c r="EV30" s="1">
        <v>3.9</v>
      </c>
      <c r="EW30" s="1">
        <v>0</v>
      </c>
      <c r="EX30" s="1">
        <v>1.7</v>
      </c>
      <c r="EY30" s="1">
        <v>0.8</v>
      </c>
      <c r="EZ30" s="1">
        <v>0</v>
      </c>
      <c r="FA30" s="1">
        <v>0.6</v>
      </c>
      <c r="FB30" s="1">
        <v>0.3</v>
      </c>
      <c r="FC30" s="1">
        <v>0</v>
      </c>
      <c r="FD30" s="1">
        <v>0.2</v>
      </c>
      <c r="FE30" s="1">
        <v>0</v>
      </c>
      <c r="FF30" s="1">
        <v>0.4</v>
      </c>
      <c r="FG30" s="1">
        <v>0</v>
      </c>
      <c r="FH30" s="1">
        <v>0</v>
      </c>
      <c r="FI30" s="1">
        <v>0.4</v>
      </c>
      <c r="FJ30" s="1">
        <v>0.1</v>
      </c>
      <c r="FK30" s="1">
        <v>0</v>
      </c>
      <c r="FL30" s="1">
        <v>0</v>
      </c>
      <c r="FM30" s="1">
        <v>0.3</v>
      </c>
      <c r="FN30" s="1">
        <v>0</v>
      </c>
      <c r="FO30" s="1">
        <v>2.4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/>
      <c r="FZ30" s="1"/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/>
      <c r="GK30" s="1"/>
      <c r="GL30" s="1">
        <v>0</v>
      </c>
      <c r="GM30" s="1">
        <v>0.6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0.2</v>
      </c>
      <c r="GV30" s="1">
        <v>0</v>
      </c>
      <c r="GW30" s="1"/>
      <c r="GX30" s="110"/>
      <c r="GY30" s="1">
        <v>0</v>
      </c>
      <c r="GZ30" s="1">
        <v>0</v>
      </c>
      <c r="HA30" s="1">
        <v>0.5</v>
      </c>
      <c r="HB30" s="1">
        <v>0.5</v>
      </c>
      <c r="HC30" s="1">
        <v>1.6</v>
      </c>
      <c r="HD30" s="1">
        <v>0.4</v>
      </c>
      <c r="HE30" s="1">
        <v>0</v>
      </c>
      <c r="HF30" s="1">
        <v>0.2</v>
      </c>
      <c r="HG30" s="1">
        <v>0.2</v>
      </c>
      <c r="HH30" s="1">
        <v>0.2</v>
      </c>
      <c r="HI30" s="1">
        <v>0</v>
      </c>
      <c r="HJ30" s="1">
        <v>0</v>
      </c>
      <c r="HK30" s="1">
        <v>0</v>
      </c>
      <c r="HL30" s="1">
        <v>0</v>
      </c>
      <c r="HM30" s="1">
        <v>5.6</v>
      </c>
      <c r="HN30" s="1">
        <v>0.2</v>
      </c>
      <c r="HO30" s="1">
        <v>0</v>
      </c>
      <c r="HP30" s="1">
        <v>0</v>
      </c>
      <c r="HQ30" s="1">
        <v>0</v>
      </c>
      <c r="HR30" s="1"/>
      <c r="HS30" s="1"/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0.2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2.4</v>
      </c>
      <c r="IF30" s="1">
        <v>0</v>
      </c>
      <c r="IG30" s="1">
        <v>0</v>
      </c>
      <c r="IH30" s="1">
        <v>0</v>
      </c>
      <c r="II30" s="1">
        <v>0</v>
      </c>
      <c r="IJ30" s="1">
        <v>0.3</v>
      </c>
      <c r="IK30" s="1"/>
      <c r="IL30" s="1"/>
      <c r="IM30" s="1">
        <v>0</v>
      </c>
      <c r="IN30" s="1">
        <v>6.5</v>
      </c>
      <c r="IO30" s="1">
        <v>0</v>
      </c>
      <c r="IP30" s="1">
        <v>0.3</v>
      </c>
      <c r="IQ30" s="1">
        <v>0</v>
      </c>
      <c r="IR30" s="1">
        <v>0.2</v>
      </c>
      <c r="IS30" s="1">
        <v>0</v>
      </c>
      <c r="IT30" s="1"/>
      <c r="IU30" s="1"/>
      <c r="IV30" s="1">
        <v>0</v>
      </c>
      <c r="IW30" s="1">
        <v>5.6</v>
      </c>
      <c r="IX30" s="1">
        <v>0.2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0.1</v>
      </c>
      <c r="JF30" s="1">
        <v>0.3</v>
      </c>
      <c r="JG30" s="1">
        <v>0</v>
      </c>
      <c r="JH30" s="1">
        <v>0</v>
      </c>
      <c r="JI30" s="1">
        <v>0</v>
      </c>
      <c r="JJ30" s="1">
        <v>0</v>
      </c>
      <c r="JK30" s="1">
        <v>0.2</v>
      </c>
      <c r="JL30" s="1"/>
      <c r="JM30" s="1"/>
      <c r="JN30" s="1">
        <v>0</v>
      </c>
      <c r="JO30" s="1"/>
      <c r="JP30" s="1"/>
      <c r="JQ30" s="1">
        <v>0.2</v>
      </c>
      <c r="JR30" s="1">
        <v>0.2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/>
      <c r="JZ30" s="1"/>
      <c r="KA30" s="1">
        <v>0</v>
      </c>
      <c r="KB30" s="1"/>
      <c r="KC30" s="1"/>
      <c r="KD30" s="1">
        <v>0</v>
      </c>
      <c r="KE30" s="1"/>
      <c r="KF30" s="1"/>
      <c r="KG30" s="1">
        <v>0</v>
      </c>
      <c r="KH30" s="1"/>
      <c r="KI30" s="110"/>
      <c r="KJ30" s="1">
        <v>0</v>
      </c>
      <c r="KK30" s="1">
        <v>0</v>
      </c>
      <c r="KL30" s="1">
        <v>0</v>
      </c>
      <c r="KM30" s="1">
        <v>0</v>
      </c>
      <c r="KN30" s="1">
        <v>0.1</v>
      </c>
      <c r="KO30" s="1">
        <v>0</v>
      </c>
      <c r="KP30" s="1">
        <v>0</v>
      </c>
      <c r="KQ30" s="1">
        <v>0</v>
      </c>
      <c r="KR30" s="1">
        <v>3.7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0.3</v>
      </c>
      <c r="KY30" s="1">
        <v>0</v>
      </c>
      <c r="KZ30" s="1">
        <v>0</v>
      </c>
      <c r="LA30" s="1">
        <v>0</v>
      </c>
      <c r="LB30" s="1">
        <v>0</v>
      </c>
      <c r="LC30" s="1"/>
      <c r="LD30" s="1"/>
      <c r="LE30" s="1">
        <v>0.2</v>
      </c>
      <c r="LF30" s="1"/>
      <c r="LG30" s="1"/>
      <c r="LH30" s="1">
        <v>0</v>
      </c>
      <c r="LI30" s="1">
        <v>0</v>
      </c>
      <c r="LJ30" s="1">
        <v>0</v>
      </c>
      <c r="LK30" s="1">
        <v>0.8</v>
      </c>
      <c r="LL30" s="1">
        <v>0</v>
      </c>
      <c r="LM30" s="1">
        <v>0</v>
      </c>
      <c r="LN30" s="1">
        <v>0</v>
      </c>
      <c r="LO30" s="1"/>
      <c r="LP30" s="1"/>
      <c r="LQ30" s="1">
        <v>0</v>
      </c>
      <c r="LR30" s="1">
        <v>21.3</v>
      </c>
      <c r="LS30" s="1">
        <v>9.6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0.2</v>
      </c>
      <c r="MA30" s="1">
        <v>3</v>
      </c>
      <c r="MB30" s="1">
        <v>0</v>
      </c>
      <c r="MC30" s="1">
        <v>0.1</v>
      </c>
      <c r="MD30" s="1">
        <v>0.1</v>
      </c>
      <c r="ME30" s="1">
        <v>0.3</v>
      </c>
      <c r="MF30" s="1">
        <v>0</v>
      </c>
      <c r="MG30" s="1"/>
      <c r="MH30" s="1">
        <v>0.5</v>
      </c>
      <c r="MI30" s="1">
        <v>0</v>
      </c>
      <c r="MJ30" s="1">
        <v>0.3</v>
      </c>
      <c r="MK30" s="1">
        <v>0.2</v>
      </c>
      <c r="ML30" s="1">
        <v>0.2</v>
      </c>
      <c r="MM30" s="1"/>
      <c r="MN30" s="1"/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0.1</v>
      </c>
      <c r="MX30" s="1">
        <v>0</v>
      </c>
      <c r="MY30" s="1">
        <v>0</v>
      </c>
      <c r="MZ30" s="1">
        <v>0</v>
      </c>
      <c r="NA30" s="1">
        <v>0</v>
      </c>
      <c r="NB30" s="1"/>
      <c r="NC30" s="109"/>
      <c r="ND30" s="1">
        <v>0</v>
      </c>
      <c r="NE30" s="1">
        <v>0</v>
      </c>
      <c r="NF30" s="1">
        <v>0</v>
      </c>
      <c r="NG30" s="1">
        <v>0.2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0.2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0.1</v>
      </c>
      <c r="NV30" s="1">
        <v>0.3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0.5</v>
      </c>
      <c r="OH30" s="1">
        <v>0.5</v>
      </c>
      <c r="OI30" s="1">
        <v>1.6</v>
      </c>
      <c r="OJ30" s="1">
        <v>0.4</v>
      </c>
      <c r="OK30" s="1">
        <v>0</v>
      </c>
      <c r="OL30" s="1">
        <v>0.2</v>
      </c>
      <c r="OM30" s="1">
        <v>0.2</v>
      </c>
      <c r="ON30" s="1">
        <v>0.2</v>
      </c>
      <c r="OO30" s="1">
        <v>0</v>
      </c>
      <c r="OP30" s="1">
        <v>0</v>
      </c>
      <c r="OQ30" s="1">
        <v>0</v>
      </c>
      <c r="OR30" s="1">
        <v>0</v>
      </c>
    </row>
    <row r="31" spans="1:408">
      <c r="A31" t="s">
        <v>85</v>
      </c>
      <c r="B31" s="54">
        <v>2</v>
      </c>
      <c r="C31">
        <v>33.700000000000003</v>
      </c>
      <c r="D31">
        <v>1.1000000000000001</v>
      </c>
      <c r="E31">
        <v>0.9</v>
      </c>
      <c r="F31">
        <v>0</v>
      </c>
      <c r="G31">
        <v>0</v>
      </c>
      <c r="H31">
        <v>0.2</v>
      </c>
      <c r="I31">
        <v>2.5</v>
      </c>
      <c r="J31">
        <v>5.0999999999999996</v>
      </c>
      <c r="K31">
        <v>0</v>
      </c>
      <c r="L31">
        <v>0</v>
      </c>
      <c r="M31">
        <v>0</v>
      </c>
      <c r="N31">
        <v>0</v>
      </c>
      <c r="O31">
        <v>23.5</v>
      </c>
      <c r="P31" s="1">
        <v>0</v>
      </c>
      <c r="Q31" s="1">
        <v>0</v>
      </c>
      <c r="R31" s="1">
        <v>0</v>
      </c>
      <c r="S31" s="1">
        <v>5.0999999999999996</v>
      </c>
      <c r="T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0.2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0.9</v>
      </c>
      <c r="CY31" s="1"/>
      <c r="CZ31" s="1"/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0.9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/>
      <c r="FZ31" s="1"/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/>
      <c r="GK31" s="1"/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/>
      <c r="GX31" s="110"/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0.2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/>
      <c r="HS31" s="1"/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2.2000000000000002</v>
      </c>
      <c r="IF31" s="1">
        <v>0</v>
      </c>
      <c r="IG31" s="1">
        <v>0</v>
      </c>
      <c r="IH31" s="1">
        <v>0</v>
      </c>
      <c r="II31" s="1">
        <v>0</v>
      </c>
      <c r="IJ31" s="1">
        <v>0.3</v>
      </c>
      <c r="IK31" s="1"/>
      <c r="IL31" s="1"/>
      <c r="IM31" s="1">
        <v>0</v>
      </c>
      <c r="IN31" s="1">
        <v>5.0999999999999996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/>
      <c r="IU31" s="1"/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/>
      <c r="JM31" s="1"/>
      <c r="JN31" s="1">
        <v>0</v>
      </c>
      <c r="JO31" s="1"/>
      <c r="JP31" s="1"/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/>
      <c r="JZ31" s="1"/>
      <c r="KA31" s="1">
        <v>0</v>
      </c>
      <c r="KB31" s="1"/>
      <c r="KC31" s="1"/>
      <c r="KD31" s="1">
        <v>0</v>
      </c>
      <c r="KE31" s="1"/>
      <c r="KF31" s="1"/>
      <c r="KG31" s="1">
        <v>0</v>
      </c>
      <c r="KH31" s="1"/>
      <c r="KI31" s="110"/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0.2</v>
      </c>
      <c r="KY31" s="1">
        <v>0</v>
      </c>
      <c r="KZ31" s="1">
        <v>0</v>
      </c>
      <c r="LA31" s="1">
        <v>0</v>
      </c>
      <c r="LB31" s="1">
        <v>0</v>
      </c>
      <c r="LC31" s="1"/>
      <c r="LD31" s="1"/>
      <c r="LE31" s="1">
        <v>0</v>
      </c>
      <c r="LF31" s="1"/>
      <c r="LG31" s="1"/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/>
      <c r="LP31" s="1"/>
      <c r="LQ31" s="1">
        <v>0</v>
      </c>
      <c r="LR31" s="1">
        <v>17.7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0.1</v>
      </c>
      <c r="MA31" s="1">
        <v>4</v>
      </c>
      <c r="MB31" s="1">
        <v>0</v>
      </c>
      <c r="MC31" s="1">
        <v>0.3</v>
      </c>
      <c r="MD31" s="1">
        <v>0</v>
      </c>
      <c r="ME31" s="1">
        <v>0.3</v>
      </c>
      <c r="MF31" s="1">
        <v>0</v>
      </c>
      <c r="MG31" s="1"/>
      <c r="MH31" s="1">
        <v>0.4</v>
      </c>
      <c r="MI31" s="1">
        <v>0.6</v>
      </c>
      <c r="MJ31" s="1">
        <v>0.1</v>
      </c>
      <c r="MK31" s="1">
        <v>0</v>
      </c>
      <c r="ML31" s="1">
        <v>0</v>
      </c>
      <c r="MM31" s="1"/>
      <c r="MN31" s="1"/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/>
      <c r="NC31" s="109"/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0.2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</row>
    <row r="32" spans="1:408">
      <c r="A32" t="s">
        <v>87</v>
      </c>
      <c r="B32" s="54">
        <v>2</v>
      </c>
      <c r="C32">
        <v>51.9</v>
      </c>
      <c r="D32">
        <v>1.2</v>
      </c>
      <c r="E32">
        <v>1</v>
      </c>
      <c r="F32">
        <v>0</v>
      </c>
      <c r="G32">
        <v>0</v>
      </c>
      <c r="H32">
        <v>0.2</v>
      </c>
      <c r="I32">
        <v>3.6</v>
      </c>
      <c r="J32">
        <v>4.5</v>
      </c>
      <c r="K32">
        <v>0</v>
      </c>
      <c r="L32">
        <v>0</v>
      </c>
      <c r="M32">
        <v>0</v>
      </c>
      <c r="N32">
        <v>0</v>
      </c>
      <c r="O32">
        <v>41</v>
      </c>
      <c r="P32" s="1">
        <v>0</v>
      </c>
      <c r="Q32" s="1">
        <v>0</v>
      </c>
      <c r="R32" s="1">
        <v>0</v>
      </c>
      <c r="S32" s="1">
        <v>4.5</v>
      </c>
      <c r="T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0.2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1</v>
      </c>
      <c r="CY32" s="1"/>
      <c r="CZ32" s="1"/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1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/>
      <c r="FZ32" s="1"/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/>
      <c r="GK32" s="1"/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/>
      <c r="GX32" s="110"/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0.2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/>
      <c r="HS32" s="1"/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3.3</v>
      </c>
      <c r="IG32" s="1">
        <v>0</v>
      </c>
      <c r="IH32" s="1">
        <v>0</v>
      </c>
      <c r="II32" s="1">
        <v>0</v>
      </c>
      <c r="IJ32" s="1">
        <v>0.3</v>
      </c>
      <c r="IK32" s="1"/>
      <c r="IL32" s="1"/>
      <c r="IM32" s="1">
        <v>0</v>
      </c>
      <c r="IN32" s="1">
        <v>4.5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/>
      <c r="IU32" s="1"/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/>
      <c r="JM32" s="1"/>
      <c r="JN32" s="1">
        <v>0</v>
      </c>
      <c r="JO32" s="1"/>
      <c r="JP32" s="1"/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/>
      <c r="JZ32" s="1"/>
      <c r="KA32" s="1">
        <v>0</v>
      </c>
      <c r="KB32" s="1"/>
      <c r="KC32" s="1"/>
      <c r="KD32" s="1">
        <v>0</v>
      </c>
      <c r="KE32" s="1"/>
      <c r="KF32" s="1"/>
      <c r="KG32" s="1">
        <v>0</v>
      </c>
      <c r="KH32" s="1"/>
      <c r="KI32" s="110"/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0.2</v>
      </c>
      <c r="KY32" s="1">
        <v>0</v>
      </c>
      <c r="KZ32" s="1">
        <v>0</v>
      </c>
      <c r="LA32" s="1">
        <v>0</v>
      </c>
      <c r="LB32" s="1">
        <v>0</v>
      </c>
      <c r="LC32" s="1"/>
      <c r="LD32" s="1"/>
      <c r="LE32" s="1">
        <v>0</v>
      </c>
      <c r="LF32" s="1"/>
      <c r="LG32" s="1"/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/>
      <c r="LP32" s="1"/>
      <c r="LQ32" s="1">
        <v>0</v>
      </c>
      <c r="LR32" s="1">
        <v>21.2</v>
      </c>
      <c r="LS32" s="1">
        <v>12.7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0.1</v>
      </c>
      <c r="MA32" s="1">
        <v>4.5999999999999996</v>
      </c>
      <c r="MB32" s="1">
        <v>0</v>
      </c>
      <c r="MC32" s="1">
        <v>0.3</v>
      </c>
      <c r="MD32" s="1">
        <v>0</v>
      </c>
      <c r="ME32" s="1">
        <v>0.4</v>
      </c>
      <c r="MF32" s="1">
        <v>0.4</v>
      </c>
      <c r="MG32" s="1"/>
      <c r="MH32" s="1">
        <v>0.3</v>
      </c>
      <c r="MI32" s="1">
        <v>0.5</v>
      </c>
      <c r="MJ32" s="1">
        <v>0.3</v>
      </c>
      <c r="MK32" s="1">
        <v>0.2</v>
      </c>
      <c r="ML32" s="1">
        <v>0</v>
      </c>
      <c r="MM32" s="1"/>
      <c r="MN32" s="1"/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/>
      <c r="NC32" s="109"/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0.2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</row>
    <row r="33" spans="1:408">
      <c r="A33" t="s">
        <v>88</v>
      </c>
      <c r="B33" s="54">
        <v>2</v>
      </c>
      <c r="C33">
        <v>50.9</v>
      </c>
      <c r="D33">
        <v>1.8</v>
      </c>
      <c r="E33">
        <v>1.5</v>
      </c>
      <c r="F33">
        <v>0</v>
      </c>
      <c r="G33">
        <v>0</v>
      </c>
      <c r="H33">
        <v>0.3</v>
      </c>
      <c r="I33">
        <v>2.1</v>
      </c>
      <c r="J33">
        <v>4.3</v>
      </c>
      <c r="K33">
        <v>0</v>
      </c>
      <c r="L33">
        <v>0</v>
      </c>
      <c r="M33">
        <v>0</v>
      </c>
      <c r="N33">
        <v>0</v>
      </c>
      <c r="O33">
        <v>36.9</v>
      </c>
      <c r="P33" s="1">
        <v>0</v>
      </c>
      <c r="Q33" s="1">
        <v>0</v>
      </c>
      <c r="R33" s="1">
        <v>0</v>
      </c>
      <c r="S33" s="1">
        <v>4.3</v>
      </c>
      <c r="T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0.3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1.5</v>
      </c>
      <c r="CY33" s="1"/>
      <c r="CZ33" s="1"/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1.5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/>
      <c r="FZ33" s="1"/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/>
      <c r="GK33" s="1"/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/>
      <c r="GX33" s="110"/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0.3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/>
      <c r="HS33" s="1"/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1.8</v>
      </c>
      <c r="IG33" s="1">
        <v>0</v>
      </c>
      <c r="IH33" s="1">
        <v>0</v>
      </c>
      <c r="II33" s="1">
        <v>0</v>
      </c>
      <c r="IJ33" s="1">
        <v>0.3</v>
      </c>
      <c r="IK33" s="1"/>
      <c r="IL33" s="1"/>
      <c r="IM33" s="1">
        <v>0</v>
      </c>
      <c r="IN33" s="1">
        <v>4.3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/>
      <c r="IU33" s="1"/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/>
      <c r="JM33" s="1"/>
      <c r="JN33" s="1">
        <v>0</v>
      </c>
      <c r="JO33" s="1"/>
      <c r="JP33" s="1"/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/>
      <c r="JZ33" s="1"/>
      <c r="KA33" s="1">
        <v>0</v>
      </c>
      <c r="KB33" s="1"/>
      <c r="KC33" s="1"/>
      <c r="KD33" s="1">
        <v>0</v>
      </c>
      <c r="KE33" s="1"/>
      <c r="KF33" s="1"/>
      <c r="KG33" s="1">
        <v>0</v>
      </c>
      <c r="KH33" s="1"/>
      <c r="KI33" s="110"/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0.2</v>
      </c>
      <c r="KY33" s="1">
        <v>0</v>
      </c>
      <c r="KZ33" s="1">
        <v>0</v>
      </c>
      <c r="LA33" s="1">
        <v>0</v>
      </c>
      <c r="LB33" s="1">
        <v>0</v>
      </c>
      <c r="LC33" s="1"/>
      <c r="LD33" s="1"/>
      <c r="LE33" s="1">
        <v>0</v>
      </c>
      <c r="LF33" s="1"/>
      <c r="LG33" s="1"/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/>
      <c r="LP33" s="1"/>
      <c r="LQ33" s="1">
        <v>0</v>
      </c>
      <c r="LR33" s="1">
        <v>21.8</v>
      </c>
      <c r="LS33" s="1">
        <v>8.9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1.4</v>
      </c>
      <c r="LZ33" s="1">
        <v>0</v>
      </c>
      <c r="MA33" s="1">
        <v>3.1</v>
      </c>
      <c r="MB33" s="1">
        <v>0</v>
      </c>
      <c r="MC33" s="1">
        <v>0.2</v>
      </c>
      <c r="MD33" s="1">
        <v>0</v>
      </c>
      <c r="ME33" s="1">
        <v>0</v>
      </c>
      <c r="MF33" s="1">
        <v>0.3</v>
      </c>
      <c r="MG33" s="1"/>
      <c r="MH33" s="1">
        <v>0.5</v>
      </c>
      <c r="MI33" s="1">
        <v>0</v>
      </c>
      <c r="MJ33" s="1">
        <v>0.3</v>
      </c>
      <c r="MK33" s="1">
        <v>0.2</v>
      </c>
      <c r="ML33" s="1">
        <v>0.2</v>
      </c>
      <c r="MM33" s="1"/>
      <c r="MN33" s="1"/>
      <c r="MO33" s="1">
        <v>0</v>
      </c>
      <c r="MP33" s="1">
        <v>0</v>
      </c>
      <c r="MQ33" s="1">
        <v>0</v>
      </c>
      <c r="MR33" s="1">
        <v>1.2</v>
      </c>
      <c r="MS33" s="1">
        <v>2.2999999999999998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/>
      <c r="NC33" s="109"/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0.3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</row>
    <row r="34" spans="1:408">
      <c r="A34" t="s">
        <v>89</v>
      </c>
      <c r="B34" s="54">
        <v>2</v>
      </c>
      <c r="C34">
        <v>48.9</v>
      </c>
      <c r="D34">
        <v>0.9</v>
      </c>
      <c r="E34">
        <v>0.7</v>
      </c>
      <c r="F34">
        <v>0</v>
      </c>
      <c r="G34">
        <v>0</v>
      </c>
      <c r="H34">
        <v>0.2</v>
      </c>
      <c r="I34">
        <v>2.2000000000000002</v>
      </c>
      <c r="J34">
        <v>4.0999999999999996</v>
      </c>
      <c r="K34">
        <v>0</v>
      </c>
      <c r="L34">
        <v>0</v>
      </c>
      <c r="M34">
        <v>0</v>
      </c>
      <c r="N34">
        <v>0</v>
      </c>
      <c r="O34">
        <v>40.5</v>
      </c>
      <c r="P34" s="1">
        <v>0</v>
      </c>
      <c r="Q34" s="1">
        <v>0</v>
      </c>
      <c r="R34" s="1">
        <v>0</v>
      </c>
      <c r="S34" s="1">
        <v>4.0999999999999996</v>
      </c>
      <c r="T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0.2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0.7</v>
      </c>
      <c r="CY34" s="1"/>
      <c r="CZ34" s="1"/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0.7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/>
      <c r="FZ34" s="1"/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/>
      <c r="GK34" s="1"/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/>
      <c r="GX34" s="110"/>
      <c r="GY34" s="1">
        <v>0</v>
      </c>
      <c r="GZ34" s="1">
        <v>0</v>
      </c>
      <c r="HA34" s="1">
        <v>0</v>
      </c>
      <c r="HB34" s="1">
        <v>0</v>
      </c>
      <c r="HC34" s="1">
        <v>0.2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/>
      <c r="HS34" s="1"/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2</v>
      </c>
      <c r="IF34" s="1">
        <v>0</v>
      </c>
      <c r="IG34" s="1">
        <v>0</v>
      </c>
      <c r="IH34" s="1">
        <v>0</v>
      </c>
      <c r="II34" s="1">
        <v>0</v>
      </c>
      <c r="IJ34" s="1">
        <v>0.2</v>
      </c>
      <c r="IK34" s="1"/>
      <c r="IL34" s="1"/>
      <c r="IM34" s="1">
        <v>0</v>
      </c>
      <c r="IN34" s="1">
        <v>4.0999999999999996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/>
      <c r="IU34" s="1"/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/>
      <c r="JM34" s="1"/>
      <c r="JN34" s="1">
        <v>0</v>
      </c>
      <c r="JO34" s="1"/>
      <c r="JP34" s="1"/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/>
      <c r="JZ34" s="1"/>
      <c r="KA34" s="1">
        <v>0</v>
      </c>
      <c r="KB34" s="1"/>
      <c r="KC34" s="1"/>
      <c r="KD34" s="1">
        <v>0</v>
      </c>
      <c r="KE34" s="1"/>
      <c r="KF34" s="1"/>
      <c r="KG34" s="1">
        <v>0</v>
      </c>
      <c r="KH34" s="1"/>
      <c r="KI34" s="110"/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0.1</v>
      </c>
      <c r="KY34" s="1">
        <v>0</v>
      </c>
      <c r="KZ34" s="1">
        <v>0</v>
      </c>
      <c r="LA34" s="1">
        <v>0</v>
      </c>
      <c r="LB34" s="1">
        <v>0</v>
      </c>
      <c r="LC34" s="1"/>
      <c r="LD34" s="1"/>
      <c r="LE34" s="1">
        <v>0</v>
      </c>
      <c r="LF34" s="1"/>
      <c r="LG34" s="1"/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/>
      <c r="LP34" s="1"/>
      <c r="LQ34" s="1">
        <v>0</v>
      </c>
      <c r="LR34" s="1">
        <v>21.1</v>
      </c>
      <c r="LS34" s="1">
        <v>14.5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0.1</v>
      </c>
      <c r="MA34" s="1">
        <v>3.6</v>
      </c>
      <c r="MB34" s="1">
        <v>0</v>
      </c>
      <c r="MC34" s="1">
        <v>0.2</v>
      </c>
      <c r="MD34" s="1">
        <v>0</v>
      </c>
      <c r="ME34" s="1">
        <v>0.3</v>
      </c>
      <c r="MF34" s="1">
        <v>0</v>
      </c>
      <c r="MG34" s="1"/>
      <c r="MH34" s="1">
        <v>0.4</v>
      </c>
      <c r="MI34" s="1">
        <v>0</v>
      </c>
      <c r="MJ34" s="1">
        <v>0.3</v>
      </c>
      <c r="MK34" s="1">
        <v>0</v>
      </c>
      <c r="ML34" s="1">
        <v>0</v>
      </c>
      <c r="MM34" s="1"/>
      <c r="MN34" s="1"/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/>
      <c r="NC34" s="109"/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0.2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</row>
    <row r="45" spans="1:408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08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08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0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4:48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4:48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Y180"/>
  <sheetViews>
    <sheetView topLeftCell="BH38" zoomScale="125" zoomScaleNormal="125" workbookViewId="0">
      <selection activeCell="BH71" sqref="BH71"/>
    </sheetView>
  </sheetViews>
  <sheetFormatPr defaultColWidth="10.5703125" defaultRowHeight="13.5"/>
  <cols>
    <col min="1" max="1" width="9.5703125" customWidth="1"/>
    <col min="2" max="2" width="6.7109375" customWidth="1"/>
  </cols>
  <sheetData>
    <row r="1" spans="1:21" s="5" customFormat="1" ht="54.95">
      <c r="A1" s="6" t="s">
        <v>0</v>
      </c>
      <c r="B1" s="39" t="s">
        <v>1</v>
      </c>
      <c r="C1" s="112" t="s">
        <v>154</v>
      </c>
      <c r="D1" s="112" t="s">
        <v>155</v>
      </c>
      <c r="E1" s="112" t="s">
        <v>156</v>
      </c>
      <c r="F1" s="113" t="s">
        <v>157</v>
      </c>
      <c r="G1" s="113" t="s">
        <v>158</v>
      </c>
      <c r="H1" s="113" t="s">
        <v>159</v>
      </c>
      <c r="I1" s="113" t="s">
        <v>160</v>
      </c>
      <c r="J1" s="113" t="s">
        <v>161</v>
      </c>
      <c r="K1" s="113" t="s">
        <v>162</v>
      </c>
      <c r="L1" s="113" t="s">
        <v>163</v>
      </c>
      <c r="M1" s="113" t="s">
        <v>164</v>
      </c>
      <c r="N1" s="113" t="s">
        <v>165</v>
      </c>
      <c r="O1" s="113" t="s">
        <v>166</v>
      </c>
      <c r="P1" s="113" t="s">
        <v>167</v>
      </c>
      <c r="Q1" s="113" t="s">
        <v>168</v>
      </c>
      <c r="R1" s="113" t="s">
        <v>169</v>
      </c>
      <c r="S1" s="113" t="s">
        <v>170</v>
      </c>
      <c r="T1" s="113" t="s">
        <v>171</v>
      </c>
      <c r="U1" s="113"/>
    </row>
    <row r="2" spans="1:21">
      <c r="A2" t="s">
        <v>27</v>
      </c>
      <c r="B2" s="42">
        <v>1</v>
      </c>
      <c r="C2">
        <v>39.6</v>
      </c>
      <c r="D2">
        <v>1.1000000000000001</v>
      </c>
      <c r="E2">
        <v>0.9</v>
      </c>
      <c r="F2">
        <v>0</v>
      </c>
      <c r="G2">
        <v>0</v>
      </c>
      <c r="H2">
        <v>0.4</v>
      </c>
      <c r="I2">
        <v>2.2999999999999998</v>
      </c>
      <c r="J2">
        <v>4.9000000000000004</v>
      </c>
      <c r="K2">
        <v>0.8</v>
      </c>
      <c r="L2">
        <v>0</v>
      </c>
      <c r="M2">
        <v>0.6</v>
      </c>
      <c r="N2">
        <v>0</v>
      </c>
      <c r="O2">
        <v>26.9</v>
      </c>
      <c r="P2" s="1">
        <v>0</v>
      </c>
      <c r="Q2" s="1">
        <v>0</v>
      </c>
      <c r="R2" s="1">
        <v>0</v>
      </c>
      <c r="S2" s="1">
        <v>4.9000000000000004</v>
      </c>
      <c r="T2" s="1">
        <v>0</v>
      </c>
    </row>
    <row r="3" spans="1:21">
      <c r="A3" t="s">
        <v>29</v>
      </c>
      <c r="B3" s="49">
        <v>1</v>
      </c>
      <c r="C3">
        <v>58</v>
      </c>
      <c r="D3">
        <v>1.7</v>
      </c>
      <c r="E3">
        <v>4.5</v>
      </c>
      <c r="F3">
        <v>0</v>
      </c>
      <c r="G3">
        <v>0</v>
      </c>
      <c r="H3">
        <v>0.6</v>
      </c>
      <c r="I3">
        <v>1.8</v>
      </c>
      <c r="J3">
        <v>5.4</v>
      </c>
      <c r="K3">
        <v>0.7</v>
      </c>
      <c r="L3">
        <v>0</v>
      </c>
      <c r="M3">
        <v>0</v>
      </c>
      <c r="N3">
        <v>0</v>
      </c>
      <c r="O3">
        <v>42.3</v>
      </c>
      <c r="P3" s="1">
        <v>0.2</v>
      </c>
      <c r="Q3" s="1">
        <v>2</v>
      </c>
      <c r="R3" s="1">
        <v>0</v>
      </c>
      <c r="S3" s="1">
        <v>5.4</v>
      </c>
      <c r="T3" s="1">
        <v>0</v>
      </c>
    </row>
    <row r="4" spans="1:21">
      <c r="A4" t="s">
        <v>32</v>
      </c>
      <c r="B4" s="49">
        <v>1</v>
      </c>
      <c r="C4">
        <v>30.3</v>
      </c>
      <c r="D4">
        <v>1.5</v>
      </c>
      <c r="E4">
        <v>3.1</v>
      </c>
      <c r="F4">
        <v>0</v>
      </c>
      <c r="G4">
        <v>0.1</v>
      </c>
      <c r="H4">
        <v>0.6</v>
      </c>
      <c r="I4">
        <v>3</v>
      </c>
      <c r="J4">
        <v>6.9</v>
      </c>
      <c r="K4">
        <v>1.3</v>
      </c>
      <c r="L4">
        <v>0</v>
      </c>
      <c r="M4">
        <v>0.4</v>
      </c>
      <c r="N4">
        <v>0</v>
      </c>
      <c r="O4">
        <v>11.7</v>
      </c>
      <c r="P4" s="1">
        <v>0.4</v>
      </c>
      <c r="Q4" s="1">
        <v>0.9</v>
      </c>
      <c r="R4" s="1">
        <v>0</v>
      </c>
      <c r="S4" s="1">
        <v>6.9</v>
      </c>
      <c r="T4" s="1">
        <v>0</v>
      </c>
    </row>
    <row r="5" spans="1:21">
      <c r="A5" t="s">
        <v>35</v>
      </c>
      <c r="B5" s="42">
        <v>1</v>
      </c>
      <c r="C5">
        <v>38.700000000000003</v>
      </c>
      <c r="D5">
        <v>2.8</v>
      </c>
      <c r="E5">
        <v>4.9000000000000004</v>
      </c>
      <c r="F5">
        <v>0.2</v>
      </c>
      <c r="G5">
        <v>0</v>
      </c>
      <c r="H5">
        <v>1.3</v>
      </c>
      <c r="I5">
        <v>1.9</v>
      </c>
      <c r="J5">
        <v>7.5</v>
      </c>
      <c r="K5">
        <v>1.9</v>
      </c>
      <c r="L5">
        <v>0</v>
      </c>
      <c r="M5">
        <v>0.3</v>
      </c>
      <c r="N5">
        <v>0</v>
      </c>
      <c r="O5">
        <v>15.1</v>
      </c>
      <c r="P5" s="1">
        <v>0</v>
      </c>
      <c r="Q5" s="1">
        <v>1.3</v>
      </c>
      <c r="R5" s="1">
        <v>0</v>
      </c>
      <c r="S5" s="1">
        <v>7.5</v>
      </c>
      <c r="T5" s="1">
        <v>0</v>
      </c>
    </row>
    <row r="6" spans="1:21">
      <c r="A6" t="s">
        <v>38</v>
      </c>
      <c r="B6" s="49">
        <v>1</v>
      </c>
      <c r="C6">
        <v>123.5</v>
      </c>
      <c r="D6">
        <v>11.7</v>
      </c>
      <c r="E6">
        <v>16.100000000000001</v>
      </c>
      <c r="F6">
        <v>4.9000000000000004</v>
      </c>
      <c r="G6">
        <v>0</v>
      </c>
      <c r="H6">
        <v>4</v>
      </c>
      <c r="I6">
        <v>3.6</v>
      </c>
      <c r="J6">
        <v>9.3000000000000007</v>
      </c>
      <c r="K6">
        <v>5.7</v>
      </c>
      <c r="L6">
        <v>0.2</v>
      </c>
      <c r="M6">
        <v>0.5</v>
      </c>
      <c r="N6">
        <v>0.2</v>
      </c>
      <c r="O6">
        <v>59.3</v>
      </c>
      <c r="P6" s="1">
        <v>1.9</v>
      </c>
      <c r="Q6" s="1">
        <v>7.9</v>
      </c>
      <c r="R6" s="1">
        <v>0.5</v>
      </c>
      <c r="S6" s="1">
        <v>8.8000000000000007</v>
      </c>
      <c r="T6" s="1">
        <v>0</v>
      </c>
    </row>
    <row r="7" spans="1:21">
      <c r="A7" t="s">
        <v>40</v>
      </c>
      <c r="B7" s="49">
        <v>1</v>
      </c>
      <c r="C7">
        <v>376.4</v>
      </c>
      <c r="D7">
        <v>46.2</v>
      </c>
      <c r="E7">
        <v>107.1</v>
      </c>
      <c r="F7">
        <v>8.1999999999999993</v>
      </c>
      <c r="G7">
        <v>1.1000000000000001</v>
      </c>
      <c r="H7">
        <v>46.9</v>
      </c>
      <c r="I7">
        <v>3</v>
      </c>
      <c r="J7">
        <v>13.5</v>
      </c>
      <c r="K7">
        <v>66.3</v>
      </c>
      <c r="L7">
        <v>2.1</v>
      </c>
      <c r="M7">
        <v>2.1</v>
      </c>
      <c r="N7">
        <v>2.1</v>
      </c>
      <c r="O7">
        <v>31.6</v>
      </c>
      <c r="P7" s="1">
        <v>0.8</v>
      </c>
      <c r="Q7" s="1">
        <v>61</v>
      </c>
      <c r="R7" s="1">
        <v>0</v>
      </c>
      <c r="S7" s="1">
        <v>13.5</v>
      </c>
      <c r="T7" s="1">
        <v>0</v>
      </c>
    </row>
    <row r="8" spans="1:21">
      <c r="A8" t="s">
        <v>43</v>
      </c>
      <c r="B8" s="42">
        <v>1</v>
      </c>
      <c r="C8">
        <v>143</v>
      </c>
      <c r="D8">
        <v>15.4</v>
      </c>
      <c r="E8">
        <v>38.799999999999997</v>
      </c>
      <c r="F8">
        <v>1.9</v>
      </c>
      <c r="G8">
        <v>1.2</v>
      </c>
      <c r="H8">
        <v>9.6</v>
      </c>
      <c r="I8">
        <v>3</v>
      </c>
      <c r="J8">
        <v>26.3</v>
      </c>
      <c r="K8">
        <v>5.9</v>
      </c>
      <c r="L8">
        <v>1.2</v>
      </c>
      <c r="M8">
        <v>0.3</v>
      </c>
      <c r="N8">
        <v>1.1000000000000001</v>
      </c>
      <c r="O8">
        <v>23.2</v>
      </c>
      <c r="P8" s="1">
        <v>0.8</v>
      </c>
      <c r="Q8" s="1">
        <v>11.9</v>
      </c>
      <c r="R8" s="1">
        <v>0</v>
      </c>
      <c r="S8" s="1">
        <v>9.6</v>
      </c>
      <c r="T8" s="1">
        <v>16.7</v>
      </c>
    </row>
    <row r="9" spans="1:21">
      <c r="A9" t="s">
        <v>46</v>
      </c>
      <c r="B9" s="42">
        <v>1</v>
      </c>
      <c r="C9">
        <v>656.2</v>
      </c>
      <c r="D9">
        <v>76.5</v>
      </c>
      <c r="E9">
        <v>176.4</v>
      </c>
      <c r="F9">
        <v>15.9</v>
      </c>
      <c r="G9">
        <v>7.9</v>
      </c>
      <c r="H9">
        <v>44.3</v>
      </c>
      <c r="I9">
        <v>5</v>
      </c>
      <c r="J9">
        <v>219.6</v>
      </c>
      <c r="K9">
        <v>19.8</v>
      </c>
      <c r="L9">
        <v>9.6</v>
      </c>
      <c r="M9">
        <v>3.9</v>
      </c>
      <c r="N9">
        <v>6.9</v>
      </c>
      <c r="O9">
        <v>38.1</v>
      </c>
      <c r="P9" s="1">
        <v>4.3</v>
      </c>
      <c r="Q9" s="1">
        <v>38.1</v>
      </c>
      <c r="R9" s="1">
        <v>0</v>
      </c>
      <c r="S9" s="1">
        <v>7.8</v>
      </c>
      <c r="T9" s="1">
        <v>211.4</v>
      </c>
    </row>
    <row r="10" spans="1:21">
      <c r="A10" t="s">
        <v>49</v>
      </c>
      <c r="B10" s="42">
        <v>1</v>
      </c>
      <c r="C10">
        <v>58.3</v>
      </c>
      <c r="D10">
        <v>8.9</v>
      </c>
      <c r="E10">
        <v>11</v>
      </c>
      <c r="F10">
        <v>0</v>
      </c>
      <c r="G10">
        <v>0.4</v>
      </c>
      <c r="H10">
        <v>2.2999999999999998</v>
      </c>
      <c r="I10">
        <v>3.4</v>
      </c>
      <c r="J10">
        <v>10.3</v>
      </c>
      <c r="K10">
        <v>2.7</v>
      </c>
      <c r="L10">
        <v>0</v>
      </c>
      <c r="M10">
        <v>0.6</v>
      </c>
      <c r="N10">
        <v>0</v>
      </c>
      <c r="O10">
        <v>14.7</v>
      </c>
      <c r="P10" s="1">
        <v>2.6</v>
      </c>
      <c r="Q10" s="1">
        <v>4.5</v>
      </c>
      <c r="R10" s="1">
        <v>0</v>
      </c>
      <c r="S10" s="1">
        <v>10.3</v>
      </c>
      <c r="T10" s="1">
        <v>0</v>
      </c>
    </row>
    <row r="11" spans="1:21">
      <c r="A11" t="s">
        <v>50</v>
      </c>
      <c r="B11" s="54">
        <v>2</v>
      </c>
      <c r="C11">
        <v>61.2</v>
      </c>
      <c r="D11">
        <v>9.1999999999999993</v>
      </c>
      <c r="E11">
        <v>16.2</v>
      </c>
      <c r="F11">
        <v>0</v>
      </c>
      <c r="G11">
        <v>0.7</v>
      </c>
      <c r="H11">
        <v>0.8</v>
      </c>
      <c r="I11">
        <v>2.1</v>
      </c>
      <c r="J11">
        <v>5</v>
      </c>
      <c r="K11">
        <v>0.2</v>
      </c>
      <c r="L11">
        <v>0.4</v>
      </c>
      <c r="M11">
        <v>0</v>
      </c>
      <c r="N11">
        <v>0.7</v>
      </c>
      <c r="O11">
        <v>24.6</v>
      </c>
      <c r="P11" s="1">
        <v>0</v>
      </c>
      <c r="Q11" s="1">
        <v>0.5</v>
      </c>
      <c r="R11" s="1">
        <v>0</v>
      </c>
      <c r="S11" s="1">
        <v>5</v>
      </c>
      <c r="T11" s="1">
        <v>0</v>
      </c>
    </row>
    <row r="12" spans="1:21">
      <c r="A12" t="s">
        <v>52</v>
      </c>
      <c r="B12" s="54">
        <v>2</v>
      </c>
      <c r="C12">
        <v>41.4</v>
      </c>
      <c r="D12">
        <v>2</v>
      </c>
      <c r="E12">
        <v>1.8</v>
      </c>
      <c r="F12">
        <v>0</v>
      </c>
      <c r="G12">
        <v>0</v>
      </c>
      <c r="H12">
        <v>0.2</v>
      </c>
      <c r="I12">
        <v>3.2</v>
      </c>
      <c r="J12">
        <v>4.2</v>
      </c>
      <c r="K12">
        <v>0</v>
      </c>
      <c r="L12">
        <v>0</v>
      </c>
      <c r="M12">
        <v>0</v>
      </c>
      <c r="N12">
        <v>0</v>
      </c>
      <c r="O12">
        <v>29.6</v>
      </c>
      <c r="P12" s="1">
        <v>0</v>
      </c>
      <c r="Q12" s="1">
        <v>0</v>
      </c>
      <c r="R12" s="1">
        <v>0</v>
      </c>
      <c r="S12" s="1">
        <v>4.2</v>
      </c>
      <c r="T12" s="1">
        <v>0</v>
      </c>
    </row>
    <row r="13" spans="1:21">
      <c r="A13" t="s">
        <v>53</v>
      </c>
      <c r="B13" s="54">
        <v>2</v>
      </c>
      <c r="C13">
        <v>36.5</v>
      </c>
      <c r="D13">
        <v>0.6</v>
      </c>
      <c r="E13">
        <v>0.1</v>
      </c>
      <c r="F13">
        <v>0</v>
      </c>
      <c r="G13">
        <v>0</v>
      </c>
      <c r="H13">
        <v>0.6</v>
      </c>
      <c r="I13">
        <v>1.9</v>
      </c>
      <c r="J13">
        <v>5.4</v>
      </c>
      <c r="K13">
        <v>0.6</v>
      </c>
      <c r="L13">
        <v>0</v>
      </c>
      <c r="M13">
        <v>0.3</v>
      </c>
      <c r="N13">
        <v>0</v>
      </c>
      <c r="O13">
        <v>23.9</v>
      </c>
      <c r="P13" s="1">
        <v>0</v>
      </c>
      <c r="Q13" s="1">
        <v>0</v>
      </c>
      <c r="R13" s="1">
        <v>0</v>
      </c>
      <c r="S13" s="1">
        <v>5.4</v>
      </c>
      <c r="T13" s="1">
        <v>0</v>
      </c>
    </row>
    <row r="14" spans="1:21">
      <c r="A14" t="s">
        <v>55</v>
      </c>
      <c r="B14" s="54">
        <v>2</v>
      </c>
      <c r="C14">
        <v>51.9</v>
      </c>
      <c r="D14">
        <v>4.0999999999999996</v>
      </c>
      <c r="E14">
        <v>3.4</v>
      </c>
      <c r="F14">
        <v>0</v>
      </c>
      <c r="G14">
        <v>0</v>
      </c>
      <c r="H14">
        <v>2.2999999999999998</v>
      </c>
      <c r="I14">
        <v>2.9</v>
      </c>
      <c r="J14">
        <v>6.5</v>
      </c>
      <c r="K14">
        <v>2</v>
      </c>
      <c r="L14">
        <v>0</v>
      </c>
      <c r="M14">
        <v>0.4</v>
      </c>
      <c r="N14">
        <v>0</v>
      </c>
      <c r="O14">
        <v>27</v>
      </c>
      <c r="P14" s="1">
        <v>0</v>
      </c>
      <c r="Q14" s="1">
        <v>1.6</v>
      </c>
      <c r="R14" s="1">
        <v>0.4</v>
      </c>
      <c r="S14" s="1">
        <v>6.1</v>
      </c>
      <c r="T14" s="1">
        <v>0</v>
      </c>
    </row>
    <row r="15" spans="1:21">
      <c r="A15" t="s">
        <v>57</v>
      </c>
      <c r="B15" s="54">
        <v>2</v>
      </c>
      <c r="C15">
        <v>89.6</v>
      </c>
      <c r="D15">
        <v>10.8</v>
      </c>
      <c r="E15">
        <v>10.3</v>
      </c>
      <c r="F15">
        <v>0.7</v>
      </c>
      <c r="G15">
        <v>0</v>
      </c>
      <c r="H15">
        <v>7.2</v>
      </c>
      <c r="I15">
        <v>5.6</v>
      </c>
      <c r="J15">
        <v>8</v>
      </c>
      <c r="K15">
        <v>9.1999999999999993</v>
      </c>
      <c r="L15">
        <v>0</v>
      </c>
      <c r="M15">
        <v>1.7</v>
      </c>
      <c r="N15">
        <v>0</v>
      </c>
      <c r="O15">
        <v>26.1</v>
      </c>
      <c r="P15" s="1">
        <v>0</v>
      </c>
      <c r="Q15" s="1">
        <v>4.4000000000000004</v>
      </c>
      <c r="R15" s="1">
        <v>0</v>
      </c>
      <c r="S15" s="1">
        <v>8</v>
      </c>
      <c r="T15" s="1">
        <v>0</v>
      </c>
    </row>
    <row r="16" spans="1:21">
      <c r="A16" t="s">
        <v>58</v>
      </c>
      <c r="B16" s="54">
        <v>2</v>
      </c>
      <c r="C16">
        <v>111.3</v>
      </c>
      <c r="D16">
        <v>31.4</v>
      </c>
      <c r="E16">
        <v>20.9</v>
      </c>
      <c r="F16">
        <v>0</v>
      </c>
      <c r="G16">
        <v>2.1</v>
      </c>
      <c r="H16">
        <v>6.5</v>
      </c>
      <c r="I16">
        <v>3.9</v>
      </c>
      <c r="J16">
        <v>6.8</v>
      </c>
      <c r="K16">
        <v>4.4000000000000004</v>
      </c>
      <c r="L16">
        <v>1.3</v>
      </c>
      <c r="M16">
        <v>0.7</v>
      </c>
      <c r="N16">
        <v>1.3</v>
      </c>
      <c r="O16">
        <v>24.5</v>
      </c>
      <c r="P16" s="1">
        <v>0</v>
      </c>
      <c r="Q16" s="1">
        <v>1.2</v>
      </c>
      <c r="R16" s="1">
        <v>0</v>
      </c>
      <c r="S16" s="1">
        <v>6.1</v>
      </c>
      <c r="T16" s="1">
        <v>0</v>
      </c>
    </row>
    <row r="17" spans="1:20">
      <c r="A17" t="s">
        <v>60</v>
      </c>
      <c r="B17" s="54">
        <v>2</v>
      </c>
      <c r="C17">
        <v>48.3</v>
      </c>
      <c r="D17">
        <v>2.4</v>
      </c>
      <c r="E17">
        <v>3.5</v>
      </c>
      <c r="F17">
        <v>0.4</v>
      </c>
      <c r="G17">
        <v>0</v>
      </c>
      <c r="H17">
        <v>0.9</v>
      </c>
      <c r="I17">
        <v>1.7</v>
      </c>
      <c r="J17">
        <v>8.1</v>
      </c>
      <c r="K17">
        <v>1.1000000000000001</v>
      </c>
      <c r="L17">
        <v>0</v>
      </c>
      <c r="M17">
        <v>0</v>
      </c>
      <c r="N17">
        <v>0</v>
      </c>
      <c r="O17">
        <v>27.4</v>
      </c>
      <c r="P17" s="1">
        <v>0.5</v>
      </c>
      <c r="Q17" s="1">
        <v>1.7</v>
      </c>
      <c r="R17" s="1">
        <v>0</v>
      </c>
      <c r="S17" s="1">
        <v>8.1</v>
      </c>
      <c r="T17" s="1">
        <v>0</v>
      </c>
    </row>
    <row r="18" spans="1:20">
      <c r="A18" t="s">
        <v>62</v>
      </c>
      <c r="B18" s="54">
        <v>2</v>
      </c>
      <c r="C18">
        <v>156.30000000000001</v>
      </c>
      <c r="D18">
        <v>33.700000000000003</v>
      </c>
      <c r="E18">
        <v>32.700000000000003</v>
      </c>
      <c r="F18">
        <v>0.3</v>
      </c>
      <c r="G18">
        <v>4</v>
      </c>
      <c r="H18">
        <v>11.2</v>
      </c>
      <c r="I18">
        <v>1.9</v>
      </c>
      <c r="J18">
        <v>8.9</v>
      </c>
      <c r="K18">
        <v>7</v>
      </c>
      <c r="L18">
        <v>1.6</v>
      </c>
      <c r="M18">
        <v>0.1</v>
      </c>
      <c r="N18">
        <v>2.2999999999999998</v>
      </c>
      <c r="O18">
        <v>45.3</v>
      </c>
      <c r="P18" s="1">
        <v>0</v>
      </c>
      <c r="Q18" s="1">
        <v>0.3</v>
      </c>
      <c r="R18" s="1">
        <v>0</v>
      </c>
      <c r="S18" s="1">
        <v>6.6</v>
      </c>
      <c r="T18" s="1">
        <v>1.5</v>
      </c>
    </row>
    <row r="19" spans="1:20">
      <c r="A19" t="s">
        <v>64</v>
      </c>
      <c r="B19" s="54">
        <v>2</v>
      </c>
      <c r="C19">
        <v>140.80000000000001</v>
      </c>
      <c r="D19">
        <v>16.8</v>
      </c>
      <c r="E19">
        <v>32.700000000000003</v>
      </c>
      <c r="F19">
        <v>0</v>
      </c>
      <c r="G19">
        <v>0.6</v>
      </c>
      <c r="H19">
        <v>12.8</v>
      </c>
      <c r="I19">
        <v>3.3</v>
      </c>
      <c r="J19">
        <v>7.9</v>
      </c>
      <c r="K19">
        <v>7.6</v>
      </c>
      <c r="L19">
        <v>1.8</v>
      </c>
      <c r="M19">
        <v>0</v>
      </c>
      <c r="N19">
        <v>1</v>
      </c>
      <c r="O19">
        <v>49.2</v>
      </c>
      <c r="P19" s="1">
        <v>0</v>
      </c>
      <c r="Q19" s="1">
        <v>0.3</v>
      </c>
      <c r="R19" s="1">
        <v>0</v>
      </c>
      <c r="S19" s="1">
        <v>6.6</v>
      </c>
      <c r="T19" s="1">
        <v>0.9</v>
      </c>
    </row>
    <row r="20" spans="1:20">
      <c r="A20" t="s">
        <v>67</v>
      </c>
      <c r="B20" s="54">
        <v>2</v>
      </c>
      <c r="C20">
        <v>76</v>
      </c>
      <c r="D20">
        <v>6.5</v>
      </c>
      <c r="E20">
        <v>5.6</v>
      </c>
      <c r="F20">
        <v>0.4</v>
      </c>
      <c r="G20">
        <v>0</v>
      </c>
      <c r="H20">
        <v>11.8</v>
      </c>
      <c r="I20">
        <v>2.2000000000000002</v>
      </c>
      <c r="J20">
        <v>6.6</v>
      </c>
      <c r="K20">
        <v>12.3</v>
      </c>
      <c r="L20">
        <v>0.2</v>
      </c>
      <c r="M20">
        <v>0</v>
      </c>
      <c r="N20">
        <v>0</v>
      </c>
      <c r="O20">
        <v>26.3</v>
      </c>
      <c r="P20" s="1">
        <v>0</v>
      </c>
      <c r="Q20" s="1">
        <v>2.5</v>
      </c>
      <c r="R20" s="1">
        <v>0</v>
      </c>
      <c r="S20" s="1">
        <v>6.6</v>
      </c>
      <c r="T20" s="1">
        <v>0</v>
      </c>
    </row>
    <row r="21" spans="1:20">
      <c r="A21" t="s">
        <v>69</v>
      </c>
      <c r="B21" s="54">
        <v>2</v>
      </c>
      <c r="C21">
        <v>126.8</v>
      </c>
      <c r="D21">
        <v>19.100000000000001</v>
      </c>
      <c r="E21">
        <v>24.3</v>
      </c>
      <c r="F21">
        <v>0.2</v>
      </c>
      <c r="G21">
        <v>0.8</v>
      </c>
      <c r="H21">
        <v>9</v>
      </c>
      <c r="I21">
        <v>3.3</v>
      </c>
      <c r="J21">
        <v>10.1</v>
      </c>
      <c r="K21">
        <v>6.7</v>
      </c>
      <c r="L21">
        <v>0.8</v>
      </c>
      <c r="M21">
        <v>2.8</v>
      </c>
      <c r="N21">
        <v>0.9</v>
      </c>
      <c r="O21">
        <v>22.3</v>
      </c>
      <c r="P21" s="1">
        <v>0</v>
      </c>
      <c r="Q21" s="1">
        <v>0.4</v>
      </c>
      <c r="R21" s="1">
        <v>0</v>
      </c>
      <c r="S21" s="1">
        <v>8.5</v>
      </c>
      <c r="T21" s="1">
        <v>1.3</v>
      </c>
    </row>
    <row r="22" spans="1:20">
      <c r="A22" t="s">
        <v>72</v>
      </c>
      <c r="B22" s="54">
        <v>2</v>
      </c>
      <c r="C22">
        <v>104.2</v>
      </c>
      <c r="D22">
        <v>19.100000000000001</v>
      </c>
      <c r="E22">
        <v>29.9</v>
      </c>
      <c r="F22">
        <v>0.2</v>
      </c>
      <c r="G22">
        <v>1.1000000000000001</v>
      </c>
      <c r="H22">
        <v>6.9</v>
      </c>
      <c r="I22">
        <v>3.8</v>
      </c>
      <c r="J22">
        <v>8.1999999999999993</v>
      </c>
      <c r="K22">
        <v>2</v>
      </c>
      <c r="L22">
        <v>1</v>
      </c>
      <c r="M22">
        <v>0</v>
      </c>
      <c r="N22">
        <v>1.7</v>
      </c>
      <c r="O22">
        <v>21.4</v>
      </c>
      <c r="P22" s="1">
        <v>0</v>
      </c>
      <c r="Q22" s="1">
        <v>0.5</v>
      </c>
      <c r="R22" s="1">
        <v>0</v>
      </c>
      <c r="S22" s="1">
        <v>8</v>
      </c>
      <c r="T22" s="1">
        <v>0</v>
      </c>
    </row>
    <row r="23" spans="1:20">
      <c r="A23" t="s">
        <v>73</v>
      </c>
      <c r="B23" s="54">
        <v>2</v>
      </c>
      <c r="C23">
        <v>87.8</v>
      </c>
      <c r="D23">
        <v>34.6</v>
      </c>
      <c r="E23">
        <v>7.1</v>
      </c>
      <c r="F23">
        <v>0</v>
      </c>
      <c r="G23">
        <v>0.7</v>
      </c>
      <c r="H23">
        <v>8</v>
      </c>
      <c r="I23">
        <v>2.4</v>
      </c>
      <c r="J23">
        <v>6.4</v>
      </c>
      <c r="K23">
        <v>6.4</v>
      </c>
      <c r="L23">
        <v>0.7</v>
      </c>
      <c r="M23">
        <v>0.3</v>
      </c>
      <c r="N23">
        <v>1</v>
      </c>
      <c r="O23">
        <v>16.399999999999999</v>
      </c>
      <c r="P23" s="1">
        <v>0.5</v>
      </c>
      <c r="Q23" s="1">
        <v>0</v>
      </c>
      <c r="R23" s="1">
        <v>0</v>
      </c>
      <c r="S23" s="1">
        <v>6.4</v>
      </c>
      <c r="T23" s="1">
        <v>0</v>
      </c>
    </row>
    <row r="24" spans="1:20">
      <c r="A24" t="s">
        <v>75</v>
      </c>
      <c r="B24" s="54">
        <v>2</v>
      </c>
      <c r="C24">
        <v>54.3</v>
      </c>
      <c r="D24">
        <v>5.6</v>
      </c>
      <c r="E24">
        <v>5.8</v>
      </c>
      <c r="F24">
        <v>0</v>
      </c>
      <c r="G24">
        <v>0.3</v>
      </c>
      <c r="H24">
        <v>2.1</v>
      </c>
      <c r="I24">
        <v>2.5</v>
      </c>
      <c r="J24">
        <v>6.2</v>
      </c>
      <c r="K24">
        <v>0.5</v>
      </c>
      <c r="L24">
        <v>0</v>
      </c>
      <c r="M24">
        <v>0.4</v>
      </c>
      <c r="N24">
        <v>0.3</v>
      </c>
      <c r="O24">
        <v>27.6</v>
      </c>
      <c r="P24" s="1">
        <v>0</v>
      </c>
      <c r="Q24" s="1">
        <v>0</v>
      </c>
      <c r="R24" s="1">
        <v>0</v>
      </c>
      <c r="S24" s="1">
        <v>6.2</v>
      </c>
      <c r="T24" s="1">
        <v>0</v>
      </c>
    </row>
    <row r="25" spans="1:20">
      <c r="A25" t="s">
        <v>76</v>
      </c>
      <c r="B25" s="54">
        <v>2</v>
      </c>
      <c r="C25">
        <v>50.9</v>
      </c>
      <c r="D25">
        <v>7.6</v>
      </c>
      <c r="E25">
        <v>6.1</v>
      </c>
      <c r="F25">
        <v>0</v>
      </c>
      <c r="G25">
        <v>0.3</v>
      </c>
      <c r="H25">
        <v>3.7</v>
      </c>
      <c r="I25">
        <v>1.3</v>
      </c>
      <c r="J25">
        <v>4.0999999999999996</v>
      </c>
      <c r="K25">
        <v>0.5</v>
      </c>
      <c r="L25">
        <v>0.6</v>
      </c>
      <c r="M25">
        <v>0</v>
      </c>
      <c r="N25">
        <v>0.4</v>
      </c>
      <c r="O25">
        <v>22.9</v>
      </c>
      <c r="P25" s="1">
        <v>0</v>
      </c>
      <c r="Q25" s="1">
        <v>0</v>
      </c>
      <c r="R25" s="1">
        <v>0</v>
      </c>
      <c r="S25" s="1">
        <v>4.0999999999999996</v>
      </c>
      <c r="T25" s="1">
        <v>0</v>
      </c>
    </row>
    <row r="26" spans="1:20">
      <c r="A26" t="s">
        <v>78</v>
      </c>
      <c r="B26" s="54">
        <v>2</v>
      </c>
      <c r="C26">
        <v>51.5</v>
      </c>
      <c r="D26">
        <v>7</v>
      </c>
      <c r="E26">
        <v>3.8</v>
      </c>
      <c r="F26">
        <v>0</v>
      </c>
      <c r="G26">
        <v>0</v>
      </c>
      <c r="H26">
        <v>3.4</v>
      </c>
      <c r="I26">
        <v>2.8</v>
      </c>
      <c r="J26">
        <v>5.7</v>
      </c>
      <c r="K26">
        <v>0.6</v>
      </c>
      <c r="L26">
        <v>0</v>
      </c>
      <c r="M26">
        <v>0.6</v>
      </c>
      <c r="N26">
        <v>0</v>
      </c>
      <c r="O26">
        <v>23.6</v>
      </c>
      <c r="P26" s="1">
        <v>0</v>
      </c>
      <c r="Q26" s="1">
        <v>0</v>
      </c>
      <c r="R26" s="1">
        <v>0</v>
      </c>
      <c r="S26" s="1">
        <v>5.7</v>
      </c>
      <c r="T26" s="1">
        <v>0</v>
      </c>
    </row>
    <row r="27" spans="1:20">
      <c r="A27" t="s">
        <v>80</v>
      </c>
      <c r="B27" s="54">
        <v>2</v>
      </c>
      <c r="C27">
        <v>32.5</v>
      </c>
      <c r="D27">
        <v>0.9</v>
      </c>
      <c r="E27">
        <v>0.7</v>
      </c>
      <c r="F27">
        <v>0</v>
      </c>
      <c r="G27">
        <v>0</v>
      </c>
      <c r="H27">
        <v>0.3</v>
      </c>
      <c r="I27">
        <v>1.7</v>
      </c>
      <c r="J27">
        <v>3.6</v>
      </c>
      <c r="K27">
        <v>0.1</v>
      </c>
      <c r="L27">
        <v>0</v>
      </c>
      <c r="M27">
        <v>0</v>
      </c>
      <c r="N27">
        <v>0</v>
      </c>
      <c r="O27">
        <v>25</v>
      </c>
      <c r="P27" s="1">
        <v>0</v>
      </c>
      <c r="Q27" s="1">
        <v>0</v>
      </c>
      <c r="R27" s="1">
        <v>0</v>
      </c>
      <c r="S27" s="1">
        <v>3.6</v>
      </c>
      <c r="T27" s="1">
        <v>0</v>
      </c>
    </row>
    <row r="28" spans="1:20">
      <c r="A28" t="s">
        <v>82</v>
      </c>
      <c r="B28" s="54">
        <v>2</v>
      </c>
    </row>
    <row r="29" spans="1:20">
      <c r="A29" t="s">
        <v>83</v>
      </c>
      <c r="B29" s="54">
        <v>2</v>
      </c>
      <c r="C29">
        <v>68.5</v>
      </c>
      <c r="D29">
        <v>9.6</v>
      </c>
      <c r="E29">
        <v>8.1</v>
      </c>
      <c r="F29">
        <v>0</v>
      </c>
      <c r="G29">
        <v>0</v>
      </c>
      <c r="H29">
        <v>2.2999999999999998</v>
      </c>
      <c r="I29">
        <v>2.6</v>
      </c>
      <c r="J29">
        <v>12.1</v>
      </c>
      <c r="K29">
        <v>0.8</v>
      </c>
      <c r="L29">
        <v>0</v>
      </c>
      <c r="M29">
        <v>0</v>
      </c>
      <c r="N29">
        <v>0.2</v>
      </c>
      <c r="O29">
        <v>24.6</v>
      </c>
      <c r="P29" s="1">
        <v>0.2</v>
      </c>
      <c r="Q29" s="1">
        <v>0.5</v>
      </c>
      <c r="R29" s="1">
        <v>0</v>
      </c>
      <c r="S29" s="1">
        <v>6.3</v>
      </c>
      <c r="T29" s="1">
        <v>5.8</v>
      </c>
    </row>
    <row r="30" spans="1:20">
      <c r="A30" t="s">
        <v>84</v>
      </c>
      <c r="B30" s="54">
        <v>2</v>
      </c>
      <c r="C30">
        <v>106.6</v>
      </c>
      <c r="D30">
        <v>17.5</v>
      </c>
      <c r="E30">
        <v>16.399999999999999</v>
      </c>
      <c r="F30">
        <v>0</v>
      </c>
      <c r="G30">
        <v>0.8</v>
      </c>
      <c r="H30">
        <v>9.4</v>
      </c>
      <c r="I30">
        <v>2.9</v>
      </c>
      <c r="J30">
        <v>7</v>
      </c>
      <c r="K30">
        <v>6.4</v>
      </c>
      <c r="L30">
        <v>0.4</v>
      </c>
      <c r="M30">
        <v>0.4</v>
      </c>
      <c r="N30">
        <v>0.8</v>
      </c>
      <c r="O30">
        <v>35.799999999999997</v>
      </c>
      <c r="P30" s="1">
        <v>0</v>
      </c>
      <c r="Q30" s="1">
        <v>0.3</v>
      </c>
      <c r="R30" s="1">
        <v>0</v>
      </c>
      <c r="S30" s="1">
        <v>6.5</v>
      </c>
      <c r="T30" s="1">
        <v>0</v>
      </c>
    </row>
    <row r="31" spans="1:20">
      <c r="A31" t="s">
        <v>85</v>
      </c>
      <c r="B31" s="54">
        <v>2</v>
      </c>
      <c r="C31">
        <v>33.700000000000003</v>
      </c>
      <c r="D31">
        <v>1.1000000000000001</v>
      </c>
      <c r="E31">
        <v>0.9</v>
      </c>
      <c r="F31">
        <v>0</v>
      </c>
      <c r="G31">
        <v>0</v>
      </c>
      <c r="H31">
        <v>0.2</v>
      </c>
      <c r="I31">
        <v>2.5</v>
      </c>
      <c r="J31">
        <v>5.0999999999999996</v>
      </c>
      <c r="K31">
        <v>0</v>
      </c>
      <c r="L31">
        <v>0</v>
      </c>
      <c r="M31">
        <v>0</v>
      </c>
      <c r="N31">
        <v>0</v>
      </c>
      <c r="O31">
        <v>23.5</v>
      </c>
      <c r="P31" s="1">
        <v>0</v>
      </c>
      <c r="Q31" s="1">
        <v>0</v>
      </c>
      <c r="R31" s="1">
        <v>0</v>
      </c>
      <c r="S31" s="1">
        <v>5.0999999999999996</v>
      </c>
      <c r="T31" s="1">
        <v>0</v>
      </c>
    </row>
    <row r="32" spans="1:20">
      <c r="A32" t="s">
        <v>87</v>
      </c>
      <c r="B32" s="54">
        <v>2</v>
      </c>
      <c r="C32">
        <v>51.9</v>
      </c>
      <c r="D32">
        <v>1.2</v>
      </c>
      <c r="E32">
        <v>1</v>
      </c>
      <c r="F32">
        <v>0</v>
      </c>
      <c r="G32">
        <v>0</v>
      </c>
      <c r="H32">
        <v>0.2</v>
      </c>
      <c r="I32">
        <v>3.6</v>
      </c>
      <c r="J32">
        <v>4.5</v>
      </c>
      <c r="K32">
        <v>0</v>
      </c>
      <c r="L32">
        <v>0</v>
      </c>
      <c r="M32">
        <v>0</v>
      </c>
      <c r="N32">
        <v>0</v>
      </c>
      <c r="O32">
        <v>41</v>
      </c>
      <c r="P32" s="1">
        <v>0</v>
      </c>
      <c r="Q32" s="1">
        <v>0</v>
      </c>
      <c r="R32" s="1">
        <v>0</v>
      </c>
      <c r="S32" s="1">
        <v>4.5</v>
      </c>
      <c r="T32" s="1">
        <v>0</v>
      </c>
    </row>
    <row r="33" spans="1:389">
      <c r="A33" t="s">
        <v>88</v>
      </c>
      <c r="B33" s="54">
        <v>2</v>
      </c>
      <c r="C33">
        <v>50.9</v>
      </c>
      <c r="D33">
        <v>1.8</v>
      </c>
      <c r="E33">
        <v>1.5</v>
      </c>
      <c r="F33">
        <v>0</v>
      </c>
      <c r="G33">
        <v>0</v>
      </c>
      <c r="H33">
        <v>0.3</v>
      </c>
      <c r="I33">
        <v>2.1</v>
      </c>
      <c r="J33">
        <v>4.3</v>
      </c>
      <c r="K33">
        <v>0</v>
      </c>
      <c r="L33">
        <v>0</v>
      </c>
      <c r="M33">
        <v>0</v>
      </c>
      <c r="N33">
        <v>0</v>
      </c>
      <c r="O33">
        <v>36.9</v>
      </c>
      <c r="P33" s="1">
        <v>0</v>
      </c>
      <c r="Q33" s="1">
        <v>0</v>
      </c>
      <c r="R33" s="1">
        <v>0</v>
      </c>
      <c r="S33" s="1">
        <v>4.3</v>
      </c>
      <c r="T33" s="1">
        <v>0</v>
      </c>
    </row>
    <row r="34" spans="1:389">
      <c r="A34" t="s">
        <v>89</v>
      </c>
      <c r="B34" s="54">
        <v>2</v>
      </c>
      <c r="C34">
        <v>48.9</v>
      </c>
      <c r="D34">
        <v>0.9</v>
      </c>
      <c r="E34">
        <v>0.7</v>
      </c>
      <c r="F34">
        <v>0</v>
      </c>
      <c r="G34">
        <v>0</v>
      </c>
      <c r="H34">
        <v>0.2</v>
      </c>
      <c r="I34">
        <v>2.2000000000000002</v>
      </c>
      <c r="J34">
        <v>4.0999999999999996</v>
      </c>
      <c r="K34">
        <v>0</v>
      </c>
      <c r="L34">
        <v>0</v>
      </c>
      <c r="M34">
        <v>0</v>
      </c>
      <c r="N34">
        <v>0</v>
      </c>
      <c r="O34">
        <v>40.5</v>
      </c>
      <c r="P34" s="1">
        <v>0</v>
      </c>
      <c r="Q34" s="1">
        <v>0</v>
      </c>
      <c r="R34" s="1">
        <v>0</v>
      </c>
      <c r="S34" s="1">
        <v>4.0999999999999996</v>
      </c>
      <c r="T34" s="1">
        <v>0</v>
      </c>
    </row>
    <row r="36" spans="1:389">
      <c r="C36" s="110" t="s">
        <v>155</v>
      </c>
    </row>
    <row r="37" spans="1:389">
      <c r="A37" s="69" t="s">
        <v>0</v>
      </c>
      <c r="B37" s="70" t="s">
        <v>1</v>
      </c>
      <c r="D37" s="111" t="s">
        <v>172</v>
      </c>
      <c r="E37" s="111" t="s">
        <v>173</v>
      </c>
      <c r="F37" s="111" t="s">
        <v>174</v>
      </c>
      <c r="G37" s="111" t="s">
        <v>175</v>
      </c>
      <c r="H37" s="110" t="s">
        <v>176</v>
      </c>
      <c r="I37" s="110" t="s">
        <v>177</v>
      </c>
      <c r="J37" s="110" t="s">
        <v>178</v>
      </c>
      <c r="K37" s="110" t="s">
        <v>179</v>
      </c>
      <c r="L37" s="110" t="s">
        <v>180</v>
      </c>
      <c r="M37" s="110" t="s">
        <v>181</v>
      </c>
      <c r="N37" s="110" t="s">
        <v>182</v>
      </c>
      <c r="O37" s="111" t="s">
        <v>167</v>
      </c>
      <c r="P37" s="111" t="s">
        <v>183</v>
      </c>
      <c r="Q37" s="111" t="s">
        <v>184</v>
      </c>
      <c r="R37" s="111" t="s">
        <v>185</v>
      </c>
      <c r="S37" s="111" t="s">
        <v>186</v>
      </c>
      <c r="T37" s="111" t="s">
        <v>187</v>
      </c>
      <c r="U37" s="111" t="s">
        <v>188</v>
      </c>
      <c r="V37" s="111" t="s">
        <v>189</v>
      </c>
      <c r="W37" s="111" t="s">
        <v>190</v>
      </c>
      <c r="X37" s="111" t="s">
        <v>191</v>
      </c>
      <c r="Y37" s="111" t="s">
        <v>192</v>
      </c>
      <c r="Z37" s="110" t="s">
        <v>193</v>
      </c>
      <c r="AA37" s="110" t="s">
        <v>194</v>
      </c>
      <c r="AB37" s="110" t="s">
        <v>195</v>
      </c>
      <c r="AC37" s="110" t="s">
        <v>196</v>
      </c>
      <c r="AD37" s="110" t="s">
        <v>197</v>
      </c>
      <c r="AE37" s="110" t="s">
        <v>198</v>
      </c>
      <c r="AF37" s="110" t="s">
        <v>199</v>
      </c>
      <c r="AG37" s="110" t="s">
        <v>200</v>
      </c>
      <c r="AH37" s="110" t="s">
        <v>201</v>
      </c>
      <c r="AI37" s="110" t="s">
        <v>202</v>
      </c>
      <c r="AJ37" s="110" t="s">
        <v>203</v>
      </c>
      <c r="AK37" s="110" t="s">
        <v>204</v>
      </c>
      <c r="AL37" s="110" t="s">
        <v>205</v>
      </c>
      <c r="AM37" s="111" t="s">
        <v>206</v>
      </c>
      <c r="AN37" s="111" t="s">
        <v>207</v>
      </c>
      <c r="AO37" s="110" t="s">
        <v>208</v>
      </c>
      <c r="AP37" s="110" t="s">
        <v>209</v>
      </c>
      <c r="AQ37" s="110" t="s">
        <v>210</v>
      </c>
      <c r="AR37" s="110" t="s">
        <v>211</v>
      </c>
      <c r="AS37" s="110" t="s">
        <v>212</v>
      </c>
      <c r="AT37" s="110" t="s">
        <v>213</v>
      </c>
      <c r="AU37" s="110" t="s">
        <v>214</v>
      </c>
      <c r="AV37" s="110" t="s">
        <v>215</v>
      </c>
      <c r="AW37" s="110" t="s">
        <v>216</v>
      </c>
      <c r="AX37" s="110" t="s">
        <v>217</v>
      </c>
      <c r="AY37" s="110" t="s">
        <v>218</v>
      </c>
      <c r="AZ37" s="110" t="s">
        <v>219</v>
      </c>
      <c r="BA37" s="110" t="s">
        <v>220</v>
      </c>
      <c r="BB37" s="110" t="s">
        <v>221</v>
      </c>
      <c r="BC37" s="110" t="s">
        <v>222</v>
      </c>
      <c r="BD37" s="110" t="s">
        <v>223</v>
      </c>
      <c r="BE37" s="110" t="s">
        <v>224</v>
      </c>
      <c r="BF37" s="110" t="s">
        <v>225</v>
      </c>
      <c r="BG37" s="110" t="s">
        <v>226</v>
      </c>
      <c r="BH37" s="110" t="s">
        <v>227</v>
      </c>
      <c r="BI37" s="110" t="s">
        <v>228</v>
      </c>
      <c r="BJ37" s="110" t="s">
        <v>229</v>
      </c>
      <c r="BK37" s="110" t="s">
        <v>230</v>
      </c>
      <c r="BL37" s="110" t="s">
        <v>231</v>
      </c>
      <c r="BM37" s="110" t="s">
        <v>232</v>
      </c>
      <c r="BN37" s="110" t="s">
        <v>233</v>
      </c>
      <c r="BO37" s="110" t="s">
        <v>234</v>
      </c>
      <c r="BP37" s="110" t="s">
        <v>235</v>
      </c>
      <c r="BQ37" s="110" t="s">
        <v>236</v>
      </c>
      <c r="BR37" s="110" t="s">
        <v>237</v>
      </c>
      <c r="BS37" s="110" t="s">
        <v>238</v>
      </c>
      <c r="BT37" s="110" t="s">
        <v>239</v>
      </c>
      <c r="BU37" s="110" t="s">
        <v>240</v>
      </c>
      <c r="BV37" s="110" t="s">
        <v>241</v>
      </c>
      <c r="BW37" s="110" t="s">
        <v>242</v>
      </c>
      <c r="BX37" s="110" t="s">
        <v>243</v>
      </c>
      <c r="BY37" s="110" t="s">
        <v>244</v>
      </c>
      <c r="BZ37" s="110" t="s">
        <v>245</v>
      </c>
      <c r="CA37" s="110" t="s">
        <v>246</v>
      </c>
      <c r="CB37" s="110" t="s">
        <v>247</v>
      </c>
      <c r="CC37" s="111" t="s">
        <v>248</v>
      </c>
      <c r="CD37" s="111" t="s">
        <v>249</v>
      </c>
      <c r="CE37" s="110" t="s">
        <v>250</v>
      </c>
      <c r="CF37" s="111"/>
      <c r="CG37" s="110" t="s">
        <v>156</v>
      </c>
      <c r="CH37" s="111" t="s">
        <v>251</v>
      </c>
      <c r="CI37" s="111" t="s">
        <v>252</v>
      </c>
      <c r="CJ37" s="111" t="s">
        <v>253</v>
      </c>
      <c r="CK37" s="111" t="s">
        <v>254</v>
      </c>
      <c r="CL37" s="111" t="s">
        <v>255</v>
      </c>
      <c r="CM37" s="111" t="s">
        <v>256</v>
      </c>
      <c r="CN37" s="111" t="s">
        <v>257</v>
      </c>
      <c r="CO37" s="111" t="s">
        <v>258</v>
      </c>
      <c r="CP37" s="111" t="s">
        <v>259</v>
      </c>
      <c r="CQ37" s="111" t="s">
        <v>260</v>
      </c>
      <c r="CR37" s="111" t="s">
        <v>261</v>
      </c>
      <c r="CS37" s="111" t="s">
        <v>262</v>
      </c>
      <c r="CT37" s="111" t="s">
        <v>263</v>
      </c>
      <c r="CU37" s="111" t="s">
        <v>264</v>
      </c>
      <c r="CV37" s="111" t="s">
        <v>265</v>
      </c>
      <c r="CW37" s="111" t="s">
        <v>266</v>
      </c>
      <c r="CX37" s="111" t="s">
        <v>267</v>
      </c>
      <c r="CY37" s="111" t="s">
        <v>268</v>
      </c>
      <c r="CZ37" s="111" t="s">
        <v>269</v>
      </c>
      <c r="DA37" s="111" t="s">
        <v>270</v>
      </c>
      <c r="DB37" s="111" t="s">
        <v>271</v>
      </c>
      <c r="DC37" s="111" t="s">
        <v>272</v>
      </c>
      <c r="DD37" s="111" t="s">
        <v>273</v>
      </c>
      <c r="DE37" s="111" t="s">
        <v>274</v>
      </c>
      <c r="DF37" s="111" t="s">
        <v>275</v>
      </c>
      <c r="DG37" s="111" t="s">
        <v>276</v>
      </c>
      <c r="DH37" s="111" t="s">
        <v>277</v>
      </c>
      <c r="DI37" s="111" t="s">
        <v>278</v>
      </c>
      <c r="DJ37" s="111" t="s">
        <v>279</v>
      </c>
      <c r="DK37" s="111" t="s">
        <v>280</v>
      </c>
      <c r="DL37" s="111" t="s">
        <v>281</v>
      </c>
      <c r="DM37" s="111" t="s">
        <v>282</v>
      </c>
      <c r="DN37" s="111" t="s">
        <v>283</v>
      </c>
      <c r="DO37" s="111" t="s">
        <v>284</v>
      </c>
      <c r="DP37" s="111" t="s">
        <v>285</v>
      </c>
      <c r="DQ37" s="111" t="s">
        <v>286</v>
      </c>
      <c r="DR37" s="111" t="s">
        <v>287</v>
      </c>
      <c r="DS37" s="111" t="s">
        <v>288</v>
      </c>
      <c r="DT37" s="111" t="s">
        <v>289</v>
      </c>
      <c r="DU37" s="111" t="s">
        <v>290</v>
      </c>
      <c r="DV37" s="111" t="s">
        <v>291</v>
      </c>
      <c r="DW37" s="111" t="s">
        <v>292</v>
      </c>
      <c r="DX37" s="111" t="s">
        <v>293</v>
      </c>
      <c r="DY37" s="111" t="s">
        <v>294</v>
      </c>
      <c r="DZ37" s="111" t="s">
        <v>295</v>
      </c>
      <c r="EA37" s="111" t="s">
        <v>296</v>
      </c>
      <c r="EB37" s="111" t="s">
        <v>297</v>
      </c>
      <c r="EC37" s="111" t="s">
        <v>298</v>
      </c>
      <c r="ED37" s="111" t="s">
        <v>299</v>
      </c>
      <c r="EE37" s="111" t="s">
        <v>300</v>
      </c>
      <c r="EF37" s="111" t="s">
        <v>301</v>
      </c>
      <c r="EG37" s="111" t="s">
        <v>302</v>
      </c>
      <c r="EH37" s="111" t="s">
        <v>303</v>
      </c>
      <c r="EI37" s="111" t="s">
        <v>168</v>
      </c>
      <c r="EJ37" s="111" t="s">
        <v>304</v>
      </c>
      <c r="EK37" s="111" t="s">
        <v>305</v>
      </c>
      <c r="EL37" s="111" t="s">
        <v>306</v>
      </c>
      <c r="EM37" s="111" t="s">
        <v>307</v>
      </c>
      <c r="EN37" s="111" t="s">
        <v>308</v>
      </c>
      <c r="EO37" s="111" t="s">
        <v>309</v>
      </c>
      <c r="EP37" s="111" t="s">
        <v>310</v>
      </c>
      <c r="EQ37" s="111" t="s">
        <v>311</v>
      </c>
      <c r="ER37" s="111" t="s">
        <v>312</v>
      </c>
      <c r="ES37" s="111" t="s">
        <v>313</v>
      </c>
      <c r="ET37" s="111" t="s">
        <v>314</v>
      </c>
      <c r="EU37" s="111" t="s">
        <v>315</v>
      </c>
      <c r="EV37" s="110" t="s">
        <v>316</v>
      </c>
      <c r="EW37" s="111" t="s">
        <v>317</v>
      </c>
      <c r="EX37" s="111" t="s">
        <v>318</v>
      </c>
      <c r="EY37" s="111" t="s">
        <v>319</v>
      </c>
      <c r="EZ37" s="111" t="s">
        <v>320</v>
      </c>
      <c r="FA37" s="111" t="s">
        <v>321</v>
      </c>
      <c r="FB37" s="111" t="s">
        <v>322</v>
      </c>
      <c r="FC37" s="111" t="s">
        <v>323</v>
      </c>
      <c r="FD37" s="111" t="s">
        <v>324</v>
      </c>
      <c r="FE37" s="111" t="s">
        <v>325</v>
      </c>
      <c r="FF37" s="111"/>
      <c r="FG37" s="110" t="s">
        <v>157</v>
      </c>
      <c r="FH37" s="111" t="s">
        <v>326</v>
      </c>
      <c r="FI37" s="111" t="s">
        <v>327</v>
      </c>
      <c r="FJ37" s="111" t="s">
        <v>328</v>
      </c>
      <c r="FK37" s="111" t="s">
        <v>329</v>
      </c>
      <c r="FL37" s="111" t="s">
        <v>330</v>
      </c>
      <c r="FM37" s="111" t="s">
        <v>331</v>
      </c>
      <c r="FN37" s="111" t="s">
        <v>332</v>
      </c>
      <c r="FO37" s="111" t="s">
        <v>333</v>
      </c>
      <c r="FP37" s="111" t="s">
        <v>334</v>
      </c>
      <c r="FQ37" s="111"/>
      <c r="FR37" s="110" t="s">
        <v>158</v>
      </c>
      <c r="FS37" s="111" t="s">
        <v>335</v>
      </c>
      <c r="FT37" s="111" t="s">
        <v>336</v>
      </c>
      <c r="FU37" s="111" t="s">
        <v>337</v>
      </c>
      <c r="FV37" s="111" t="s">
        <v>338</v>
      </c>
      <c r="FW37" s="111" t="s">
        <v>339</v>
      </c>
      <c r="FX37" s="111" t="s">
        <v>340</v>
      </c>
      <c r="FY37" s="111" t="s">
        <v>341</v>
      </c>
      <c r="FZ37" s="111" t="s">
        <v>342</v>
      </c>
      <c r="GA37" s="111" t="s">
        <v>343</v>
      </c>
      <c r="GB37" s="111" t="s">
        <v>344</v>
      </c>
      <c r="GC37" s="111" t="s">
        <v>345</v>
      </c>
      <c r="GD37" s="111"/>
      <c r="GE37" s="110" t="s">
        <v>159</v>
      </c>
      <c r="GF37" s="111" t="s">
        <v>346</v>
      </c>
      <c r="GG37" s="111" t="s">
        <v>347</v>
      </c>
      <c r="GH37" s="111" t="s">
        <v>348</v>
      </c>
      <c r="GI37" s="111" t="s">
        <v>349</v>
      </c>
      <c r="GJ37" s="111" t="s">
        <v>350</v>
      </c>
      <c r="GK37" s="111" t="s">
        <v>351</v>
      </c>
      <c r="GL37" s="111" t="s">
        <v>352</v>
      </c>
      <c r="GM37" s="111" t="s">
        <v>353</v>
      </c>
      <c r="GN37" s="111" t="s">
        <v>354</v>
      </c>
      <c r="GO37" s="111" t="s">
        <v>355</v>
      </c>
      <c r="GP37" s="111" t="s">
        <v>356</v>
      </c>
      <c r="GQ37" s="111" t="s">
        <v>357</v>
      </c>
      <c r="GR37" s="111" t="s">
        <v>358</v>
      </c>
      <c r="GS37" s="111" t="s">
        <v>359</v>
      </c>
      <c r="GT37" s="111" t="s">
        <v>360</v>
      </c>
      <c r="GU37" s="111" t="s">
        <v>361</v>
      </c>
      <c r="GV37" s="111" t="s">
        <v>362</v>
      </c>
      <c r="GW37" s="111" t="s">
        <v>363</v>
      </c>
      <c r="GX37" s="111" t="s">
        <v>364</v>
      </c>
      <c r="GY37" s="111"/>
      <c r="GZ37" s="110" t="s">
        <v>160</v>
      </c>
      <c r="HA37" s="111" t="s">
        <v>365</v>
      </c>
      <c r="HB37" s="111" t="s">
        <v>366</v>
      </c>
      <c r="HC37" s="111" t="s">
        <v>367</v>
      </c>
      <c r="HD37" s="111" t="s">
        <v>368</v>
      </c>
      <c r="HE37" s="111" t="s">
        <v>369</v>
      </c>
      <c r="HF37" s="111" t="s">
        <v>370</v>
      </c>
      <c r="HG37" s="111" t="s">
        <v>371</v>
      </c>
      <c r="HH37" s="111" t="s">
        <v>372</v>
      </c>
      <c r="HI37" s="111" t="s">
        <v>373</v>
      </c>
      <c r="HJ37" s="111" t="s">
        <v>374</v>
      </c>
      <c r="HK37" s="111" t="s">
        <v>375</v>
      </c>
      <c r="HL37" s="111" t="s">
        <v>376</v>
      </c>
      <c r="HM37" s="111" t="s">
        <v>377</v>
      </c>
      <c r="HN37" s="111" t="s">
        <v>378</v>
      </c>
      <c r="HO37" s="111" t="s">
        <v>379</v>
      </c>
      <c r="HP37" s="111" t="s">
        <v>380</v>
      </c>
      <c r="HQ37" s="111" t="s">
        <v>381</v>
      </c>
      <c r="HR37" s="111"/>
      <c r="HS37" s="110" t="s">
        <v>161</v>
      </c>
      <c r="HT37" s="111" t="s">
        <v>169</v>
      </c>
      <c r="HU37" s="111" t="s">
        <v>170</v>
      </c>
      <c r="HV37" s="111" t="s">
        <v>171</v>
      </c>
      <c r="HW37" s="111" t="s">
        <v>382</v>
      </c>
      <c r="HX37" s="111" t="s">
        <v>383</v>
      </c>
      <c r="HY37" s="111" t="s">
        <v>384</v>
      </c>
      <c r="HZ37" s="111" t="s">
        <v>385</v>
      </c>
      <c r="IA37" s="111"/>
      <c r="IB37" s="110" t="s">
        <v>162</v>
      </c>
      <c r="IC37" s="111" t="s">
        <v>386</v>
      </c>
      <c r="ID37" s="111" t="s">
        <v>360</v>
      </c>
      <c r="IE37" s="111" t="s">
        <v>361</v>
      </c>
      <c r="IF37" s="111" t="s">
        <v>362</v>
      </c>
      <c r="IG37" s="111" t="s">
        <v>363</v>
      </c>
      <c r="IH37" s="111" t="s">
        <v>364</v>
      </c>
      <c r="II37" s="111" t="s">
        <v>387</v>
      </c>
      <c r="IJ37" s="111" t="s">
        <v>388</v>
      </c>
      <c r="IK37" s="111" t="s">
        <v>389</v>
      </c>
      <c r="IL37" s="111" t="s">
        <v>390</v>
      </c>
      <c r="IM37" s="111" t="s">
        <v>391</v>
      </c>
      <c r="IN37" s="111" t="s">
        <v>392</v>
      </c>
      <c r="IO37" s="110" t="s">
        <v>393</v>
      </c>
      <c r="IP37" s="110" t="s">
        <v>394</v>
      </c>
      <c r="IQ37" s="110" t="s">
        <v>395</v>
      </c>
      <c r="IR37" s="110" t="s">
        <v>396</v>
      </c>
      <c r="IS37" s="111"/>
      <c r="IT37" s="110" t="s">
        <v>397</v>
      </c>
      <c r="IU37" s="111" t="s">
        <v>398</v>
      </c>
      <c r="IW37" s="110" t="s">
        <v>163</v>
      </c>
      <c r="IX37" s="111" t="s">
        <v>399</v>
      </c>
      <c r="IY37" s="111" t="s">
        <v>400</v>
      </c>
      <c r="IZ37" s="111" t="s">
        <v>401</v>
      </c>
      <c r="JA37" s="111" t="s">
        <v>402</v>
      </c>
      <c r="JB37" s="111" t="s">
        <v>403</v>
      </c>
      <c r="JC37" s="111" t="s">
        <v>404</v>
      </c>
      <c r="JD37" s="111" t="s">
        <v>405</v>
      </c>
      <c r="JE37" s="111" t="s">
        <v>406</v>
      </c>
      <c r="JF37" s="111"/>
      <c r="JG37" s="110" t="s">
        <v>407</v>
      </c>
      <c r="JH37" s="111" t="s">
        <v>408</v>
      </c>
      <c r="JI37" s="111"/>
      <c r="JJ37" s="110" t="s">
        <v>386</v>
      </c>
      <c r="JK37" s="111" t="s">
        <v>409</v>
      </c>
      <c r="JL37" s="111"/>
      <c r="JM37" s="110" t="s">
        <v>164</v>
      </c>
      <c r="JN37" s="111" t="s">
        <v>410</v>
      </c>
      <c r="JO37" s="111"/>
      <c r="JP37" s="110" t="s">
        <v>411</v>
      </c>
      <c r="JQ37" s="111" t="s">
        <v>412</v>
      </c>
      <c r="JR37" s="111" t="s">
        <v>413</v>
      </c>
      <c r="JS37" s="111" t="s">
        <v>414</v>
      </c>
      <c r="JT37" s="111" t="s">
        <v>415</v>
      </c>
      <c r="JU37" s="111" t="s">
        <v>416</v>
      </c>
      <c r="JV37" s="111" t="s">
        <v>417</v>
      </c>
      <c r="JW37" s="111" t="s">
        <v>418</v>
      </c>
      <c r="JX37" s="111" t="s">
        <v>419</v>
      </c>
      <c r="JY37" s="111" t="s">
        <v>420</v>
      </c>
      <c r="JZ37" s="111" t="s">
        <v>421</v>
      </c>
      <c r="KA37" s="111" t="s">
        <v>422</v>
      </c>
      <c r="KB37" s="111" t="s">
        <v>423</v>
      </c>
      <c r="KC37" s="111" t="s">
        <v>424</v>
      </c>
      <c r="KD37" s="111" t="s">
        <v>425</v>
      </c>
      <c r="KE37" s="111" t="s">
        <v>426</v>
      </c>
      <c r="KF37" s="111" t="s">
        <v>427</v>
      </c>
      <c r="KG37" s="111" t="s">
        <v>428</v>
      </c>
      <c r="KH37" s="111" t="s">
        <v>429</v>
      </c>
      <c r="KI37" s="111" t="s">
        <v>430</v>
      </c>
      <c r="KK37" s="110" t="s">
        <v>431</v>
      </c>
      <c r="KL37" s="111" t="s">
        <v>432</v>
      </c>
      <c r="KM37" s="111"/>
      <c r="KN37" s="110" t="s">
        <v>165</v>
      </c>
      <c r="KO37" s="111" t="s">
        <v>433</v>
      </c>
      <c r="KP37" s="111" t="s">
        <v>434</v>
      </c>
      <c r="KQ37" s="111" t="s">
        <v>435</v>
      </c>
      <c r="KR37" s="111" t="s">
        <v>436</v>
      </c>
      <c r="KS37" s="111" t="s">
        <v>437</v>
      </c>
      <c r="KT37" s="111" t="s">
        <v>438</v>
      </c>
      <c r="KU37" s="111" t="s">
        <v>439</v>
      </c>
      <c r="KV37" s="111"/>
      <c r="KW37" s="110" t="s">
        <v>166</v>
      </c>
      <c r="KX37" s="111" t="s">
        <v>440</v>
      </c>
      <c r="KY37" s="111" t="s">
        <v>441</v>
      </c>
      <c r="KZ37" s="111" t="s">
        <v>442</v>
      </c>
      <c r="LA37" s="111" t="s">
        <v>443</v>
      </c>
      <c r="LB37" s="111" t="s">
        <v>444</v>
      </c>
      <c r="LC37" s="111" t="s">
        <v>445</v>
      </c>
      <c r="LD37" s="111" t="s">
        <v>446</v>
      </c>
      <c r="LE37" s="111" t="s">
        <v>447</v>
      </c>
      <c r="LF37" s="111" t="s">
        <v>448</v>
      </c>
      <c r="LG37" s="111" t="s">
        <v>449</v>
      </c>
      <c r="LH37" s="111" t="s">
        <v>450</v>
      </c>
      <c r="LI37" s="111" t="s">
        <v>451</v>
      </c>
      <c r="LJ37" s="111" t="s">
        <v>452</v>
      </c>
      <c r="LK37" s="111" t="s">
        <v>453</v>
      </c>
      <c r="LL37" s="111" t="s">
        <v>454</v>
      </c>
      <c r="LM37" s="111" t="s">
        <v>455</v>
      </c>
      <c r="LN37" s="110" t="s">
        <v>456</v>
      </c>
      <c r="LO37" s="111" t="s">
        <v>457</v>
      </c>
      <c r="LP37" s="111" t="s">
        <v>458</v>
      </c>
      <c r="LQ37" s="111" t="s">
        <v>459</v>
      </c>
      <c r="LR37" s="111" t="s">
        <v>460</v>
      </c>
      <c r="LS37" s="111" t="s">
        <v>461</v>
      </c>
      <c r="LT37" s="111"/>
      <c r="LU37" s="110" t="s">
        <v>462</v>
      </c>
      <c r="LV37" s="111" t="s">
        <v>463</v>
      </c>
      <c r="LW37" s="111" t="s">
        <v>464</v>
      </c>
      <c r="LX37" s="111" t="s">
        <v>465</v>
      </c>
      <c r="LY37" s="111" t="s">
        <v>466</v>
      </c>
      <c r="LZ37" s="111" t="s">
        <v>467</v>
      </c>
      <c r="MA37" s="111" t="s">
        <v>468</v>
      </c>
      <c r="MB37" s="111" t="s">
        <v>469</v>
      </c>
      <c r="MC37" s="111" t="s">
        <v>415</v>
      </c>
      <c r="MD37" s="111" t="s">
        <v>416</v>
      </c>
      <c r="ME37" s="111" t="s">
        <v>470</v>
      </c>
      <c r="MF37" s="111" t="s">
        <v>471</v>
      </c>
      <c r="MG37" s="111" t="s">
        <v>472</v>
      </c>
      <c r="MH37" s="111" t="s">
        <v>473</v>
      </c>
      <c r="MI37" s="111"/>
      <c r="MJ37" s="114" t="s">
        <v>474</v>
      </c>
      <c r="MK37" s="111" t="s">
        <v>475</v>
      </c>
      <c r="ML37" s="111" t="s">
        <v>476</v>
      </c>
      <c r="MM37" s="111" t="s">
        <v>477</v>
      </c>
      <c r="MN37" s="111" t="s">
        <v>478</v>
      </c>
      <c r="MO37" s="111" t="s">
        <v>479</v>
      </c>
      <c r="MP37" s="111" t="s">
        <v>480</v>
      </c>
      <c r="MQ37" s="111" t="s">
        <v>481</v>
      </c>
      <c r="MR37" s="111" t="s">
        <v>482</v>
      </c>
      <c r="MS37" s="111" t="s">
        <v>483</v>
      </c>
      <c r="MT37" s="111" t="s">
        <v>484</v>
      </c>
      <c r="MU37" s="111" t="s">
        <v>485</v>
      </c>
      <c r="MV37" s="111" t="s">
        <v>486</v>
      </c>
      <c r="MW37" s="111" t="s">
        <v>487</v>
      </c>
      <c r="MX37" s="111" t="s">
        <v>488</v>
      </c>
      <c r="MY37" s="111" t="s">
        <v>489</v>
      </c>
      <c r="MZ37" s="111" t="s">
        <v>490</v>
      </c>
      <c r="NA37" s="111" t="s">
        <v>491</v>
      </c>
      <c r="NB37" s="111" t="s">
        <v>492</v>
      </c>
      <c r="NC37" s="111" t="s">
        <v>493</v>
      </c>
      <c r="ND37" s="111" t="s">
        <v>494</v>
      </c>
      <c r="NE37" s="111" t="s">
        <v>495</v>
      </c>
      <c r="NF37" s="111" t="s">
        <v>496</v>
      </c>
      <c r="NG37" s="111" t="s">
        <v>497</v>
      </c>
      <c r="NH37" s="111" t="s">
        <v>498</v>
      </c>
      <c r="NI37" s="111" t="s">
        <v>499</v>
      </c>
      <c r="NJ37" s="111" t="s">
        <v>500</v>
      </c>
      <c r="NK37" s="111" t="s">
        <v>501</v>
      </c>
      <c r="NL37" s="111" t="s">
        <v>502</v>
      </c>
      <c r="NM37" s="111" t="s">
        <v>503</v>
      </c>
      <c r="NN37" s="111" t="s">
        <v>504</v>
      </c>
      <c r="NO37" s="111" t="s">
        <v>505</v>
      </c>
      <c r="NP37" s="111" t="s">
        <v>506</v>
      </c>
      <c r="NQ37" s="111" t="s">
        <v>507</v>
      </c>
      <c r="NR37" s="111" t="s">
        <v>508</v>
      </c>
      <c r="NS37" s="111" t="s">
        <v>509</v>
      </c>
      <c r="NT37" s="111" t="s">
        <v>510</v>
      </c>
      <c r="NU37" s="111" t="s">
        <v>511</v>
      </c>
      <c r="NV37" s="111" t="s">
        <v>512</v>
      </c>
      <c r="NW37" s="111" t="s">
        <v>513</v>
      </c>
      <c r="NX37" s="111" t="s">
        <v>514</v>
      </c>
      <c r="NY37" s="111" t="s">
        <v>515</v>
      </c>
    </row>
    <row r="38" spans="1:389">
      <c r="A38" t="s">
        <v>27</v>
      </c>
      <c r="B38" s="42">
        <v>1</v>
      </c>
      <c r="C38" s="1"/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0.2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0.1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0.8</v>
      </c>
      <c r="CF38" s="1"/>
      <c r="CG38" s="1"/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0.1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0.8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/>
      <c r="FG38" s="1"/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/>
      <c r="FR38" s="1"/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/>
      <c r="GE38" s="110"/>
      <c r="GF38" s="1">
        <v>0</v>
      </c>
      <c r="GG38" s="1">
        <v>0</v>
      </c>
      <c r="GH38" s="1">
        <v>0</v>
      </c>
      <c r="GI38" s="1">
        <v>0</v>
      </c>
      <c r="GJ38" s="1">
        <v>0.2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0.2</v>
      </c>
      <c r="GV38" s="1">
        <v>0</v>
      </c>
      <c r="GW38" s="1">
        <v>0</v>
      </c>
      <c r="GX38" s="1">
        <v>0</v>
      </c>
      <c r="GY38" s="1"/>
      <c r="GZ38" s="1"/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2</v>
      </c>
      <c r="HM38" s="1">
        <v>0</v>
      </c>
      <c r="HN38" s="1">
        <v>0</v>
      </c>
      <c r="HO38" s="1">
        <v>0</v>
      </c>
      <c r="HP38" s="1">
        <v>0</v>
      </c>
      <c r="HQ38" s="1">
        <v>0.3</v>
      </c>
      <c r="HR38" s="1"/>
      <c r="HS38" s="1"/>
      <c r="HT38" s="1">
        <v>0</v>
      </c>
      <c r="HU38" s="1">
        <v>4.9000000000000004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/>
      <c r="IB38" s="1"/>
      <c r="IC38" s="1">
        <v>0</v>
      </c>
      <c r="ID38" s="1">
        <v>0</v>
      </c>
      <c r="IE38" s="1">
        <v>0.2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0.6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/>
      <c r="IT38" s="1"/>
      <c r="IU38" s="1">
        <v>0</v>
      </c>
      <c r="IV38" s="1"/>
      <c r="IW38" s="1"/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/>
      <c r="JG38" s="1"/>
      <c r="JH38" s="1">
        <v>0</v>
      </c>
      <c r="JI38" s="1"/>
      <c r="JJ38" s="1"/>
      <c r="JK38" s="1">
        <v>0</v>
      </c>
      <c r="JL38" s="1"/>
      <c r="JM38" s="1"/>
      <c r="JN38" s="1">
        <v>0</v>
      </c>
      <c r="JO38" s="1"/>
      <c r="JP38" s="110"/>
      <c r="JQ38" s="1">
        <v>0</v>
      </c>
      <c r="JR38" s="1">
        <v>0</v>
      </c>
      <c r="JS38" s="1">
        <v>0</v>
      </c>
      <c r="JT38" s="1">
        <v>0</v>
      </c>
      <c r="JU38" s="1">
        <v>0.2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0.5</v>
      </c>
      <c r="KF38" s="1">
        <v>0</v>
      </c>
      <c r="KG38" s="1">
        <v>0</v>
      </c>
      <c r="KH38" s="1">
        <v>0</v>
      </c>
      <c r="KI38" s="1">
        <v>0</v>
      </c>
      <c r="KJ38" s="1"/>
      <c r="KK38" s="1"/>
      <c r="KL38" s="1">
        <v>0</v>
      </c>
      <c r="KM38" s="1"/>
      <c r="KN38" s="1"/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/>
      <c r="KW38" s="1"/>
      <c r="KX38" s="1">
        <v>0</v>
      </c>
      <c r="KY38" s="1">
        <v>21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0.2</v>
      </c>
      <c r="LH38" s="1">
        <v>4.0999999999999996</v>
      </c>
      <c r="LI38" s="1">
        <v>0</v>
      </c>
      <c r="LJ38" s="1">
        <v>0</v>
      </c>
      <c r="LK38" s="1">
        <v>0</v>
      </c>
      <c r="LL38" s="1">
        <v>0.2</v>
      </c>
      <c r="LM38" s="1">
        <v>0</v>
      </c>
      <c r="LN38" s="1"/>
      <c r="LO38" s="1">
        <v>0.6</v>
      </c>
      <c r="LP38" s="1">
        <v>0</v>
      </c>
      <c r="LQ38" s="1">
        <v>0.3</v>
      </c>
      <c r="LR38" s="1">
        <v>0.1</v>
      </c>
      <c r="LS38" s="1">
        <v>0.4</v>
      </c>
      <c r="LT38" s="1"/>
      <c r="LU38" s="1"/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0.2</v>
      </c>
      <c r="ME38" s="1">
        <v>0</v>
      </c>
      <c r="MF38" s="1">
        <v>0</v>
      </c>
      <c r="MG38" s="1">
        <v>0</v>
      </c>
      <c r="MH38" s="1">
        <v>0</v>
      </c>
      <c r="MI38" s="1"/>
      <c r="MJ38" s="109"/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0.6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0.2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</row>
    <row r="39" spans="1:389">
      <c r="A39" t="s">
        <v>29</v>
      </c>
      <c r="B39" s="49">
        <v>1</v>
      </c>
      <c r="C39" s="1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0.2</v>
      </c>
      <c r="P39" s="1">
        <v>0.3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0.3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0.9</v>
      </c>
      <c r="CF39" s="1"/>
      <c r="CG39" s="1"/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0.2</v>
      </c>
      <c r="ED39" s="1">
        <v>0</v>
      </c>
      <c r="EE39" s="1">
        <v>0.5</v>
      </c>
      <c r="EF39" s="1">
        <v>0.5</v>
      </c>
      <c r="EG39" s="1">
        <v>0</v>
      </c>
      <c r="EH39" s="1">
        <v>0.4</v>
      </c>
      <c r="EI39" s="1">
        <v>2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0.9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/>
      <c r="FG39" s="1"/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/>
      <c r="FR39" s="1"/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/>
      <c r="GE39" s="110"/>
      <c r="GF39" s="1">
        <v>0</v>
      </c>
      <c r="GG39" s="1">
        <v>0</v>
      </c>
      <c r="GH39" s="1">
        <v>0</v>
      </c>
      <c r="GI39" s="1">
        <v>0</v>
      </c>
      <c r="GJ39" s="1">
        <v>0.3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0.3</v>
      </c>
      <c r="GV39" s="1">
        <v>0</v>
      </c>
      <c r="GW39" s="1">
        <v>0</v>
      </c>
      <c r="GX39" s="1">
        <v>0</v>
      </c>
      <c r="GY39" s="1"/>
      <c r="GZ39" s="1"/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1.6</v>
      </c>
      <c r="HM39" s="1">
        <v>0</v>
      </c>
      <c r="HN39" s="1">
        <v>0</v>
      </c>
      <c r="HO39" s="1">
        <v>0</v>
      </c>
      <c r="HP39" s="1">
        <v>0</v>
      </c>
      <c r="HQ39" s="1">
        <v>0.2</v>
      </c>
      <c r="HR39" s="1"/>
      <c r="HS39" s="1"/>
      <c r="HT39" s="1">
        <v>0</v>
      </c>
      <c r="HU39" s="1">
        <v>5.4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/>
      <c r="IB39" s="1"/>
      <c r="IC39" s="1">
        <v>0</v>
      </c>
      <c r="ID39" s="1">
        <v>0</v>
      </c>
      <c r="IE39" s="1">
        <v>0.3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0.2</v>
      </c>
      <c r="IP39" s="1">
        <v>0.2</v>
      </c>
      <c r="IQ39" s="1">
        <v>0</v>
      </c>
      <c r="IR39" s="1">
        <v>0</v>
      </c>
      <c r="IS39" s="1"/>
      <c r="IT39" s="1"/>
      <c r="IU39" s="1">
        <v>0</v>
      </c>
      <c r="IV39" s="1"/>
      <c r="IW39" s="1"/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/>
      <c r="JG39" s="1"/>
      <c r="JH39" s="1">
        <v>0</v>
      </c>
      <c r="JI39" s="1"/>
      <c r="JJ39" s="1"/>
      <c r="JK39" s="1">
        <v>0</v>
      </c>
      <c r="JL39" s="1"/>
      <c r="JM39" s="1"/>
      <c r="JN39" s="1">
        <v>0</v>
      </c>
      <c r="JO39" s="1"/>
      <c r="JP39" s="110"/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0.1</v>
      </c>
      <c r="KF39" s="1">
        <v>0</v>
      </c>
      <c r="KG39" s="1">
        <v>0</v>
      </c>
      <c r="KH39" s="1">
        <v>0.2</v>
      </c>
      <c r="KI39" s="1">
        <v>0</v>
      </c>
      <c r="KJ39" s="1"/>
      <c r="KK39" s="1"/>
      <c r="KL39" s="1">
        <v>0</v>
      </c>
      <c r="KM39" s="1"/>
      <c r="KN39" s="1"/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/>
      <c r="KW39" s="1"/>
      <c r="KX39" s="1">
        <v>0</v>
      </c>
      <c r="KY39" s="1">
        <v>38.299999999999997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0.1</v>
      </c>
      <c r="LH39" s="1">
        <v>3.2</v>
      </c>
      <c r="LI39" s="1">
        <v>0</v>
      </c>
      <c r="LJ39" s="1">
        <v>0.2</v>
      </c>
      <c r="LK39" s="1">
        <v>0</v>
      </c>
      <c r="LL39" s="1">
        <v>0</v>
      </c>
      <c r="LM39" s="1">
        <v>0</v>
      </c>
      <c r="LN39" s="1"/>
      <c r="LO39" s="1">
        <v>0.5</v>
      </c>
      <c r="LP39" s="1">
        <v>0</v>
      </c>
      <c r="LQ39" s="1">
        <v>0</v>
      </c>
      <c r="LR39" s="1">
        <v>0</v>
      </c>
      <c r="LS39" s="1">
        <v>0</v>
      </c>
      <c r="LT39" s="1"/>
      <c r="LU39" s="1"/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/>
      <c r="MJ39" s="109"/>
      <c r="MK39" s="1">
        <v>0.2</v>
      </c>
      <c r="ML39" s="1">
        <v>0.2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0.3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</row>
    <row r="40" spans="1:389">
      <c r="A40" t="s">
        <v>32</v>
      </c>
      <c r="B40" s="49">
        <v>1</v>
      </c>
      <c r="C40" s="1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0.4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0.2</v>
      </c>
      <c r="AC40" s="1">
        <v>0</v>
      </c>
      <c r="AD40" s="1">
        <v>0.2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0.7</v>
      </c>
      <c r="CF40" s="1"/>
      <c r="CG40" s="1"/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0.3</v>
      </c>
      <c r="EF40" s="1">
        <v>0.4</v>
      </c>
      <c r="EG40" s="1">
        <v>0</v>
      </c>
      <c r="EH40" s="1">
        <v>0.1</v>
      </c>
      <c r="EI40" s="1">
        <v>0.9</v>
      </c>
      <c r="EJ40" s="1">
        <v>0</v>
      </c>
      <c r="EK40" s="1">
        <v>0.2</v>
      </c>
      <c r="EL40" s="1">
        <v>0</v>
      </c>
      <c r="EM40" s="1">
        <v>0</v>
      </c>
      <c r="EN40" s="1">
        <v>0</v>
      </c>
      <c r="EO40" s="1">
        <v>0</v>
      </c>
      <c r="EP40" s="1">
        <v>0.2</v>
      </c>
      <c r="EQ40" s="1">
        <v>0</v>
      </c>
      <c r="ER40" s="1">
        <v>0.2</v>
      </c>
      <c r="ES40" s="1">
        <v>0</v>
      </c>
      <c r="ET40" s="1">
        <v>0.1</v>
      </c>
      <c r="EU40" s="1">
        <v>0</v>
      </c>
      <c r="EV40" s="1">
        <v>0.7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/>
      <c r="FG40" s="1"/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/>
      <c r="FR40" s="1"/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0.1</v>
      </c>
      <c r="GA40" s="1">
        <v>0</v>
      </c>
      <c r="GB40" s="1">
        <v>0</v>
      </c>
      <c r="GC40" s="1">
        <v>0</v>
      </c>
      <c r="GD40" s="1"/>
      <c r="GE40" s="110"/>
      <c r="GF40" s="1">
        <v>0</v>
      </c>
      <c r="GG40" s="1">
        <v>0</v>
      </c>
      <c r="GH40" s="1">
        <v>0.2</v>
      </c>
      <c r="GI40" s="1">
        <v>0</v>
      </c>
      <c r="GJ40" s="1">
        <v>0.2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0.2</v>
      </c>
      <c r="GV40" s="1">
        <v>0</v>
      </c>
      <c r="GW40" s="1">
        <v>0</v>
      </c>
      <c r="GX40" s="1">
        <v>0</v>
      </c>
      <c r="GY40" s="1"/>
      <c r="GZ40" s="1"/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1.4</v>
      </c>
      <c r="HJ40" s="1">
        <v>0</v>
      </c>
      <c r="HK40" s="1">
        <v>1.4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0.2</v>
      </c>
      <c r="HR40" s="1"/>
      <c r="HS40" s="1"/>
      <c r="HT40" s="1">
        <v>0</v>
      </c>
      <c r="HU40" s="1">
        <v>6.9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/>
      <c r="IB40" s="1"/>
      <c r="IC40" s="1">
        <v>0</v>
      </c>
      <c r="ID40" s="1">
        <v>0</v>
      </c>
      <c r="IE40" s="1">
        <v>0.2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0.4</v>
      </c>
      <c r="IM40" s="1">
        <v>0</v>
      </c>
      <c r="IN40" s="1">
        <v>0</v>
      </c>
      <c r="IO40" s="1">
        <v>0.2</v>
      </c>
      <c r="IP40" s="1">
        <v>0.5</v>
      </c>
      <c r="IQ40" s="1">
        <v>0</v>
      </c>
      <c r="IR40" s="1">
        <v>0</v>
      </c>
      <c r="IS40" s="1"/>
      <c r="IT40" s="1"/>
      <c r="IU40" s="1">
        <v>0</v>
      </c>
      <c r="IV40" s="1"/>
      <c r="IW40" s="1"/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/>
      <c r="JG40" s="1"/>
      <c r="JH40" s="1">
        <v>0</v>
      </c>
      <c r="JI40" s="1"/>
      <c r="JJ40" s="1"/>
      <c r="JK40" s="1">
        <v>0</v>
      </c>
      <c r="JL40" s="1"/>
      <c r="JM40" s="1"/>
      <c r="JN40" s="1">
        <v>0</v>
      </c>
      <c r="JO40" s="1"/>
      <c r="JP40" s="110"/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0.2</v>
      </c>
      <c r="KF40" s="1">
        <v>0</v>
      </c>
      <c r="KG40" s="1">
        <v>0</v>
      </c>
      <c r="KH40" s="1">
        <v>0</v>
      </c>
      <c r="KI40" s="1">
        <v>0</v>
      </c>
      <c r="KJ40" s="1"/>
      <c r="KK40" s="1"/>
      <c r="KL40" s="1">
        <v>0</v>
      </c>
      <c r="KM40" s="1"/>
      <c r="KN40" s="1"/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/>
      <c r="KW40" s="1"/>
      <c r="KX40" s="1">
        <v>0</v>
      </c>
      <c r="KY40" s="1">
        <v>6.9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0.2</v>
      </c>
      <c r="LH40" s="1">
        <v>3.8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/>
      <c r="LO40" s="1">
        <v>0.7</v>
      </c>
      <c r="LP40" s="1">
        <v>0</v>
      </c>
      <c r="LQ40" s="1">
        <v>0</v>
      </c>
      <c r="LR40" s="1">
        <v>0.1</v>
      </c>
      <c r="LS40" s="1">
        <v>0</v>
      </c>
      <c r="LT40" s="1"/>
      <c r="LU40" s="1"/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/>
      <c r="MJ40" s="109"/>
      <c r="MK40" s="1">
        <v>0.2</v>
      </c>
      <c r="ML40" s="1">
        <v>0.5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0.4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0.2</v>
      </c>
      <c r="NO40" s="1">
        <v>0</v>
      </c>
      <c r="NP40" s="1">
        <v>0.2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</row>
    <row r="41" spans="1:389">
      <c r="A41" t="s">
        <v>35</v>
      </c>
      <c r="B41" s="42">
        <v>1</v>
      </c>
      <c r="C41" s="1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0.2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0.2</v>
      </c>
      <c r="AC41" s="1">
        <v>0</v>
      </c>
      <c r="AD41" s="1">
        <v>0</v>
      </c>
      <c r="AE41" s="1">
        <v>0.4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2</v>
      </c>
      <c r="CF41" s="1"/>
      <c r="CG41" s="1"/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0.3</v>
      </c>
      <c r="EE41" s="1">
        <v>0.5</v>
      </c>
      <c r="EF41" s="1">
        <v>0.1</v>
      </c>
      <c r="EG41" s="1">
        <v>0.4</v>
      </c>
      <c r="EH41" s="1">
        <v>0.2</v>
      </c>
      <c r="EI41" s="1">
        <v>1.3</v>
      </c>
      <c r="EJ41" s="1">
        <v>0</v>
      </c>
      <c r="EK41" s="1">
        <v>0.1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2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/>
      <c r="FG41" s="1"/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0.2</v>
      </c>
      <c r="FO41" s="1">
        <v>0</v>
      </c>
      <c r="FP41" s="1">
        <v>0</v>
      </c>
      <c r="FQ41" s="1"/>
      <c r="FR41" s="1"/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/>
      <c r="GE41" s="110"/>
      <c r="GF41" s="1">
        <v>0</v>
      </c>
      <c r="GG41" s="1">
        <v>0</v>
      </c>
      <c r="GH41" s="1">
        <v>0.2</v>
      </c>
      <c r="GI41" s="1">
        <v>0</v>
      </c>
      <c r="GJ41" s="1">
        <v>0</v>
      </c>
      <c r="GK41" s="1">
        <v>0.4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0.3</v>
      </c>
      <c r="GV41" s="1">
        <v>0.4</v>
      </c>
      <c r="GW41" s="1">
        <v>0</v>
      </c>
      <c r="GX41" s="1">
        <v>0</v>
      </c>
      <c r="GY41" s="1"/>
      <c r="GZ41" s="1"/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1.7</v>
      </c>
      <c r="HN41" s="1">
        <v>0</v>
      </c>
      <c r="HO41" s="1">
        <v>0</v>
      </c>
      <c r="HP41" s="1">
        <v>0</v>
      </c>
      <c r="HQ41" s="1">
        <v>0.2</v>
      </c>
      <c r="HR41" s="1"/>
      <c r="HS41" s="1"/>
      <c r="HT41" s="1">
        <v>0</v>
      </c>
      <c r="HU41" s="1">
        <v>7.5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/>
      <c r="IB41" s="1"/>
      <c r="IC41" s="1">
        <v>0</v>
      </c>
      <c r="ID41" s="1">
        <v>0</v>
      </c>
      <c r="IE41" s="1">
        <v>0.3</v>
      </c>
      <c r="IF41" s="1">
        <v>0.4</v>
      </c>
      <c r="IG41" s="1">
        <v>0</v>
      </c>
      <c r="IH41" s="1">
        <v>0</v>
      </c>
      <c r="II41" s="1">
        <v>0.3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0.1</v>
      </c>
      <c r="IP41" s="1">
        <v>0.3</v>
      </c>
      <c r="IQ41" s="1">
        <v>0.5</v>
      </c>
      <c r="IR41" s="1">
        <v>0</v>
      </c>
      <c r="IS41" s="1"/>
      <c r="IT41" s="1"/>
      <c r="IU41" s="1">
        <v>0</v>
      </c>
      <c r="IV41" s="1"/>
      <c r="IW41" s="1"/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/>
      <c r="JG41" s="1"/>
      <c r="JH41" s="1">
        <v>0</v>
      </c>
      <c r="JI41" s="1"/>
      <c r="JJ41" s="1"/>
      <c r="JK41" s="1">
        <v>0</v>
      </c>
      <c r="JL41" s="1"/>
      <c r="JM41" s="1"/>
      <c r="JN41" s="1">
        <v>0</v>
      </c>
      <c r="JO41" s="1"/>
      <c r="JP41" s="110"/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0.2</v>
      </c>
      <c r="KF41" s="1">
        <v>0</v>
      </c>
      <c r="KG41" s="1">
        <v>0</v>
      </c>
      <c r="KH41" s="1">
        <v>0</v>
      </c>
      <c r="KI41" s="1">
        <v>0.4</v>
      </c>
      <c r="KJ41" s="1"/>
      <c r="KK41" s="1"/>
      <c r="KL41" s="1">
        <v>0.4</v>
      </c>
      <c r="KM41" s="1"/>
      <c r="KN41" s="1"/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/>
      <c r="KW41" s="1"/>
      <c r="KX41" s="1">
        <v>0</v>
      </c>
      <c r="KY41" s="1">
        <v>10.199999999999999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0.1</v>
      </c>
      <c r="LH41" s="1">
        <v>3.7</v>
      </c>
      <c r="LI41" s="1">
        <v>0</v>
      </c>
      <c r="LJ41" s="1">
        <v>0</v>
      </c>
      <c r="LK41" s="1">
        <v>0</v>
      </c>
      <c r="LL41" s="1">
        <v>0</v>
      </c>
      <c r="LM41" s="1">
        <v>0.3</v>
      </c>
      <c r="LN41" s="1"/>
      <c r="LO41" s="1">
        <v>0.3</v>
      </c>
      <c r="LP41" s="1">
        <v>0.4</v>
      </c>
      <c r="LQ41" s="1">
        <v>0</v>
      </c>
      <c r="LR41" s="1">
        <v>0.1</v>
      </c>
      <c r="LS41" s="1">
        <v>0</v>
      </c>
      <c r="LT41" s="1"/>
      <c r="LU41" s="1"/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/>
      <c r="MJ41" s="109"/>
      <c r="MK41" s="1">
        <v>0.1</v>
      </c>
      <c r="ML41" s="1">
        <v>0.3</v>
      </c>
      <c r="MM41" s="1">
        <v>0.5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0.3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0.2</v>
      </c>
      <c r="NO41" s="1">
        <v>0</v>
      </c>
      <c r="NP41" s="1">
        <v>0</v>
      </c>
      <c r="NQ41" s="1">
        <v>0.4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</row>
    <row r="42" spans="1:389">
      <c r="A42" t="s">
        <v>38</v>
      </c>
      <c r="B42" s="49">
        <v>1</v>
      </c>
      <c r="C42" s="1"/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0.3</v>
      </c>
      <c r="L42" s="1">
        <v>0.2</v>
      </c>
      <c r="M42" s="1">
        <v>1.8</v>
      </c>
      <c r="N42" s="1">
        <v>0</v>
      </c>
      <c r="O42" s="1">
        <v>1.9</v>
      </c>
      <c r="P42" s="1">
        <v>0.9</v>
      </c>
      <c r="Q42" s="1">
        <v>0.2</v>
      </c>
      <c r="R42" s="1">
        <v>0</v>
      </c>
      <c r="S42" s="1">
        <v>0</v>
      </c>
      <c r="T42" s="1">
        <v>0</v>
      </c>
      <c r="U42" s="1">
        <v>0.3</v>
      </c>
      <c r="V42" s="1">
        <v>0</v>
      </c>
      <c r="W42" s="1">
        <v>0.2</v>
      </c>
      <c r="X42" s="1">
        <v>0</v>
      </c>
      <c r="Y42" s="1">
        <v>0</v>
      </c>
      <c r="Z42" s="1">
        <v>0</v>
      </c>
      <c r="AA42" s="1">
        <v>0</v>
      </c>
      <c r="AB42" s="1">
        <v>0.5</v>
      </c>
      <c r="AC42" s="1">
        <v>0</v>
      </c>
      <c r="AD42" s="1">
        <v>0.5</v>
      </c>
      <c r="AE42" s="1">
        <v>0</v>
      </c>
      <c r="AF42" s="1">
        <v>0.2</v>
      </c>
      <c r="AG42" s="1">
        <v>0.1</v>
      </c>
      <c r="AH42" s="1">
        <v>0</v>
      </c>
      <c r="AI42" s="1">
        <v>0.5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0.3</v>
      </c>
      <c r="AP42" s="1">
        <v>0.4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0.2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1.2</v>
      </c>
      <c r="CF42" s="1"/>
      <c r="CG42" s="1"/>
      <c r="CH42" s="1">
        <v>0.3</v>
      </c>
      <c r="CI42" s="1">
        <v>0.4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0.2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0.6</v>
      </c>
      <c r="DY42" s="1">
        <v>0</v>
      </c>
      <c r="DZ42" s="1">
        <v>0</v>
      </c>
      <c r="EA42" s="1">
        <v>0</v>
      </c>
      <c r="EB42" s="1">
        <v>0.2</v>
      </c>
      <c r="EC42" s="1">
        <v>1</v>
      </c>
      <c r="ED42" s="1">
        <v>0</v>
      </c>
      <c r="EE42" s="1">
        <v>1</v>
      </c>
      <c r="EF42" s="1">
        <v>0.6</v>
      </c>
      <c r="EG42" s="1">
        <v>0</v>
      </c>
      <c r="EH42" s="1">
        <v>2</v>
      </c>
      <c r="EI42" s="1">
        <v>7.9</v>
      </c>
      <c r="EJ42" s="1">
        <v>0</v>
      </c>
      <c r="EK42" s="1">
        <v>0</v>
      </c>
      <c r="EL42" s="1">
        <v>0</v>
      </c>
      <c r="EM42" s="1">
        <v>0.4</v>
      </c>
      <c r="EN42" s="1">
        <v>0.3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1.2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/>
      <c r="FG42" s="1"/>
      <c r="FH42" s="1">
        <v>1</v>
      </c>
      <c r="FI42" s="1">
        <v>0</v>
      </c>
      <c r="FJ42" s="1">
        <v>1</v>
      </c>
      <c r="FK42" s="1">
        <v>0.3</v>
      </c>
      <c r="FL42" s="1">
        <v>0.2</v>
      </c>
      <c r="FM42" s="1">
        <v>1.8</v>
      </c>
      <c r="FN42" s="1">
        <v>0</v>
      </c>
      <c r="FO42" s="1">
        <v>0</v>
      </c>
      <c r="FP42" s="1">
        <v>0.6</v>
      </c>
      <c r="FQ42" s="1"/>
      <c r="FR42" s="1"/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/>
      <c r="GE42" s="110"/>
      <c r="GF42" s="1">
        <v>0</v>
      </c>
      <c r="GG42" s="1">
        <v>0</v>
      </c>
      <c r="GH42" s="1">
        <v>0.5</v>
      </c>
      <c r="GI42" s="1">
        <v>0</v>
      </c>
      <c r="GJ42" s="1">
        <v>0.5</v>
      </c>
      <c r="GK42" s="1">
        <v>0</v>
      </c>
      <c r="GL42" s="1">
        <v>0.2</v>
      </c>
      <c r="GM42" s="1">
        <v>0.1</v>
      </c>
      <c r="GN42" s="1">
        <v>0</v>
      </c>
      <c r="GO42" s="1">
        <v>0.5</v>
      </c>
      <c r="GP42" s="1">
        <v>0</v>
      </c>
      <c r="GQ42" s="1">
        <v>0</v>
      </c>
      <c r="GR42" s="1">
        <v>0</v>
      </c>
      <c r="GS42" s="1">
        <v>0</v>
      </c>
      <c r="GT42" s="1">
        <v>0.3</v>
      </c>
      <c r="GU42" s="1">
        <v>0.8</v>
      </c>
      <c r="GV42" s="1">
        <v>0.8</v>
      </c>
      <c r="GW42" s="1">
        <v>0.3</v>
      </c>
      <c r="GX42" s="1">
        <v>0</v>
      </c>
      <c r="GY42" s="1"/>
      <c r="GZ42" s="1"/>
      <c r="HA42" s="1">
        <v>0</v>
      </c>
      <c r="HB42" s="1">
        <v>0</v>
      </c>
      <c r="HC42" s="1">
        <v>0</v>
      </c>
      <c r="HD42" s="1">
        <v>0</v>
      </c>
      <c r="HE42" s="1">
        <v>0.5</v>
      </c>
      <c r="HF42" s="1">
        <v>0</v>
      </c>
      <c r="HG42" s="1">
        <v>0.2</v>
      </c>
      <c r="HH42" s="1">
        <v>0</v>
      </c>
      <c r="HI42" s="1">
        <v>0</v>
      </c>
      <c r="HJ42" s="1">
        <v>0</v>
      </c>
      <c r="HK42" s="1">
        <v>0</v>
      </c>
      <c r="HL42" s="1">
        <v>2.5</v>
      </c>
      <c r="HM42" s="1">
        <v>0</v>
      </c>
      <c r="HN42" s="1">
        <v>0</v>
      </c>
      <c r="HO42" s="1">
        <v>0</v>
      </c>
      <c r="HP42" s="1">
        <v>0</v>
      </c>
      <c r="HQ42" s="1">
        <v>0.4</v>
      </c>
      <c r="HR42" s="1"/>
      <c r="HS42" s="1"/>
      <c r="HT42" s="1">
        <v>0.5</v>
      </c>
      <c r="HU42" s="1">
        <v>8.8000000000000007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/>
      <c r="IB42" s="1"/>
      <c r="IC42" s="1">
        <v>0</v>
      </c>
      <c r="ID42" s="1">
        <v>0.3</v>
      </c>
      <c r="IE42" s="1">
        <v>0.8</v>
      </c>
      <c r="IF42" s="1">
        <v>0.8</v>
      </c>
      <c r="IG42" s="1">
        <v>0.3</v>
      </c>
      <c r="IH42" s="1">
        <v>0</v>
      </c>
      <c r="II42" s="1">
        <v>0.5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1.3</v>
      </c>
      <c r="IP42" s="1">
        <v>1.7</v>
      </c>
      <c r="IQ42" s="1">
        <v>0</v>
      </c>
      <c r="IR42" s="1">
        <v>0</v>
      </c>
      <c r="IS42" s="1"/>
      <c r="IT42" s="1"/>
      <c r="IU42" s="1">
        <v>0</v>
      </c>
      <c r="IV42" s="1"/>
      <c r="IW42" s="1"/>
      <c r="IX42" s="1">
        <v>0.2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/>
      <c r="JG42" s="1"/>
      <c r="JH42" s="1">
        <v>0</v>
      </c>
      <c r="JI42" s="1"/>
      <c r="JJ42" s="1"/>
      <c r="JK42" s="1">
        <v>0</v>
      </c>
      <c r="JL42" s="1"/>
      <c r="JM42" s="1"/>
      <c r="JN42" s="1">
        <v>0</v>
      </c>
      <c r="JO42" s="1"/>
      <c r="JP42" s="110"/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0.2</v>
      </c>
      <c r="KF42" s="1">
        <v>0</v>
      </c>
      <c r="KG42" s="1">
        <v>0</v>
      </c>
      <c r="KH42" s="1">
        <v>0.9</v>
      </c>
      <c r="KI42" s="1">
        <v>0</v>
      </c>
      <c r="KJ42" s="1"/>
      <c r="KK42" s="1"/>
      <c r="KL42" s="1">
        <v>0.9</v>
      </c>
      <c r="KM42" s="1"/>
      <c r="KN42" s="1"/>
      <c r="KO42" s="1">
        <v>0.2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/>
      <c r="KW42" s="1"/>
      <c r="KX42" s="1">
        <v>0</v>
      </c>
      <c r="KY42" s="1">
        <v>54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0.2</v>
      </c>
      <c r="LH42" s="1">
        <v>3</v>
      </c>
      <c r="LI42" s="1">
        <v>0</v>
      </c>
      <c r="LJ42" s="1">
        <v>0.2</v>
      </c>
      <c r="LK42" s="1">
        <v>0</v>
      </c>
      <c r="LL42" s="1">
        <v>0.3</v>
      </c>
      <c r="LM42" s="1">
        <v>0</v>
      </c>
      <c r="LN42" s="1"/>
      <c r="LO42" s="1">
        <v>0.6</v>
      </c>
      <c r="LP42" s="1">
        <v>0.6</v>
      </c>
      <c r="LQ42" s="1">
        <v>0</v>
      </c>
      <c r="LR42" s="1">
        <v>0.2</v>
      </c>
      <c r="LS42" s="1">
        <v>0.2</v>
      </c>
      <c r="LT42" s="1"/>
      <c r="LU42" s="1"/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/>
      <c r="MJ42" s="109"/>
      <c r="MK42" s="1">
        <v>1.3</v>
      </c>
      <c r="ML42" s="1">
        <v>1.7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0.5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0.5</v>
      </c>
      <c r="NO42" s="1">
        <v>0</v>
      </c>
      <c r="NP42" s="1">
        <v>0.5</v>
      </c>
      <c r="NQ42" s="1">
        <v>0</v>
      </c>
      <c r="NR42" s="1">
        <v>0.2</v>
      </c>
      <c r="NS42" s="1">
        <v>0.1</v>
      </c>
      <c r="NT42" s="1">
        <v>0</v>
      </c>
      <c r="NU42" s="1">
        <v>0.5</v>
      </c>
      <c r="NV42" s="1">
        <v>0</v>
      </c>
      <c r="NW42" s="1">
        <v>0</v>
      </c>
      <c r="NX42" s="1">
        <v>0</v>
      </c>
      <c r="NY42" s="1">
        <v>0.7</v>
      </c>
    </row>
    <row r="43" spans="1:389">
      <c r="A43" t="s">
        <v>40</v>
      </c>
      <c r="B43" s="49">
        <v>1</v>
      </c>
      <c r="C43" s="1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0.2</v>
      </c>
      <c r="J43" s="1">
        <v>0.2</v>
      </c>
      <c r="K43" s="1">
        <v>0</v>
      </c>
      <c r="L43" s="1">
        <v>0</v>
      </c>
      <c r="M43" s="1">
        <v>0</v>
      </c>
      <c r="N43" s="1">
        <v>7.8</v>
      </c>
      <c r="O43" s="1">
        <v>0.8</v>
      </c>
      <c r="P43" s="1">
        <v>5.6</v>
      </c>
      <c r="Q43" s="1">
        <v>0.9</v>
      </c>
      <c r="R43" s="1">
        <v>0</v>
      </c>
      <c r="S43" s="1">
        <v>0</v>
      </c>
      <c r="T43" s="1">
        <v>2.4</v>
      </c>
      <c r="U43" s="1">
        <v>0</v>
      </c>
      <c r="V43" s="1">
        <v>0.7</v>
      </c>
      <c r="W43" s="1">
        <v>0</v>
      </c>
      <c r="X43" s="1">
        <v>0.4</v>
      </c>
      <c r="Y43" s="1">
        <v>1.2</v>
      </c>
      <c r="Z43" s="1">
        <v>0</v>
      </c>
      <c r="AA43" s="1">
        <v>0</v>
      </c>
      <c r="AB43" s="1">
        <v>0.3</v>
      </c>
      <c r="AC43" s="1">
        <v>0</v>
      </c>
      <c r="AD43" s="1">
        <v>5.5</v>
      </c>
      <c r="AE43" s="1">
        <v>0</v>
      </c>
      <c r="AF43" s="1">
        <v>0.2</v>
      </c>
      <c r="AG43" s="1">
        <v>1</v>
      </c>
      <c r="AH43" s="1">
        <v>0.4</v>
      </c>
      <c r="AI43" s="1">
        <v>0.4</v>
      </c>
      <c r="AJ43" s="1">
        <v>2.2999999999999998</v>
      </c>
      <c r="AK43" s="1">
        <v>0.7</v>
      </c>
      <c r="AL43" s="1">
        <v>1</v>
      </c>
      <c r="AM43" s="1">
        <v>0</v>
      </c>
      <c r="AN43" s="1">
        <v>0</v>
      </c>
      <c r="AO43" s="1">
        <v>0.4</v>
      </c>
      <c r="AP43" s="1">
        <v>0.4</v>
      </c>
      <c r="AQ43" s="1">
        <v>0.5</v>
      </c>
      <c r="AR43" s="1">
        <v>0.5</v>
      </c>
      <c r="AS43" s="1">
        <v>0</v>
      </c>
      <c r="AT43" s="1">
        <v>0</v>
      </c>
      <c r="AU43" s="1">
        <v>0.3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4.8</v>
      </c>
      <c r="BE43" s="1">
        <v>0</v>
      </c>
      <c r="BF43" s="1">
        <v>0</v>
      </c>
      <c r="BG43" s="1">
        <v>0.5</v>
      </c>
      <c r="BH43" s="1">
        <v>0.4</v>
      </c>
      <c r="BI43" s="1">
        <v>0.2</v>
      </c>
      <c r="BJ43" s="1">
        <v>0.7</v>
      </c>
      <c r="BK43" s="1">
        <v>0.6</v>
      </c>
      <c r="BL43" s="1">
        <v>0</v>
      </c>
      <c r="BM43" s="1">
        <v>1.4</v>
      </c>
      <c r="BN43" s="1">
        <v>0</v>
      </c>
      <c r="BO43" s="1">
        <v>0.2</v>
      </c>
      <c r="BP43" s="1">
        <v>0</v>
      </c>
      <c r="BQ43" s="1">
        <v>0</v>
      </c>
      <c r="BR43" s="1">
        <v>0.1</v>
      </c>
      <c r="BS43" s="1">
        <v>0.2</v>
      </c>
      <c r="BT43" s="1">
        <v>0</v>
      </c>
      <c r="BU43" s="1">
        <v>0.1</v>
      </c>
      <c r="BV43" s="1">
        <v>0.1</v>
      </c>
      <c r="BW43" s="1">
        <v>0</v>
      </c>
      <c r="BX43" s="1">
        <v>0.3</v>
      </c>
      <c r="BY43" s="1">
        <v>0</v>
      </c>
      <c r="BZ43" s="1">
        <v>0</v>
      </c>
      <c r="CA43" s="1">
        <v>0</v>
      </c>
      <c r="CB43" s="1">
        <v>0</v>
      </c>
      <c r="CC43" s="1">
        <v>0.1</v>
      </c>
      <c r="CD43" s="1">
        <v>0</v>
      </c>
      <c r="CE43" s="1">
        <v>2.4</v>
      </c>
      <c r="CF43" s="1"/>
      <c r="CG43" s="1"/>
      <c r="CH43" s="1">
        <v>0.4</v>
      </c>
      <c r="CI43" s="1">
        <v>0.4</v>
      </c>
      <c r="CJ43" s="1">
        <v>0.5</v>
      </c>
      <c r="CK43" s="1">
        <v>0.5</v>
      </c>
      <c r="CL43" s="1">
        <v>0</v>
      </c>
      <c r="CM43" s="1">
        <v>0</v>
      </c>
      <c r="CN43" s="1">
        <v>0.3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4.8</v>
      </c>
      <c r="CX43" s="1">
        <v>0</v>
      </c>
      <c r="CY43" s="1">
        <v>0</v>
      </c>
      <c r="CZ43" s="1">
        <v>0.5</v>
      </c>
      <c r="DA43" s="1">
        <v>0.4</v>
      </c>
      <c r="DB43" s="1">
        <v>0.2</v>
      </c>
      <c r="DC43" s="1">
        <v>0.7</v>
      </c>
      <c r="DD43" s="1">
        <v>0.6</v>
      </c>
      <c r="DE43" s="1">
        <v>0</v>
      </c>
      <c r="DF43" s="1">
        <v>1.4</v>
      </c>
      <c r="DG43" s="1">
        <v>0</v>
      </c>
      <c r="DH43" s="1">
        <v>0.2</v>
      </c>
      <c r="DI43" s="1">
        <v>0</v>
      </c>
      <c r="DJ43" s="1">
        <v>0</v>
      </c>
      <c r="DK43" s="1">
        <v>0.1</v>
      </c>
      <c r="DL43" s="1">
        <v>0.2</v>
      </c>
      <c r="DM43" s="1">
        <v>0</v>
      </c>
      <c r="DN43" s="1">
        <v>0.1</v>
      </c>
      <c r="DO43" s="1">
        <v>0.1</v>
      </c>
      <c r="DP43" s="1">
        <v>0</v>
      </c>
      <c r="DQ43" s="1">
        <v>0.3</v>
      </c>
      <c r="DR43" s="1">
        <v>0</v>
      </c>
      <c r="DS43" s="1">
        <v>0</v>
      </c>
      <c r="DT43" s="1">
        <v>0</v>
      </c>
      <c r="DU43" s="1">
        <v>0</v>
      </c>
      <c r="DV43" s="1">
        <v>0.1</v>
      </c>
      <c r="DW43" s="1">
        <v>0.2</v>
      </c>
      <c r="DX43" s="1">
        <v>0</v>
      </c>
      <c r="DY43" s="1">
        <v>0.4</v>
      </c>
      <c r="DZ43" s="1">
        <v>0.5</v>
      </c>
      <c r="EA43" s="1">
        <v>0</v>
      </c>
      <c r="EB43" s="1">
        <v>0.2</v>
      </c>
      <c r="EC43" s="1">
        <v>0</v>
      </c>
      <c r="ED43" s="1">
        <v>3.4</v>
      </c>
      <c r="EE43" s="1">
        <v>6.3</v>
      </c>
      <c r="EF43" s="1">
        <v>0</v>
      </c>
      <c r="EG43" s="1">
        <v>9.6</v>
      </c>
      <c r="EH43" s="1">
        <v>2.9</v>
      </c>
      <c r="EI43" s="1">
        <v>61</v>
      </c>
      <c r="EJ43" s="1">
        <v>1.4</v>
      </c>
      <c r="EK43" s="1">
        <v>0.8</v>
      </c>
      <c r="EL43" s="1">
        <v>0.9</v>
      </c>
      <c r="EM43" s="1">
        <v>0.8</v>
      </c>
      <c r="EN43" s="1">
        <v>0.7</v>
      </c>
      <c r="EO43" s="1">
        <v>0.1</v>
      </c>
      <c r="EP43" s="1">
        <v>0.8</v>
      </c>
      <c r="EQ43" s="1">
        <v>0.3</v>
      </c>
      <c r="ER43" s="1">
        <v>0.4</v>
      </c>
      <c r="ES43" s="1">
        <v>0</v>
      </c>
      <c r="ET43" s="1">
        <v>1.2</v>
      </c>
      <c r="EU43" s="1">
        <v>0</v>
      </c>
      <c r="EV43" s="1">
        <v>2.4</v>
      </c>
      <c r="EW43" s="1">
        <v>0.1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0.9</v>
      </c>
      <c r="FF43" s="1"/>
      <c r="FG43" s="1"/>
      <c r="FH43" s="1">
        <v>0</v>
      </c>
      <c r="FI43" s="1">
        <v>0.2</v>
      </c>
      <c r="FJ43" s="1">
        <v>0.2</v>
      </c>
      <c r="FK43" s="1">
        <v>0</v>
      </c>
      <c r="FL43" s="1">
        <v>0</v>
      </c>
      <c r="FM43" s="1">
        <v>0</v>
      </c>
      <c r="FN43" s="1">
        <v>7.8</v>
      </c>
      <c r="FO43" s="1">
        <v>0</v>
      </c>
      <c r="FP43" s="1">
        <v>0</v>
      </c>
      <c r="FQ43" s="1"/>
      <c r="FR43" s="1"/>
      <c r="FS43" s="1">
        <v>0</v>
      </c>
      <c r="FT43" s="1">
        <v>0</v>
      </c>
      <c r="FU43" s="1">
        <v>0.4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0.2</v>
      </c>
      <c r="GB43" s="1">
        <v>0.5</v>
      </c>
      <c r="GC43" s="1">
        <v>0</v>
      </c>
      <c r="GD43" s="1"/>
      <c r="GE43" s="110"/>
      <c r="GF43" s="1">
        <v>0</v>
      </c>
      <c r="GG43" s="1">
        <v>0</v>
      </c>
      <c r="GH43" s="1">
        <v>0.3</v>
      </c>
      <c r="GI43" s="1">
        <v>0</v>
      </c>
      <c r="GJ43" s="1">
        <v>5.5</v>
      </c>
      <c r="GK43" s="1">
        <v>0</v>
      </c>
      <c r="GL43" s="1">
        <v>0.2</v>
      </c>
      <c r="GM43" s="1">
        <v>1</v>
      </c>
      <c r="GN43" s="1">
        <v>0.4</v>
      </c>
      <c r="GO43" s="1">
        <v>0.4</v>
      </c>
      <c r="GP43" s="1">
        <v>2.2999999999999998</v>
      </c>
      <c r="GQ43" s="1">
        <v>0.7</v>
      </c>
      <c r="GR43" s="1">
        <v>1</v>
      </c>
      <c r="GS43" s="1">
        <v>0</v>
      </c>
      <c r="GT43" s="1">
        <v>0.6</v>
      </c>
      <c r="GU43" s="1">
        <v>14.6</v>
      </c>
      <c r="GV43" s="1">
        <v>19.899999999999999</v>
      </c>
      <c r="GW43" s="1">
        <v>0</v>
      </c>
      <c r="GX43" s="1">
        <v>0</v>
      </c>
      <c r="GY43" s="1"/>
      <c r="GZ43" s="1"/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0.3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2.4</v>
      </c>
      <c r="HN43" s="1">
        <v>0</v>
      </c>
      <c r="HO43" s="1">
        <v>0</v>
      </c>
      <c r="HP43" s="1">
        <v>0</v>
      </c>
      <c r="HQ43" s="1">
        <v>0.3</v>
      </c>
      <c r="HR43" s="1"/>
      <c r="HS43" s="1"/>
      <c r="HT43" s="1">
        <v>0</v>
      </c>
      <c r="HU43" s="1">
        <v>13.5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/>
      <c r="IB43" s="1"/>
      <c r="IC43" s="1">
        <v>0</v>
      </c>
      <c r="ID43" s="1">
        <v>0.6</v>
      </c>
      <c r="IE43" s="1">
        <v>14.6</v>
      </c>
      <c r="IF43" s="1">
        <v>19.899999999999999</v>
      </c>
      <c r="IG43" s="1">
        <v>0</v>
      </c>
      <c r="IH43" s="1">
        <v>0</v>
      </c>
      <c r="II43" s="1">
        <v>1.1000000000000001</v>
      </c>
      <c r="IJ43" s="1">
        <v>0.3</v>
      </c>
      <c r="IK43" s="1">
        <v>0.4</v>
      </c>
      <c r="IL43" s="1">
        <v>0</v>
      </c>
      <c r="IM43" s="1">
        <v>0.3</v>
      </c>
      <c r="IN43" s="1">
        <v>0</v>
      </c>
      <c r="IO43" s="1">
        <v>1.4</v>
      </c>
      <c r="IP43" s="1">
        <v>13.6</v>
      </c>
      <c r="IQ43" s="1">
        <v>12.4</v>
      </c>
      <c r="IR43" s="1">
        <v>1.7</v>
      </c>
      <c r="IS43" s="1"/>
      <c r="IT43" s="1"/>
      <c r="IU43" s="1">
        <v>0</v>
      </c>
      <c r="IV43" s="1"/>
      <c r="IW43" s="1"/>
      <c r="IX43" s="1">
        <v>1.3</v>
      </c>
      <c r="IY43" s="1">
        <v>0.5</v>
      </c>
      <c r="IZ43" s="1">
        <v>0.2</v>
      </c>
      <c r="JA43" s="1">
        <v>0.1</v>
      </c>
      <c r="JB43" s="1">
        <v>0</v>
      </c>
      <c r="JC43" s="1">
        <v>0</v>
      </c>
      <c r="JD43" s="1">
        <v>0</v>
      </c>
      <c r="JE43" s="1">
        <v>0</v>
      </c>
      <c r="JF43" s="1"/>
      <c r="JG43" s="1"/>
      <c r="JH43" s="1">
        <v>0</v>
      </c>
      <c r="JI43" s="1"/>
      <c r="JJ43" s="1"/>
      <c r="JK43" s="1">
        <v>0</v>
      </c>
      <c r="JL43" s="1"/>
      <c r="JM43" s="1"/>
      <c r="JN43" s="1">
        <v>0</v>
      </c>
      <c r="JO43" s="1"/>
      <c r="JP43" s="110"/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0.2</v>
      </c>
      <c r="KB43" s="1">
        <v>0</v>
      </c>
      <c r="KC43" s="1">
        <v>0</v>
      </c>
      <c r="KD43" s="1">
        <v>0</v>
      </c>
      <c r="KE43" s="1">
        <v>0.4</v>
      </c>
      <c r="KF43" s="1">
        <v>0</v>
      </c>
      <c r="KG43" s="1">
        <v>0</v>
      </c>
      <c r="KH43" s="1">
        <v>0</v>
      </c>
      <c r="KI43" s="1">
        <v>0.1</v>
      </c>
      <c r="KJ43" s="1"/>
      <c r="KK43" s="1"/>
      <c r="KL43" s="1">
        <v>0.2</v>
      </c>
      <c r="KM43" s="1"/>
      <c r="KN43" s="1"/>
      <c r="KO43" s="1">
        <v>0.3</v>
      </c>
      <c r="KP43" s="1">
        <v>0.4</v>
      </c>
      <c r="KQ43" s="1">
        <v>0.4</v>
      </c>
      <c r="KR43" s="1">
        <v>0</v>
      </c>
      <c r="KS43" s="1">
        <v>0.5</v>
      </c>
      <c r="KT43" s="1">
        <v>0.5</v>
      </c>
      <c r="KU43" s="1">
        <v>0</v>
      </c>
      <c r="KV43" s="1"/>
      <c r="KW43" s="1"/>
      <c r="KX43" s="1">
        <v>0</v>
      </c>
      <c r="KY43" s="1">
        <v>26.8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0.1</v>
      </c>
      <c r="LH43" s="1">
        <v>2.9</v>
      </c>
      <c r="LI43" s="1">
        <v>0.1</v>
      </c>
      <c r="LJ43" s="1">
        <v>0.3</v>
      </c>
      <c r="LK43" s="1">
        <v>0</v>
      </c>
      <c r="LL43" s="1">
        <v>0</v>
      </c>
      <c r="LM43" s="1">
        <v>0.3</v>
      </c>
      <c r="LN43" s="1"/>
      <c r="LO43" s="1">
        <v>0.6</v>
      </c>
      <c r="LP43" s="1">
        <v>0</v>
      </c>
      <c r="LQ43" s="1">
        <v>0.1</v>
      </c>
      <c r="LR43" s="1">
        <v>0.2</v>
      </c>
      <c r="LS43" s="1">
        <v>0.2</v>
      </c>
      <c r="LT43" s="1"/>
      <c r="LU43" s="1"/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0.7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/>
      <c r="MJ43" s="109"/>
      <c r="MK43" s="1">
        <v>1.4</v>
      </c>
      <c r="ML43" s="1">
        <v>13.6</v>
      </c>
      <c r="MM43" s="1">
        <v>12.4</v>
      </c>
      <c r="MN43" s="1">
        <v>1.7</v>
      </c>
      <c r="MO43" s="1">
        <v>0.6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0.4</v>
      </c>
      <c r="MX43" s="1">
        <v>0</v>
      </c>
      <c r="MY43" s="1">
        <v>1.1000000000000001</v>
      </c>
      <c r="MZ43" s="1">
        <v>0.3</v>
      </c>
      <c r="NA43" s="1">
        <v>0.4</v>
      </c>
      <c r="NB43" s="1">
        <v>0</v>
      </c>
      <c r="NC43" s="1">
        <v>0.3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0.3</v>
      </c>
      <c r="NO43" s="1">
        <v>0</v>
      </c>
      <c r="NP43" s="1">
        <v>5.5</v>
      </c>
      <c r="NQ43" s="1">
        <v>0</v>
      </c>
      <c r="NR43" s="1">
        <v>0.2</v>
      </c>
      <c r="NS43" s="1">
        <v>1</v>
      </c>
      <c r="NT43" s="1">
        <v>0.4</v>
      </c>
      <c r="NU43" s="1">
        <v>0.4</v>
      </c>
      <c r="NV43" s="1">
        <v>2.2999999999999998</v>
      </c>
      <c r="NW43" s="1">
        <v>0.7</v>
      </c>
      <c r="NX43" s="1">
        <v>1</v>
      </c>
      <c r="NY43" s="1">
        <v>0.6</v>
      </c>
    </row>
    <row r="44" spans="1:389">
      <c r="A44" t="s">
        <v>43</v>
      </c>
      <c r="B44" s="42">
        <v>1</v>
      </c>
      <c r="C44" s="1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1.9</v>
      </c>
      <c r="N44" s="1">
        <v>0</v>
      </c>
      <c r="O44" s="1">
        <v>0.8</v>
      </c>
      <c r="P44" s="1">
        <v>0.9</v>
      </c>
      <c r="Q44" s="1">
        <v>0.2</v>
      </c>
      <c r="R44" s="1">
        <v>0</v>
      </c>
      <c r="S44" s="1">
        <v>0</v>
      </c>
      <c r="T44" s="1">
        <v>0.3</v>
      </c>
      <c r="U44" s="1">
        <v>0.2</v>
      </c>
      <c r="V44" s="1">
        <v>0</v>
      </c>
      <c r="W44" s="1">
        <v>0.4</v>
      </c>
      <c r="X44" s="1">
        <v>0</v>
      </c>
      <c r="Y44" s="1">
        <v>0</v>
      </c>
      <c r="Z44" s="1">
        <v>0</v>
      </c>
      <c r="AA44" s="1">
        <v>0</v>
      </c>
      <c r="AB44" s="1">
        <v>0.9</v>
      </c>
      <c r="AC44" s="1">
        <v>1.9</v>
      </c>
      <c r="AD44" s="1">
        <v>0.9</v>
      </c>
      <c r="AE44" s="1">
        <v>0</v>
      </c>
      <c r="AF44" s="1">
        <v>0</v>
      </c>
      <c r="AG44" s="1">
        <v>0.4</v>
      </c>
      <c r="AH44" s="1">
        <v>0.2</v>
      </c>
      <c r="AI44" s="1">
        <v>0.2</v>
      </c>
      <c r="AJ44" s="1">
        <v>0</v>
      </c>
      <c r="AK44" s="1">
        <v>0.3</v>
      </c>
      <c r="AL44" s="1">
        <v>0.2</v>
      </c>
      <c r="AM44" s="1">
        <v>0</v>
      </c>
      <c r="AN44" s="1">
        <v>0</v>
      </c>
      <c r="AO44" s="1">
        <v>0.4</v>
      </c>
      <c r="AP44" s="1">
        <v>0.4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1.4</v>
      </c>
      <c r="BD44" s="1">
        <v>0.6</v>
      </c>
      <c r="BE44" s="1">
        <v>0</v>
      </c>
      <c r="BF44" s="1">
        <v>0.1</v>
      </c>
      <c r="BG44" s="1">
        <v>0.3</v>
      </c>
      <c r="BH44" s="1">
        <v>0.4</v>
      </c>
      <c r="BI44" s="1">
        <v>0</v>
      </c>
      <c r="BJ44" s="1">
        <v>0.5</v>
      </c>
      <c r="BK44" s="1">
        <v>0</v>
      </c>
      <c r="BL44" s="1">
        <v>0.2</v>
      </c>
      <c r="BM44" s="1">
        <v>0</v>
      </c>
      <c r="BN44" s="1">
        <v>0</v>
      </c>
      <c r="BO44" s="1">
        <v>0.2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1.2</v>
      </c>
      <c r="CF44" s="1"/>
      <c r="CG44" s="1"/>
      <c r="CH44" s="1">
        <v>0.4</v>
      </c>
      <c r="CI44" s="1">
        <v>0.4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1.4</v>
      </c>
      <c r="CW44" s="1">
        <v>0.6</v>
      </c>
      <c r="CX44" s="1">
        <v>0</v>
      </c>
      <c r="CY44" s="1">
        <v>0.1</v>
      </c>
      <c r="CZ44" s="1">
        <v>0.3</v>
      </c>
      <c r="DA44" s="1">
        <v>0.4</v>
      </c>
      <c r="DB44" s="1">
        <v>0</v>
      </c>
      <c r="DC44" s="1">
        <v>0.5</v>
      </c>
      <c r="DD44" s="1">
        <v>0</v>
      </c>
      <c r="DE44" s="1">
        <v>0.2</v>
      </c>
      <c r="DF44" s="1">
        <v>0</v>
      </c>
      <c r="DG44" s="1">
        <v>0</v>
      </c>
      <c r="DH44" s="1">
        <v>0.2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0.4</v>
      </c>
      <c r="DZ44" s="1">
        <v>0</v>
      </c>
      <c r="EA44" s="1">
        <v>0</v>
      </c>
      <c r="EB44" s="1">
        <v>0.3</v>
      </c>
      <c r="EC44" s="1">
        <v>0</v>
      </c>
      <c r="ED44" s="1">
        <v>4</v>
      </c>
      <c r="EE44" s="1">
        <v>4.9000000000000004</v>
      </c>
      <c r="EF44" s="1">
        <v>3.7</v>
      </c>
      <c r="EG44" s="1">
        <v>0</v>
      </c>
      <c r="EH44" s="1">
        <v>4.0999999999999996</v>
      </c>
      <c r="EI44" s="1">
        <v>11.9</v>
      </c>
      <c r="EJ44" s="1">
        <v>0.3</v>
      </c>
      <c r="EK44" s="1">
        <v>0</v>
      </c>
      <c r="EL44" s="1">
        <v>0.6</v>
      </c>
      <c r="EM44" s="1">
        <v>0.5</v>
      </c>
      <c r="EN44" s="1">
        <v>0.2</v>
      </c>
      <c r="EO44" s="1">
        <v>0.1</v>
      </c>
      <c r="EP44" s="1">
        <v>0.9</v>
      </c>
      <c r="EQ44" s="1">
        <v>0.2</v>
      </c>
      <c r="ER44" s="1">
        <v>0</v>
      </c>
      <c r="ES44" s="1">
        <v>0.5</v>
      </c>
      <c r="ET44" s="1">
        <v>0.5</v>
      </c>
      <c r="EU44" s="1">
        <v>0</v>
      </c>
      <c r="EV44" s="1">
        <v>1.2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/>
      <c r="FG44" s="1"/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1.9</v>
      </c>
      <c r="FN44" s="1">
        <v>0</v>
      </c>
      <c r="FO44" s="1">
        <v>0</v>
      </c>
      <c r="FP44" s="1">
        <v>0</v>
      </c>
      <c r="FQ44" s="1"/>
      <c r="FR44" s="1"/>
      <c r="FS44" s="1">
        <v>0</v>
      </c>
      <c r="FT44" s="1">
        <v>0.4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0.2</v>
      </c>
      <c r="GA44" s="1">
        <v>0.2</v>
      </c>
      <c r="GB44" s="1">
        <v>0.4</v>
      </c>
      <c r="GC44" s="1">
        <v>0</v>
      </c>
      <c r="GD44" s="1"/>
      <c r="GE44" s="110"/>
      <c r="GF44" s="1">
        <v>0</v>
      </c>
      <c r="GG44" s="1">
        <v>0</v>
      </c>
      <c r="GH44" s="1">
        <v>0.9</v>
      </c>
      <c r="GI44" s="1">
        <v>1.9</v>
      </c>
      <c r="GJ44" s="1">
        <v>0.9</v>
      </c>
      <c r="GK44" s="1">
        <v>0</v>
      </c>
      <c r="GL44" s="1">
        <v>0</v>
      </c>
      <c r="GM44" s="1">
        <v>0.4</v>
      </c>
      <c r="GN44" s="1">
        <v>0.2</v>
      </c>
      <c r="GO44" s="1">
        <v>0.2</v>
      </c>
      <c r="GP44" s="1">
        <v>0</v>
      </c>
      <c r="GQ44" s="1">
        <v>0.3</v>
      </c>
      <c r="GR44" s="1">
        <v>0.2</v>
      </c>
      <c r="GS44" s="1">
        <v>1</v>
      </c>
      <c r="GT44" s="1">
        <v>0.2</v>
      </c>
      <c r="GU44" s="1">
        <v>1.6</v>
      </c>
      <c r="GV44" s="1">
        <v>1.8</v>
      </c>
      <c r="GW44" s="1">
        <v>0</v>
      </c>
      <c r="GX44" s="1">
        <v>0</v>
      </c>
      <c r="GY44" s="1"/>
      <c r="GZ44" s="1"/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2.6</v>
      </c>
      <c r="HM44" s="1">
        <v>0</v>
      </c>
      <c r="HN44" s="1">
        <v>0</v>
      </c>
      <c r="HO44" s="1">
        <v>0</v>
      </c>
      <c r="HP44" s="1">
        <v>0</v>
      </c>
      <c r="HQ44" s="1">
        <v>0.4</v>
      </c>
      <c r="HR44" s="1"/>
      <c r="HS44" s="1"/>
      <c r="HT44" s="1">
        <v>0</v>
      </c>
      <c r="HU44" s="1">
        <v>9.6</v>
      </c>
      <c r="HV44" s="1">
        <v>16.7</v>
      </c>
      <c r="HW44" s="1">
        <v>0</v>
      </c>
      <c r="HX44" s="1">
        <v>0</v>
      </c>
      <c r="HY44" s="1">
        <v>0</v>
      </c>
      <c r="HZ44" s="1">
        <v>0</v>
      </c>
      <c r="IA44" s="1"/>
      <c r="IB44" s="1"/>
      <c r="IC44" s="1">
        <v>0</v>
      </c>
      <c r="ID44" s="1">
        <v>0.2</v>
      </c>
      <c r="IE44" s="1">
        <v>1.6</v>
      </c>
      <c r="IF44" s="1">
        <v>1.8</v>
      </c>
      <c r="IG44" s="1">
        <v>0</v>
      </c>
      <c r="IH44" s="1">
        <v>0</v>
      </c>
      <c r="II44" s="1">
        <v>0.3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0.6</v>
      </c>
      <c r="IP44" s="1">
        <v>0.5</v>
      </c>
      <c r="IQ44" s="1">
        <v>0.7</v>
      </c>
      <c r="IR44" s="1">
        <v>0.2</v>
      </c>
      <c r="IS44" s="1"/>
      <c r="IT44" s="1"/>
      <c r="IU44" s="1">
        <v>0</v>
      </c>
      <c r="IV44" s="1"/>
      <c r="IW44" s="1"/>
      <c r="IX44" s="1">
        <v>0.5</v>
      </c>
      <c r="IY44" s="1">
        <v>0.4</v>
      </c>
      <c r="IZ44" s="1">
        <v>0.3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/>
      <c r="JG44" s="1"/>
      <c r="JH44" s="1">
        <v>0</v>
      </c>
      <c r="JI44" s="1"/>
      <c r="JJ44" s="1"/>
      <c r="JK44" s="1">
        <v>0</v>
      </c>
      <c r="JL44" s="1"/>
      <c r="JM44" s="1"/>
      <c r="JN44" s="1">
        <v>0</v>
      </c>
      <c r="JO44" s="1"/>
      <c r="JP44" s="110"/>
      <c r="JQ44" s="1">
        <v>0</v>
      </c>
      <c r="JR44" s="1">
        <v>0</v>
      </c>
      <c r="JS44" s="1">
        <v>0</v>
      </c>
      <c r="JT44" s="1">
        <v>0</v>
      </c>
      <c r="JU44" s="1">
        <v>0.2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0.1</v>
      </c>
      <c r="KE44" s="1">
        <v>0.2</v>
      </c>
      <c r="KF44" s="1">
        <v>0</v>
      </c>
      <c r="KG44" s="1">
        <v>0</v>
      </c>
      <c r="KH44" s="1">
        <v>0.2</v>
      </c>
      <c r="KI44" s="1">
        <v>0</v>
      </c>
      <c r="KJ44" s="1"/>
      <c r="KK44" s="1"/>
      <c r="KL44" s="1">
        <v>0.4</v>
      </c>
      <c r="KM44" s="1"/>
      <c r="KN44" s="1"/>
      <c r="KO44" s="1">
        <v>0</v>
      </c>
      <c r="KP44" s="1">
        <v>0.3</v>
      </c>
      <c r="KQ44" s="1">
        <v>0.2</v>
      </c>
      <c r="KR44" s="1">
        <v>0</v>
      </c>
      <c r="KS44" s="1">
        <v>0.4</v>
      </c>
      <c r="KT44" s="1">
        <v>0.2</v>
      </c>
      <c r="KU44" s="1">
        <v>0</v>
      </c>
      <c r="KV44" s="1"/>
      <c r="KW44" s="1"/>
      <c r="KX44" s="1">
        <v>0</v>
      </c>
      <c r="KY44" s="1">
        <v>17.899999999999999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0.2</v>
      </c>
      <c r="LH44" s="1">
        <v>3.6</v>
      </c>
      <c r="LI44" s="1">
        <v>0</v>
      </c>
      <c r="LJ44" s="1">
        <v>0.2</v>
      </c>
      <c r="LK44" s="1">
        <v>0</v>
      </c>
      <c r="LL44" s="1">
        <v>0.3</v>
      </c>
      <c r="LM44" s="1">
        <v>0</v>
      </c>
      <c r="LN44" s="1"/>
      <c r="LO44" s="1">
        <v>0.6</v>
      </c>
      <c r="LP44" s="1">
        <v>0</v>
      </c>
      <c r="LQ44" s="1">
        <v>0.2</v>
      </c>
      <c r="LR44" s="1">
        <v>0</v>
      </c>
      <c r="LS44" s="1">
        <v>0.2</v>
      </c>
      <c r="LT44" s="1"/>
      <c r="LU44" s="1"/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0.2</v>
      </c>
      <c r="ME44" s="1">
        <v>0</v>
      </c>
      <c r="MF44" s="1">
        <v>0</v>
      </c>
      <c r="MG44" s="1">
        <v>0</v>
      </c>
      <c r="MH44" s="1">
        <v>0</v>
      </c>
      <c r="MI44" s="1"/>
      <c r="MJ44" s="109"/>
      <c r="MK44" s="1">
        <v>0.6</v>
      </c>
      <c r="ML44" s="1">
        <v>0.5</v>
      </c>
      <c r="MM44" s="1">
        <v>0.7</v>
      </c>
      <c r="MN44" s="1">
        <v>0.2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4.4000000000000004</v>
      </c>
      <c r="MU44" s="1">
        <v>0</v>
      </c>
      <c r="MV44" s="1">
        <v>0.9</v>
      </c>
      <c r="MW44" s="1">
        <v>0</v>
      </c>
      <c r="MX44" s="1">
        <v>0</v>
      </c>
      <c r="MY44" s="1">
        <v>0.3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0.9</v>
      </c>
      <c r="NO44" s="1">
        <v>1.9</v>
      </c>
      <c r="NP44" s="1">
        <v>0.9</v>
      </c>
      <c r="NQ44" s="1">
        <v>0</v>
      </c>
      <c r="NR44" s="1">
        <v>0</v>
      </c>
      <c r="NS44" s="1">
        <v>0.4</v>
      </c>
      <c r="NT44" s="1">
        <v>0.2</v>
      </c>
      <c r="NU44" s="1">
        <v>0.2</v>
      </c>
      <c r="NV44" s="1">
        <v>0</v>
      </c>
      <c r="NW44" s="1">
        <v>0.3</v>
      </c>
      <c r="NX44" s="1">
        <v>0.2</v>
      </c>
      <c r="NY44" s="1">
        <v>1.2</v>
      </c>
    </row>
    <row r="45" spans="1:389">
      <c r="A45" t="s">
        <v>46</v>
      </c>
      <c r="B45" s="42">
        <v>1</v>
      </c>
      <c r="C45" s="1"/>
      <c r="D45" s="1">
        <v>0</v>
      </c>
      <c r="E45" s="1">
        <v>0</v>
      </c>
      <c r="F45" s="1">
        <v>0</v>
      </c>
      <c r="G45" s="1">
        <v>0</v>
      </c>
      <c r="H45" s="1">
        <v>0.5</v>
      </c>
      <c r="I45" s="1">
        <v>0</v>
      </c>
      <c r="J45" s="1">
        <v>0</v>
      </c>
      <c r="K45" s="1">
        <v>0</v>
      </c>
      <c r="L45" s="1">
        <v>0</v>
      </c>
      <c r="M45" s="1">
        <v>15.4</v>
      </c>
      <c r="N45" s="1">
        <v>0</v>
      </c>
      <c r="O45" s="1">
        <v>4.3</v>
      </c>
      <c r="P45" s="1">
        <v>3.4</v>
      </c>
      <c r="Q45" s="1">
        <v>0.8</v>
      </c>
      <c r="R45" s="1">
        <v>0</v>
      </c>
      <c r="S45" s="1">
        <v>0</v>
      </c>
      <c r="T45" s="1">
        <v>0.7</v>
      </c>
      <c r="U45" s="1">
        <v>0.5</v>
      </c>
      <c r="V45" s="1">
        <v>1.3</v>
      </c>
      <c r="W45" s="1">
        <v>1.3</v>
      </c>
      <c r="X45" s="1">
        <v>0.5</v>
      </c>
      <c r="Y45" s="1">
        <v>0</v>
      </c>
      <c r="Z45" s="1">
        <v>0</v>
      </c>
      <c r="AA45" s="1">
        <v>0</v>
      </c>
      <c r="AB45" s="1">
        <v>2.8</v>
      </c>
      <c r="AC45" s="1">
        <v>10.4</v>
      </c>
      <c r="AD45" s="1">
        <v>3</v>
      </c>
      <c r="AE45" s="1">
        <v>0</v>
      </c>
      <c r="AF45" s="1">
        <v>0.4</v>
      </c>
      <c r="AG45" s="1">
        <v>1.6</v>
      </c>
      <c r="AH45" s="1">
        <v>0.5</v>
      </c>
      <c r="AI45" s="1">
        <v>0</v>
      </c>
      <c r="AJ45" s="1">
        <v>0.4</v>
      </c>
      <c r="AK45" s="1">
        <v>1.2</v>
      </c>
      <c r="AL45" s="1">
        <v>0.3</v>
      </c>
      <c r="AM45" s="1">
        <v>0</v>
      </c>
      <c r="AN45" s="1">
        <v>0</v>
      </c>
      <c r="AO45" s="1">
        <v>1.3</v>
      </c>
      <c r="AP45" s="1">
        <v>1</v>
      </c>
      <c r="AQ45" s="1">
        <v>0.4</v>
      </c>
      <c r="AR45" s="1">
        <v>0.4</v>
      </c>
      <c r="AS45" s="1">
        <v>0</v>
      </c>
      <c r="AT45" s="1">
        <v>0.7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8.1999999999999993</v>
      </c>
      <c r="BD45" s="1">
        <v>2.4</v>
      </c>
      <c r="BE45" s="1">
        <v>0</v>
      </c>
      <c r="BF45" s="1">
        <v>0</v>
      </c>
      <c r="BG45" s="1">
        <v>0.7</v>
      </c>
      <c r="BH45" s="1">
        <v>0</v>
      </c>
      <c r="BI45" s="1">
        <v>0.3</v>
      </c>
      <c r="BJ45" s="1">
        <v>2.1</v>
      </c>
      <c r="BK45" s="1">
        <v>1.9</v>
      </c>
      <c r="BL45" s="1">
        <v>3.3</v>
      </c>
      <c r="BM45" s="1">
        <v>0</v>
      </c>
      <c r="BN45" s="1">
        <v>0</v>
      </c>
      <c r="BO45" s="1">
        <v>0.6</v>
      </c>
      <c r="BP45" s="1">
        <v>0</v>
      </c>
      <c r="BQ45" s="1">
        <v>0</v>
      </c>
      <c r="BR45" s="1">
        <v>0.2</v>
      </c>
      <c r="BS45" s="1">
        <v>0</v>
      </c>
      <c r="BT45" s="1">
        <v>0.2</v>
      </c>
      <c r="BU45" s="1">
        <v>0.3</v>
      </c>
      <c r="BV45" s="1">
        <v>0.3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2.9</v>
      </c>
      <c r="CF45" s="1"/>
      <c r="CG45" s="1"/>
      <c r="CH45" s="1">
        <v>1.3</v>
      </c>
      <c r="CI45" s="1">
        <v>1</v>
      </c>
      <c r="CJ45" s="1">
        <v>0.4</v>
      </c>
      <c r="CK45" s="1">
        <v>0.4</v>
      </c>
      <c r="CL45" s="1">
        <v>0</v>
      </c>
      <c r="CM45" s="1">
        <v>0.7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8.1999999999999993</v>
      </c>
      <c r="CW45" s="1">
        <v>2.4</v>
      </c>
      <c r="CX45" s="1">
        <v>0</v>
      </c>
      <c r="CY45" s="1">
        <v>0</v>
      </c>
      <c r="CZ45" s="1">
        <v>0.7</v>
      </c>
      <c r="DA45" s="1">
        <v>0</v>
      </c>
      <c r="DB45" s="1">
        <v>0.3</v>
      </c>
      <c r="DC45" s="1">
        <v>2.1</v>
      </c>
      <c r="DD45" s="1">
        <v>1.9</v>
      </c>
      <c r="DE45" s="1">
        <v>3.3</v>
      </c>
      <c r="DF45" s="1">
        <v>0</v>
      </c>
      <c r="DG45" s="1">
        <v>0</v>
      </c>
      <c r="DH45" s="1">
        <v>0.6</v>
      </c>
      <c r="DI45" s="1">
        <v>0</v>
      </c>
      <c r="DJ45" s="1">
        <v>0</v>
      </c>
      <c r="DK45" s="1">
        <v>0.2</v>
      </c>
      <c r="DL45" s="1">
        <v>0</v>
      </c>
      <c r="DM45" s="1">
        <v>0.2</v>
      </c>
      <c r="DN45" s="1">
        <v>0.3</v>
      </c>
      <c r="DO45" s="1">
        <v>0.3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0.1</v>
      </c>
      <c r="DX45" s="1">
        <v>0.8</v>
      </c>
      <c r="DY45" s="1">
        <v>1.9</v>
      </c>
      <c r="DZ45" s="1">
        <v>0</v>
      </c>
      <c r="EA45" s="1">
        <v>0</v>
      </c>
      <c r="EB45" s="1">
        <v>0.5</v>
      </c>
      <c r="EC45" s="1">
        <v>0</v>
      </c>
      <c r="ED45" s="1">
        <v>8.5</v>
      </c>
      <c r="EE45" s="1">
        <v>23.2</v>
      </c>
      <c r="EF45" s="1">
        <v>6.1</v>
      </c>
      <c r="EG45" s="1">
        <v>26.3</v>
      </c>
      <c r="EH45" s="1">
        <v>6.1</v>
      </c>
      <c r="EI45" s="1">
        <v>38.1</v>
      </c>
      <c r="EJ45" s="1">
        <v>3</v>
      </c>
      <c r="EK45" s="1">
        <v>5.9</v>
      </c>
      <c r="EL45" s="1">
        <v>3.3</v>
      </c>
      <c r="EM45" s="1">
        <v>2</v>
      </c>
      <c r="EN45" s="1">
        <v>1.3</v>
      </c>
      <c r="EO45" s="1">
        <v>0.3</v>
      </c>
      <c r="EP45" s="1">
        <v>5</v>
      </c>
      <c r="EQ45" s="1">
        <v>2.8</v>
      </c>
      <c r="ER45" s="1">
        <v>7.3</v>
      </c>
      <c r="ES45" s="1">
        <v>0</v>
      </c>
      <c r="ET45" s="1">
        <v>5.9</v>
      </c>
      <c r="EU45" s="1">
        <v>0</v>
      </c>
      <c r="EV45" s="1">
        <v>2.9</v>
      </c>
      <c r="EW45" s="1">
        <v>0</v>
      </c>
      <c r="EX45" s="1">
        <v>0</v>
      </c>
      <c r="EY45" s="1">
        <v>0</v>
      </c>
      <c r="EZ45" s="1">
        <v>0</v>
      </c>
      <c r="FA45" s="1">
        <v>0.2</v>
      </c>
      <c r="FB45" s="1">
        <v>0.2</v>
      </c>
      <c r="FC45" s="1">
        <v>0.1</v>
      </c>
      <c r="FD45" s="1">
        <v>0.1</v>
      </c>
      <c r="FE45" s="1">
        <v>0.2</v>
      </c>
      <c r="FF45" s="1"/>
      <c r="FG45" s="1"/>
      <c r="FH45" s="1">
        <v>0.5</v>
      </c>
      <c r="FI45" s="1">
        <v>0</v>
      </c>
      <c r="FJ45" s="1">
        <v>0</v>
      </c>
      <c r="FK45" s="1">
        <v>0</v>
      </c>
      <c r="FL45" s="1">
        <v>0</v>
      </c>
      <c r="FM45" s="1">
        <v>15.4</v>
      </c>
      <c r="FN45" s="1">
        <v>0</v>
      </c>
      <c r="FO45" s="1">
        <v>0</v>
      </c>
      <c r="FP45" s="1">
        <v>0</v>
      </c>
      <c r="FQ45" s="1"/>
      <c r="FR45" s="1"/>
      <c r="FS45" s="1">
        <v>0.3</v>
      </c>
      <c r="FT45" s="1">
        <v>2.2999999999999998</v>
      </c>
      <c r="FU45" s="1">
        <v>0</v>
      </c>
      <c r="FV45" s="1">
        <v>0.6</v>
      </c>
      <c r="FW45" s="1">
        <v>0.5</v>
      </c>
      <c r="FX45" s="1">
        <v>0</v>
      </c>
      <c r="FY45" s="1">
        <v>0</v>
      </c>
      <c r="FZ45" s="1">
        <v>0.6</v>
      </c>
      <c r="GA45" s="1">
        <v>1</v>
      </c>
      <c r="GB45" s="1">
        <v>2.6</v>
      </c>
      <c r="GC45" s="1">
        <v>0</v>
      </c>
      <c r="GD45" s="1"/>
      <c r="GE45" s="110"/>
      <c r="GF45" s="1">
        <v>0</v>
      </c>
      <c r="GG45" s="1">
        <v>0</v>
      </c>
      <c r="GH45" s="1">
        <v>2.8</v>
      </c>
      <c r="GI45" s="1">
        <v>10.4</v>
      </c>
      <c r="GJ45" s="1">
        <v>3</v>
      </c>
      <c r="GK45" s="1">
        <v>0</v>
      </c>
      <c r="GL45" s="1">
        <v>0.4</v>
      </c>
      <c r="GM45" s="1">
        <v>1.6</v>
      </c>
      <c r="GN45" s="1">
        <v>0.5</v>
      </c>
      <c r="GO45" s="1">
        <v>0</v>
      </c>
      <c r="GP45" s="1">
        <v>0.4</v>
      </c>
      <c r="GQ45" s="1">
        <v>1.2</v>
      </c>
      <c r="GR45" s="1">
        <v>0.3</v>
      </c>
      <c r="GS45" s="1">
        <v>7.6</v>
      </c>
      <c r="GT45" s="1">
        <v>0.5</v>
      </c>
      <c r="GU45" s="1">
        <v>5.9</v>
      </c>
      <c r="GV45" s="1">
        <v>9.3000000000000007</v>
      </c>
      <c r="GW45" s="1">
        <v>0.4</v>
      </c>
      <c r="GX45" s="1">
        <v>0</v>
      </c>
      <c r="GY45" s="1"/>
      <c r="GZ45" s="1"/>
      <c r="HA45" s="1">
        <v>0.2</v>
      </c>
      <c r="HB45" s="1">
        <v>0</v>
      </c>
      <c r="HC45" s="1">
        <v>0</v>
      </c>
      <c r="HD45" s="1">
        <v>0.4</v>
      </c>
      <c r="HE45" s="1">
        <v>0</v>
      </c>
      <c r="HF45" s="1">
        <v>0</v>
      </c>
      <c r="HG45" s="1">
        <v>0</v>
      </c>
      <c r="HH45" s="1">
        <v>0.4</v>
      </c>
      <c r="HI45" s="1">
        <v>0</v>
      </c>
      <c r="HJ45" s="1">
        <v>0</v>
      </c>
      <c r="HK45" s="1">
        <v>0</v>
      </c>
      <c r="HL45" s="1">
        <v>2.6</v>
      </c>
      <c r="HM45" s="1">
        <v>0.2</v>
      </c>
      <c r="HN45" s="1">
        <v>0.3</v>
      </c>
      <c r="HO45" s="1">
        <v>0.5</v>
      </c>
      <c r="HP45" s="1">
        <v>0</v>
      </c>
      <c r="HQ45" s="1">
        <v>0.4</v>
      </c>
      <c r="HR45" s="1"/>
      <c r="HS45" s="1"/>
      <c r="HT45" s="1">
        <v>0</v>
      </c>
      <c r="HU45" s="1">
        <v>7.8</v>
      </c>
      <c r="HV45" s="1">
        <v>211.4</v>
      </c>
      <c r="HW45" s="1">
        <v>0</v>
      </c>
      <c r="HX45" s="1">
        <v>0</v>
      </c>
      <c r="HY45" s="1">
        <v>0</v>
      </c>
      <c r="HZ45" s="1">
        <v>0.4</v>
      </c>
      <c r="IA45" s="1"/>
      <c r="IB45" s="1"/>
      <c r="IC45" s="1">
        <v>0</v>
      </c>
      <c r="ID45" s="1">
        <v>0.5</v>
      </c>
      <c r="IE45" s="1">
        <v>5.9</v>
      </c>
      <c r="IF45" s="1">
        <v>9.3000000000000007</v>
      </c>
      <c r="IG45" s="1">
        <v>0.4</v>
      </c>
      <c r="IH45" s="1">
        <v>0</v>
      </c>
      <c r="II45" s="1">
        <v>0</v>
      </c>
      <c r="IJ45" s="1">
        <v>0</v>
      </c>
      <c r="IK45" s="1">
        <v>0</v>
      </c>
      <c r="IL45" s="1">
        <v>0.3</v>
      </c>
      <c r="IM45" s="1">
        <v>0.2</v>
      </c>
      <c r="IN45" s="1">
        <v>0.3</v>
      </c>
      <c r="IO45" s="1">
        <v>1.1000000000000001</v>
      </c>
      <c r="IP45" s="1">
        <v>1.5</v>
      </c>
      <c r="IQ45" s="1">
        <v>0</v>
      </c>
      <c r="IR45" s="1">
        <v>0.3</v>
      </c>
      <c r="IS45" s="1"/>
      <c r="IT45" s="1"/>
      <c r="IU45" s="1">
        <v>0</v>
      </c>
      <c r="IV45" s="1"/>
      <c r="IW45" s="1"/>
      <c r="IX45" s="1">
        <v>3.1</v>
      </c>
      <c r="IY45" s="1">
        <v>3.3</v>
      </c>
      <c r="IZ45" s="1">
        <v>1.8</v>
      </c>
      <c r="JA45" s="1">
        <v>1.4</v>
      </c>
      <c r="JB45" s="1">
        <v>0</v>
      </c>
      <c r="JC45" s="1">
        <v>0</v>
      </c>
      <c r="JD45" s="1">
        <v>0</v>
      </c>
      <c r="JE45" s="1">
        <v>0</v>
      </c>
      <c r="JF45" s="1"/>
      <c r="JG45" s="1"/>
      <c r="JH45" s="1">
        <v>0</v>
      </c>
      <c r="JI45" s="1"/>
      <c r="JJ45" s="1"/>
      <c r="JK45" s="1">
        <v>0</v>
      </c>
      <c r="JL45" s="1"/>
      <c r="JM45" s="1"/>
      <c r="JN45" s="1">
        <v>3.1</v>
      </c>
      <c r="JO45" s="1"/>
      <c r="JP45" s="110"/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0.5</v>
      </c>
      <c r="KB45" s="1">
        <v>0</v>
      </c>
      <c r="KC45" s="1">
        <v>0</v>
      </c>
      <c r="KD45" s="1">
        <v>0.2</v>
      </c>
      <c r="KE45" s="1">
        <v>0.2</v>
      </c>
      <c r="KF45" s="1">
        <v>0</v>
      </c>
      <c r="KG45" s="1">
        <v>0</v>
      </c>
      <c r="KH45" s="1">
        <v>0</v>
      </c>
      <c r="KI45" s="1">
        <v>0.3</v>
      </c>
      <c r="KJ45" s="1"/>
      <c r="KK45" s="1"/>
      <c r="KL45" s="1">
        <v>0.3</v>
      </c>
      <c r="KM45" s="1"/>
      <c r="KN45" s="1"/>
      <c r="KO45" s="1">
        <v>0.4</v>
      </c>
      <c r="KP45" s="1">
        <v>1.3</v>
      </c>
      <c r="KQ45" s="1">
        <v>1.2</v>
      </c>
      <c r="KR45" s="1">
        <v>0</v>
      </c>
      <c r="KS45" s="1">
        <v>2.2000000000000002</v>
      </c>
      <c r="KT45" s="1">
        <v>1.2</v>
      </c>
      <c r="KU45" s="1">
        <v>0.6</v>
      </c>
      <c r="KV45" s="1"/>
      <c r="KW45" s="1"/>
      <c r="KX45" s="1">
        <v>0</v>
      </c>
      <c r="KY45" s="1">
        <v>30</v>
      </c>
      <c r="KZ45" s="1">
        <v>0</v>
      </c>
      <c r="LA45" s="1">
        <v>0</v>
      </c>
      <c r="LB45" s="1">
        <v>0.1</v>
      </c>
      <c r="LC45" s="1">
        <v>0</v>
      </c>
      <c r="LD45" s="1">
        <v>0</v>
      </c>
      <c r="LE45" s="1">
        <v>1.7</v>
      </c>
      <c r="LF45" s="1">
        <v>0</v>
      </c>
      <c r="LG45" s="1">
        <v>0.2</v>
      </c>
      <c r="LH45" s="1">
        <v>3.6</v>
      </c>
      <c r="LI45" s="1">
        <v>0.3</v>
      </c>
      <c r="LJ45" s="1">
        <v>0.3</v>
      </c>
      <c r="LK45" s="1">
        <v>0</v>
      </c>
      <c r="LL45" s="1">
        <v>0.3</v>
      </c>
      <c r="LM45" s="1">
        <v>0</v>
      </c>
      <c r="LN45" s="1"/>
      <c r="LO45" s="1">
        <v>0.4</v>
      </c>
      <c r="LP45" s="1">
        <v>0.7</v>
      </c>
      <c r="LQ45" s="1">
        <v>0.3</v>
      </c>
      <c r="LR45" s="1">
        <v>0.1</v>
      </c>
      <c r="LS45" s="1">
        <v>0.1</v>
      </c>
      <c r="LT45" s="1"/>
      <c r="LU45" s="1"/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/>
      <c r="MJ45" s="109"/>
      <c r="MK45" s="1">
        <v>1.1000000000000001</v>
      </c>
      <c r="ML45" s="1">
        <v>1.5</v>
      </c>
      <c r="MM45" s="1">
        <v>0</v>
      </c>
      <c r="MN45" s="1">
        <v>0.3</v>
      </c>
      <c r="MO45" s="1">
        <v>0.7</v>
      </c>
      <c r="MP45" s="1">
        <v>0</v>
      </c>
      <c r="MQ45" s="1">
        <v>0</v>
      </c>
      <c r="MR45" s="1">
        <v>0</v>
      </c>
      <c r="MS45" s="1">
        <v>0</v>
      </c>
      <c r="MT45" s="1">
        <v>3.8</v>
      </c>
      <c r="MU45" s="1">
        <v>0</v>
      </c>
      <c r="MV45" s="1">
        <v>0.5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0.3</v>
      </c>
      <c r="NC45" s="1">
        <v>0.2</v>
      </c>
      <c r="ND45" s="1">
        <v>0.3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2.8</v>
      </c>
      <c r="NO45" s="1">
        <v>10.4</v>
      </c>
      <c r="NP45" s="1">
        <v>3</v>
      </c>
      <c r="NQ45" s="1">
        <v>0</v>
      </c>
      <c r="NR45" s="1">
        <v>0.4</v>
      </c>
      <c r="NS45" s="1">
        <v>1.6</v>
      </c>
      <c r="NT45" s="1">
        <v>0.5</v>
      </c>
      <c r="NU45" s="1">
        <v>0</v>
      </c>
      <c r="NV45" s="1">
        <v>0.4</v>
      </c>
      <c r="NW45" s="1">
        <v>1.2</v>
      </c>
      <c r="NX45" s="1">
        <v>0.3</v>
      </c>
      <c r="NY45" s="1">
        <v>1.5</v>
      </c>
    </row>
    <row r="46" spans="1:389">
      <c r="A46" t="s">
        <v>49</v>
      </c>
      <c r="B46" s="42">
        <v>1</v>
      </c>
      <c r="C46" s="1"/>
      <c r="D46" s="1">
        <v>0.3</v>
      </c>
      <c r="E46" s="1">
        <v>0.4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2.6</v>
      </c>
      <c r="P46" s="1">
        <v>0.3</v>
      </c>
      <c r="Q46" s="1">
        <v>0</v>
      </c>
      <c r="R46" s="1">
        <v>0</v>
      </c>
      <c r="S46" s="1">
        <v>0</v>
      </c>
      <c r="T46" s="1">
        <v>0.2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0.3</v>
      </c>
      <c r="AC46" s="1">
        <v>0</v>
      </c>
      <c r="AD46" s="1">
        <v>0.4</v>
      </c>
      <c r="AE46" s="1">
        <v>0</v>
      </c>
      <c r="AF46" s="1">
        <v>0</v>
      </c>
      <c r="AG46" s="1">
        <v>0</v>
      </c>
      <c r="AH46" s="1">
        <v>0.2</v>
      </c>
      <c r="AI46" s="1">
        <v>0.1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1.4</v>
      </c>
      <c r="AP46" s="1">
        <v>0.8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0.2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0.2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1.3</v>
      </c>
      <c r="CF46" s="1"/>
      <c r="CG46" s="1"/>
      <c r="CH46" s="1">
        <v>1.4</v>
      </c>
      <c r="CI46" s="1">
        <v>0.8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0.2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0.2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0.5</v>
      </c>
      <c r="EE46" s="1">
        <v>0.7</v>
      </c>
      <c r="EF46" s="1">
        <v>0.3</v>
      </c>
      <c r="EG46" s="1">
        <v>0</v>
      </c>
      <c r="EH46" s="1">
        <v>0.8</v>
      </c>
      <c r="EI46" s="1">
        <v>4.5</v>
      </c>
      <c r="EJ46" s="1">
        <v>0</v>
      </c>
      <c r="EK46" s="1">
        <v>0</v>
      </c>
      <c r="EL46" s="1">
        <v>0</v>
      </c>
      <c r="EM46" s="1">
        <v>0.1</v>
      </c>
      <c r="EN46" s="1">
        <v>0</v>
      </c>
      <c r="EO46" s="1">
        <v>0</v>
      </c>
      <c r="EP46" s="1">
        <v>0</v>
      </c>
      <c r="EQ46" s="1">
        <v>0.2</v>
      </c>
      <c r="ER46" s="1">
        <v>0</v>
      </c>
      <c r="ES46" s="1">
        <v>0</v>
      </c>
      <c r="ET46" s="1">
        <v>0</v>
      </c>
      <c r="EU46" s="1">
        <v>0</v>
      </c>
      <c r="EV46" s="1">
        <v>1.3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/>
      <c r="FG46" s="1"/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/>
      <c r="FR46" s="1"/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0.4</v>
      </c>
      <c r="GA46" s="1">
        <v>0</v>
      </c>
      <c r="GB46" s="1">
        <v>0</v>
      </c>
      <c r="GC46" s="1">
        <v>0</v>
      </c>
      <c r="GD46" s="1"/>
      <c r="GE46" s="110"/>
      <c r="GF46" s="1">
        <v>0</v>
      </c>
      <c r="GG46" s="1">
        <v>0</v>
      </c>
      <c r="GH46" s="1">
        <v>0.3</v>
      </c>
      <c r="GI46" s="1">
        <v>0</v>
      </c>
      <c r="GJ46" s="1">
        <v>0.4</v>
      </c>
      <c r="GK46" s="1">
        <v>0</v>
      </c>
      <c r="GL46" s="1">
        <v>0</v>
      </c>
      <c r="GM46" s="1">
        <v>0</v>
      </c>
      <c r="GN46" s="1">
        <v>0.2</v>
      </c>
      <c r="GO46" s="1">
        <v>0.1</v>
      </c>
      <c r="GP46" s="1">
        <v>0</v>
      </c>
      <c r="GQ46" s="1">
        <v>0</v>
      </c>
      <c r="GR46" s="1">
        <v>0</v>
      </c>
      <c r="GS46" s="1">
        <v>0</v>
      </c>
      <c r="GT46" s="1">
        <v>0.2</v>
      </c>
      <c r="GU46" s="1">
        <v>0.6</v>
      </c>
      <c r="GV46" s="1">
        <v>0.5</v>
      </c>
      <c r="GW46" s="1">
        <v>0</v>
      </c>
      <c r="GX46" s="1">
        <v>0</v>
      </c>
      <c r="GY46" s="1"/>
      <c r="GZ46" s="1"/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3</v>
      </c>
      <c r="HM46" s="1">
        <v>0</v>
      </c>
      <c r="HN46" s="1">
        <v>0</v>
      </c>
      <c r="HO46" s="1">
        <v>0</v>
      </c>
      <c r="HP46" s="1">
        <v>0</v>
      </c>
      <c r="HQ46" s="1">
        <v>0.4</v>
      </c>
      <c r="HR46" s="1"/>
      <c r="HS46" s="1"/>
      <c r="HT46" s="1">
        <v>0</v>
      </c>
      <c r="HU46" s="1">
        <v>10.3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/>
      <c r="IB46" s="1"/>
      <c r="IC46" s="1">
        <v>0</v>
      </c>
      <c r="ID46" s="1">
        <v>0.2</v>
      </c>
      <c r="IE46" s="1">
        <v>0.6</v>
      </c>
      <c r="IF46" s="1">
        <v>0.5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0.4</v>
      </c>
      <c r="IM46" s="1">
        <v>0.2</v>
      </c>
      <c r="IN46" s="1">
        <v>0</v>
      </c>
      <c r="IO46" s="1">
        <v>0.3</v>
      </c>
      <c r="IP46" s="1">
        <v>0.5</v>
      </c>
      <c r="IQ46" s="1">
        <v>0</v>
      </c>
      <c r="IR46" s="1">
        <v>0</v>
      </c>
      <c r="IS46" s="1"/>
      <c r="IT46" s="1"/>
      <c r="IU46" s="1">
        <v>0</v>
      </c>
      <c r="IV46" s="1"/>
      <c r="IW46" s="1"/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/>
      <c r="JG46" s="1"/>
      <c r="JH46" s="1">
        <v>0</v>
      </c>
      <c r="JI46" s="1"/>
      <c r="JJ46" s="1"/>
      <c r="JK46" s="1">
        <v>0</v>
      </c>
      <c r="JL46" s="1"/>
      <c r="JM46" s="1"/>
      <c r="JN46" s="1">
        <v>0</v>
      </c>
      <c r="JO46" s="1"/>
      <c r="JP46" s="110"/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0.4</v>
      </c>
      <c r="KC46" s="1">
        <v>0</v>
      </c>
      <c r="KD46" s="1">
        <v>0</v>
      </c>
      <c r="KE46" s="1">
        <v>0.3</v>
      </c>
      <c r="KF46" s="1">
        <v>0</v>
      </c>
      <c r="KG46" s="1">
        <v>0</v>
      </c>
      <c r="KH46" s="1">
        <v>0.4</v>
      </c>
      <c r="KI46" s="1">
        <v>0</v>
      </c>
      <c r="KJ46" s="1"/>
      <c r="KK46" s="1"/>
      <c r="KL46" s="1">
        <v>0.5</v>
      </c>
      <c r="KM46" s="1"/>
      <c r="KN46" s="1"/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/>
      <c r="KW46" s="1"/>
      <c r="KX46" s="1">
        <v>0</v>
      </c>
      <c r="KY46" s="1">
        <v>6.7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1.3</v>
      </c>
      <c r="LG46" s="1">
        <v>0.3</v>
      </c>
      <c r="LH46" s="1">
        <v>4.9000000000000004</v>
      </c>
      <c r="LI46" s="1">
        <v>0</v>
      </c>
      <c r="LJ46" s="1">
        <v>0.3</v>
      </c>
      <c r="LK46" s="1">
        <v>0</v>
      </c>
      <c r="LL46" s="1">
        <v>0.3</v>
      </c>
      <c r="LM46" s="1">
        <v>0</v>
      </c>
      <c r="LN46" s="1"/>
      <c r="LO46" s="1">
        <v>0.5</v>
      </c>
      <c r="LP46" s="1">
        <v>0</v>
      </c>
      <c r="LQ46" s="1">
        <v>0</v>
      </c>
      <c r="LR46" s="1">
        <v>0.2</v>
      </c>
      <c r="LS46" s="1">
        <v>0.2</v>
      </c>
      <c r="LT46" s="1"/>
      <c r="LU46" s="1"/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/>
      <c r="MJ46" s="109"/>
      <c r="MK46" s="1">
        <v>0.3</v>
      </c>
      <c r="ML46" s="1">
        <v>0.5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0.4</v>
      </c>
      <c r="NC46" s="1">
        <v>0.2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0.3</v>
      </c>
      <c r="NO46" s="1">
        <v>0</v>
      </c>
      <c r="NP46" s="1">
        <v>0.4</v>
      </c>
      <c r="NQ46" s="1">
        <v>0</v>
      </c>
      <c r="NR46" s="1">
        <v>0</v>
      </c>
      <c r="NS46" s="1">
        <v>0</v>
      </c>
      <c r="NT46" s="1">
        <v>0.2</v>
      </c>
      <c r="NU46" s="1">
        <v>0.1</v>
      </c>
      <c r="NV46" s="1">
        <v>0</v>
      </c>
      <c r="NW46" s="1">
        <v>0</v>
      </c>
      <c r="NX46" s="1">
        <v>0</v>
      </c>
      <c r="NY46" s="1">
        <v>0</v>
      </c>
    </row>
    <row r="47" spans="1:389">
      <c r="A47" t="s">
        <v>50</v>
      </c>
      <c r="B47" s="54">
        <v>2</v>
      </c>
      <c r="C47" s="1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0.4</v>
      </c>
      <c r="Q47" s="1">
        <v>0</v>
      </c>
      <c r="R47" s="1">
        <v>0</v>
      </c>
      <c r="S47" s="1">
        <v>0</v>
      </c>
      <c r="T47" s="1">
        <v>2.1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0.1</v>
      </c>
      <c r="AC47" s="1">
        <v>0</v>
      </c>
      <c r="AD47" s="1">
        <v>0.4</v>
      </c>
      <c r="AE47" s="1">
        <v>0</v>
      </c>
      <c r="AF47" s="1">
        <v>0</v>
      </c>
      <c r="AG47" s="1">
        <v>0.1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0.4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0.3</v>
      </c>
      <c r="AY47" s="1">
        <v>0</v>
      </c>
      <c r="AZ47" s="1">
        <v>0.3</v>
      </c>
      <c r="BA47" s="1">
        <v>0.3</v>
      </c>
      <c r="BB47" s="1">
        <v>1.6</v>
      </c>
      <c r="BC47" s="1">
        <v>0.3</v>
      </c>
      <c r="BD47" s="1">
        <v>0</v>
      </c>
      <c r="BE47" s="1">
        <v>0</v>
      </c>
      <c r="BF47" s="1">
        <v>0</v>
      </c>
      <c r="BG47" s="1">
        <v>1.8</v>
      </c>
      <c r="BH47" s="1">
        <v>0.2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0.9</v>
      </c>
      <c r="CF47" s="1"/>
      <c r="CG47" s="1"/>
      <c r="CH47" s="1">
        <v>0</v>
      </c>
      <c r="CI47" s="1">
        <v>0.4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0.3</v>
      </c>
      <c r="CR47" s="1">
        <v>0</v>
      </c>
      <c r="CS47" s="1">
        <v>0.3</v>
      </c>
      <c r="CT47" s="1">
        <v>0.3</v>
      </c>
      <c r="CU47" s="1">
        <v>1.6</v>
      </c>
      <c r="CV47" s="1">
        <v>0.3</v>
      </c>
      <c r="CW47" s="1">
        <v>0</v>
      </c>
      <c r="CX47" s="1">
        <v>0</v>
      </c>
      <c r="CY47" s="1">
        <v>0</v>
      </c>
      <c r="CZ47" s="1">
        <v>1.8</v>
      </c>
      <c r="DA47" s="1">
        <v>0.2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2</v>
      </c>
      <c r="EE47" s="1">
        <v>2.2999999999999998</v>
      </c>
      <c r="EF47" s="1">
        <v>0</v>
      </c>
      <c r="EG47" s="1">
        <v>0</v>
      </c>
      <c r="EH47" s="1">
        <v>2.8</v>
      </c>
      <c r="EI47" s="1">
        <v>0.5</v>
      </c>
      <c r="EJ47" s="1">
        <v>0.5</v>
      </c>
      <c r="EK47" s="1">
        <v>0.3</v>
      </c>
      <c r="EL47" s="1">
        <v>0</v>
      </c>
      <c r="EM47" s="1">
        <v>0.3</v>
      </c>
      <c r="EN47" s="1">
        <v>0</v>
      </c>
      <c r="EO47" s="1">
        <v>0</v>
      </c>
      <c r="EP47" s="1">
        <v>0.1</v>
      </c>
      <c r="EQ47" s="1">
        <v>0.3</v>
      </c>
      <c r="ER47" s="1">
        <v>0.6</v>
      </c>
      <c r="ES47" s="1">
        <v>0.1</v>
      </c>
      <c r="ET47" s="1">
        <v>0.3</v>
      </c>
      <c r="EU47" s="1">
        <v>0</v>
      </c>
      <c r="EV47" s="1">
        <v>0.9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/>
      <c r="FG47" s="1"/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/>
      <c r="FR47" s="1"/>
      <c r="FS47" s="1">
        <v>0</v>
      </c>
      <c r="FT47" s="1">
        <v>0.1</v>
      </c>
      <c r="FU47" s="1">
        <v>0.1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0.5</v>
      </c>
      <c r="GC47" s="1">
        <v>0</v>
      </c>
      <c r="GD47" s="1"/>
      <c r="GE47" s="110"/>
      <c r="GF47" s="1">
        <v>0</v>
      </c>
      <c r="GG47" s="1">
        <v>0</v>
      </c>
      <c r="GH47" s="1">
        <v>0.1</v>
      </c>
      <c r="GI47" s="1">
        <v>0</v>
      </c>
      <c r="GJ47" s="1">
        <v>0.4</v>
      </c>
      <c r="GK47" s="1">
        <v>0</v>
      </c>
      <c r="GL47" s="1">
        <v>0</v>
      </c>
      <c r="GM47" s="1">
        <v>0.1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0.2</v>
      </c>
      <c r="GV47" s="1">
        <v>0</v>
      </c>
      <c r="GW47" s="1">
        <v>0</v>
      </c>
      <c r="GX47" s="1">
        <v>0</v>
      </c>
      <c r="GY47" s="1"/>
      <c r="GZ47" s="1"/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1.8</v>
      </c>
      <c r="HM47" s="1">
        <v>0</v>
      </c>
      <c r="HN47" s="1">
        <v>0</v>
      </c>
      <c r="HO47" s="1">
        <v>0</v>
      </c>
      <c r="HP47" s="1">
        <v>0</v>
      </c>
      <c r="HQ47" s="1">
        <v>0.3</v>
      </c>
      <c r="HR47" s="1"/>
      <c r="HS47" s="1"/>
      <c r="HT47" s="1">
        <v>0</v>
      </c>
      <c r="HU47" s="1">
        <v>5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/>
      <c r="IB47" s="1"/>
      <c r="IC47" s="1">
        <v>0</v>
      </c>
      <c r="ID47" s="1">
        <v>0</v>
      </c>
      <c r="IE47" s="1">
        <v>0.2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/>
      <c r="IT47" s="1"/>
      <c r="IU47" s="1">
        <v>0</v>
      </c>
      <c r="IV47" s="1"/>
      <c r="IW47" s="1"/>
      <c r="IX47" s="1">
        <v>0</v>
      </c>
      <c r="IY47" s="1">
        <v>0</v>
      </c>
      <c r="IZ47" s="1">
        <v>0.2</v>
      </c>
      <c r="JA47" s="1">
        <v>0.2</v>
      </c>
      <c r="JB47" s="1">
        <v>0</v>
      </c>
      <c r="JC47" s="1">
        <v>0</v>
      </c>
      <c r="JD47" s="1">
        <v>0</v>
      </c>
      <c r="JE47" s="1">
        <v>0</v>
      </c>
      <c r="JF47" s="1"/>
      <c r="JG47" s="1"/>
      <c r="JH47" s="1">
        <v>0</v>
      </c>
      <c r="JI47" s="1"/>
      <c r="JJ47" s="1"/>
      <c r="JK47" s="1">
        <v>0</v>
      </c>
      <c r="JL47" s="1"/>
      <c r="JM47" s="1"/>
      <c r="JN47" s="1">
        <v>0</v>
      </c>
      <c r="JO47" s="1"/>
      <c r="JP47" s="110"/>
      <c r="JQ47" s="1">
        <v>0</v>
      </c>
      <c r="JR47" s="1">
        <v>0</v>
      </c>
      <c r="JS47" s="1">
        <v>0</v>
      </c>
      <c r="JT47" s="1">
        <v>0</v>
      </c>
      <c r="JU47" s="1">
        <v>0.2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0.2</v>
      </c>
      <c r="KC47" s="1">
        <v>0</v>
      </c>
      <c r="KD47" s="1">
        <v>0</v>
      </c>
      <c r="KE47" s="1">
        <v>0.1</v>
      </c>
      <c r="KF47" s="1">
        <v>0</v>
      </c>
      <c r="KG47" s="1">
        <v>0</v>
      </c>
      <c r="KH47" s="1">
        <v>0</v>
      </c>
      <c r="KI47" s="1">
        <v>0</v>
      </c>
      <c r="KJ47" s="1"/>
      <c r="KK47" s="1"/>
      <c r="KL47" s="1">
        <v>0</v>
      </c>
      <c r="KM47" s="1"/>
      <c r="KN47" s="1"/>
      <c r="KO47" s="1">
        <v>0</v>
      </c>
      <c r="KP47" s="1">
        <v>0.1</v>
      </c>
      <c r="KQ47" s="1">
        <v>0.1</v>
      </c>
      <c r="KR47" s="1">
        <v>0</v>
      </c>
      <c r="KS47" s="1">
        <v>0.5</v>
      </c>
      <c r="KT47" s="1">
        <v>0</v>
      </c>
      <c r="KU47" s="1">
        <v>0</v>
      </c>
      <c r="KV47" s="1"/>
      <c r="KW47" s="1"/>
      <c r="KX47" s="1">
        <v>0</v>
      </c>
      <c r="KY47" s="1">
        <v>20.100000000000001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0.1</v>
      </c>
      <c r="LH47" s="1">
        <v>3</v>
      </c>
      <c r="LI47" s="1">
        <v>0</v>
      </c>
      <c r="LJ47" s="1">
        <v>0</v>
      </c>
      <c r="LK47" s="1">
        <v>0</v>
      </c>
      <c r="LL47" s="1">
        <v>0.2</v>
      </c>
      <c r="LM47" s="1">
        <v>0</v>
      </c>
      <c r="LN47" s="1"/>
      <c r="LO47" s="1">
        <v>0.5</v>
      </c>
      <c r="LP47" s="1">
        <v>0</v>
      </c>
      <c r="LQ47" s="1">
        <v>0.2</v>
      </c>
      <c r="LR47" s="1">
        <v>0.2</v>
      </c>
      <c r="LS47" s="1">
        <v>0.3</v>
      </c>
      <c r="LT47" s="1"/>
      <c r="LU47" s="1"/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0.2</v>
      </c>
      <c r="ME47" s="1">
        <v>0</v>
      </c>
      <c r="MF47" s="1">
        <v>0</v>
      </c>
      <c r="MG47" s="1">
        <v>0</v>
      </c>
      <c r="MH47" s="1">
        <v>0</v>
      </c>
      <c r="MI47" s="1"/>
      <c r="MJ47" s="109"/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0.1</v>
      </c>
      <c r="NO47" s="1">
        <v>0</v>
      </c>
      <c r="NP47" s="1">
        <v>0.4</v>
      </c>
      <c r="NQ47" s="1">
        <v>0</v>
      </c>
      <c r="NR47" s="1">
        <v>0</v>
      </c>
      <c r="NS47" s="1">
        <v>0.1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</row>
    <row r="48" spans="1:389">
      <c r="A48" t="s">
        <v>52</v>
      </c>
      <c r="B48" s="54">
        <v>2</v>
      </c>
      <c r="C48" s="1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0.2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1.8</v>
      </c>
      <c r="CF48" s="1"/>
      <c r="CG48" s="1"/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1.8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/>
      <c r="FG48" s="1"/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/>
      <c r="FR48" s="1"/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/>
      <c r="GE48" s="110"/>
      <c r="GF48" s="1">
        <v>0</v>
      </c>
      <c r="GG48" s="1">
        <v>0</v>
      </c>
      <c r="GH48" s="1">
        <v>0</v>
      </c>
      <c r="GI48" s="1">
        <v>0</v>
      </c>
      <c r="GJ48" s="1">
        <v>0.2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/>
      <c r="GZ48" s="1"/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2.9</v>
      </c>
      <c r="HM48" s="1">
        <v>0</v>
      </c>
      <c r="HN48" s="1">
        <v>0</v>
      </c>
      <c r="HO48" s="1">
        <v>0</v>
      </c>
      <c r="HP48" s="1">
        <v>0</v>
      </c>
      <c r="HQ48" s="1">
        <v>0.3</v>
      </c>
      <c r="HR48" s="1"/>
      <c r="HS48" s="1"/>
      <c r="HT48" s="1">
        <v>0</v>
      </c>
      <c r="HU48" s="1">
        <v>4.2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/>
      <c r="IB48" s="1"/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/>
      <c r="IT48" s="1"/>
      <c r="IU48" s="1">
        <v>0</v>
      </c>
      <c r="IV48" s="1"/>
      <c r="IW48" s="1"/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/>
      <c r="JG48" s="1"/>
      <c r="JH48" s="1">
        <v>0</v>
      </c>
      <c r="JI48" s="1"/>
      <c r="JJ48" s="1"/>
      <c r="JK48" s="1">
        <v>0</v>
      </c>
      <c r="JL48" s="1"/>
      <c r="JM48" s="1"/>
      <c r="JN48" s="1">
        <v>0</v>
      </c>
      <c r="JO48" s="1"/>
      <c r="JP48" s="110"/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0.2</v>
      </c>
      <c r="KF48" s="1">
        <v>0</v>
      </c>
      <c r="KG48" s="1">
        <v>0</v>
      </c>
      <c r="KH48" s="1">
        <v>0</v>
      </c>
      <c r="KI48" s="1">
        <v>0</v>
      </c>
      <c r="KJ48" s="1"/>
      <c r="KK48" s="1"/>
      <c r="KL48" s="1">
        <v>0</v>
      </c>
      <c r="KM48" s="1"/>
      <c r="KN48" s="1"/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/>
      <c r="KW48" s="1"/>
      <c r="KX48" s="1">
        <v>0</v>
      </c>
      <c r="KY48" s="1">
        <v>23.6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0.1</v>
      </c>
      <c r="LH48" s="1">
        <v>4.3</v>
      </c>
      <c r="LI48" s="1">
        <v>0</v>
      </c>
      <c r="LJ48" s="1">
        <v>0.3</v>
      </c>
      <c r="LK48" s="1">
        <v>0</v>
      </c>
      <c r="LL48" s="1">
        <v>0.3</v>
      </c>
      <c r="LM48" s="1">
        <v>0</v>
      </c>
      <c r="LN48" s="1"/>
      <c r="LO48" s="1">
        <v>0.7</v>
      </c>
      <c r="LP48" s="1">
        <v>0</v>
      </c>
      <c r="LQ48" s="1">
        <v>0.3</v>
      </c>
      <c r="LR48" s="1">
        <v>0</v>
      </c>
      <c r="LS48" s="1">
        <v>0</v>
      </c>
      <c r="LT48" s="1"/>
      <c r="LU48" s="1"/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/>
      <c r="MJ48" s="109"/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0.2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</row>
    <row r="49" spans="1:389">
      <c r="A49" t="s">
        <v>53</v>
      </c>
      <c r="B49" s="54">
        <v>2</v>
      </c>
      <c r="C49" s="1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0.3</v>
      </c>
      <c r="AE49" s="1">
        <v>0</v>
      </c>
      <c r="AF49" s="1">
        <v>0</v>
      </c>
      <c r="AG49" s="1">
        <v>0</v>
      </c>
      <c r="AH49" s="1">
        <v>0</v>
      </c>
      <c r="AI49" s="1">
        <v>0.2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0.1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/>
      <c r="CG49" s="1"/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0.1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/>
      <c r="FG49" s="1"/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/>
      <c r="FR49" s="1"/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/>
      <c r="GE49" s="110"/>
      <c r="GF49" s="1">
        <v>0</v>
      </c>
      <c r="GG49" s="1">
        <v>0</v>
      </c>
      <c r="GH49" s="1">
        <v>0</v>
      </c>
      <c r="GI49" s="1">
        <v>0</v>
      </c>
      <c r="GJ49" s="1">
        <v>0.3</v>
      </c>
      <c r="GK49" s="1">
        <v>0</v>
      </c>
      <c r="GL49" s="1">
        <v>0</v>
      </c>
      <c r="GM49" s="1">
        <v>0</v>
      </c>
      <c r="GN49" s="1">
        <v>0</v>
      </c>
      <c r="GO49" s="1">
        <v>0.2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0.1</v>
      </c>
      <c r="GV49" s="1">
        <v>0</v>
      </c>
      <c r="GW49" s="1">
        <v>0</v>
      </c>
      <c r="GX49" s="1">
        <v>0</v>
      </c>
      <c r="GY49" s="1"/>
      <c r="GZ49" s="1"/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1.7</v>
      </c>
      <c r="HM49" s="1">
        <v>0</v>
      </c>
      <c r="HN49" s="1">
        <v>0</v>
      </c>
      <c r="HO49" s="1">
        <v>0</v>
      </c>
      <c r="HP49" s="1">
        <v>0</v>
      </c>
      <c r="HQ49" s="1">
        <v>0.2</v>
      </c>
      <c r="HR49" s="1"/>
      <c r="HS49" s="1"/>
      <c r="HT49" s="1">
        <v>0</v>
      </c>
      <c r="HU49" s="1">
        <v>5.4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/>
      <c r="IB49" s="1"/>
      <c r="IC49" s="1">
        <v>0</v>
      </c>
      <c r="ID49" s="1">
        <v>0</v>
      </c>
      <c r="IE49" s="1">
        <v>0.1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0.3</v>
      </c>
      <c r="IM49" s="1">
        <v>0</v>
      </c>
      <c r="IN49" s="1">
        <v>0</v>
      </c>
      <c r="IO49" s="1">
        <v>0</v>
      </c>
      <c r="IP49" s="1">
        <v>0.2</v>
      </c>
      <c r="IQ49" s="1">
        <v>0</v>
      </c>
      <c r="IR49" s="1">
        <v>0</v>
      </c>
      <c r="IS49" s="1"/>
      <c r="IT49" s="1"/>
      <c r="IU49" s="1">
        <v>0</v>
      </c>
      <c r="IV49" s="1"/>
      <c r="IW49" s="1"/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/>
      <c r="JG49" s="1"/>
      <c r="JH49" s="1">
        <v>0</v>
      </c>
      <c r="JI49" s="1"/>
      <c r="JJ49" s="1"/>
      <c r="JK49" s="1">
        <v>0</v>
      </c>
      <c r="JL49" s="1"/>
      <c r="JM49" s="1"/>
      <c r="JN49" s="1">
        <v>0</v>
      </c>
      <c r="JO49" s="1"/>
      <c r="JP49" s="110"/>
      <c r="JQ49" s="1">
        <v>0</v>
      </c>
      <c r="JR49" s="1">
        <v>0</v>
      </c>
      <c r="JS49" s="1">
        <v>0</v>
      </c>
      <c r="JT49" s="1">
        <v>0</v>
      </c>
      <c r="JU49" s="1">
        <v>0.7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0.7</v>
      </c>
      <c r="KF49" s="1">
        <v>0</v>
      </c>
      <c r="KG49" s="1">
        <v>0</v>
      </c>
      <c r="KH49" s="1">
        <v>0</v>
      </c>
      <c r="KI49" s="1">
        <v>0</v>
      </c>
      <c r="KJ49" s="1"/>
      <c r="KK49" s="1"/>
      <c r="KL49" s="1">
        <v>0</v>
      </c>
      <c r="KM49" s="1"/>
      <c r="KN49" s="1"/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/>
      <c r="KW49" s="1"/>
      <c r="KX49" s="1">
        <v>0</v>
      </c>
      <c r="KY49" s="1">
        <v>16.3</v>
      </c>
      <c r="KZ49" s="1">
        <v>0</v>
      </c>
      <c r="LA49" s="1">
        <v>0.5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0.4</v>
      </c>
      <c r="LH49" s="1">
        <v>5.2</v>
      </c>
      <c r="LI49" s="1">
        <v>0</v>
      </c>
      <c r="LJ49" s="1">
        <v>0.3</v>
      </c>
      <c r="LK49" s="1">
        <v>0</v>
      </c>
      <c r="LL49" s="1">
        <v>0.3</v>
      </c>
      <c r="LM49" s="1">
        <v>0</v>
      </c>
      <c r="LN49" s="1"/>
      <c r="LO49" s="1">
        <v>0.5</v>
      </c>
      <c r="LP49" s="1">
        <v>0</v>
      </c>
      <c r="LQ49" s="1">
        <v>0.3</v>
      </c>
      <c r="LR49" s="1">
        <v>0</v>
      </c>
      <c r="LS49" s="1">
        <v>0.1</v>
      </c>
      <c r="LT49" s="1"/>
      <c r="LU49" s="1"/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0.7</v>
      </c>
      <c r="ME49" s="1">
        <v>0</v>
      </c>
      <c r="MF49" s="1">
        <v>0</v>
      </c>
      <c r="MG49" s="1">
        <v>0</v>
      </c>
      <c r="MH49" s="1">
        <v>0</v>
      </c>
      <c r="MI49" s="1"/>
      <c r="MJ49" s="109"/>
      <c r="MK49" s="1">
        <v>0</v>
      </c>
      <c r="ML49" s="1">
        <v>0.2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0.3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0.3</v>
      </c>
      <c r="NQ49" s="1">
        <v>0</v>
      </c>
      <c r="NR49" s="1">
        <v>0</v>
      </c>
      <c r="NS49" s="1">
        <v>0</v>
      </c>
      <c r="NT49" s="1">
        <v>0</v>
      </c>
      <c r="NU49" s="1">
        <v>0.2</v>
      </c>
      <c r="NV49" s="1">
        <v>0</v>
      </c>
      <c r="NW49" s="1">
        <v>0</v>
      </c>
      <c r="NX49" s="1">
        <v>0</v>
      </c>
      <c r="NY49" s="1">
        <v>0</v>
      </c>
    </row>
    <row r="50" spans="1:389">
      <c r="A50" t="s">
        <v>55</v>
      </c>
      <c r="B50" s="54">
        <v>2</v>
      </c>
      <c r="C50" s="1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0.9</v>
      </c>
      <c r="Q50" s="1">
        <v>0</v>
      </c>
      <c r="R50" s="1">
        <v>0</v>
      </c>
      <c r="S50" s="1">
        <v>0</v>
      </c>
      <c r="T50" s="1">
        <v>0.8</v>
      </c>
      <c r="U50" s="1">
        <v>0</v>
      </c>
      <c r="V50" s="1">
        <v>0.2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0.4</v>
      </c>
      <c r="AD50" s="1">
        <v>0.4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0.3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0.1</v>
      </c>
      <c r="CD50" s="1">
        <v>0</v>
      </c>
      <c r="CE50" s="1">
        <v>1</v>
      </c>
      <c r="CF50" s="1"/>
      <c r="CG50" s="1"/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0.3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0.1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0.2</v>
      </c>
      <c r="EF50" s="1">
        <v>0.2</v>
      </c>
      <c r="EG50" s="1">
        <v>0</v>
      </c>
      <c r="EH50" s="1">
        <v>0</v>
      </c>
      <c r="EI50" s="1">
        <v>1.6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1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/>
      <c r="FG50" s="1"/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/>
      <c r="FR50" s="1"/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/>
      <c r="GE50" s="110"/>
      <c r="GF50" s="1">
        <v>0</v>
      </c>
      <c r="GG50" s="1">
        <v>0</v>
      </c>
      <c r="GH50" s="1">
        <v>0</v>
      </c>
      <c r="GI50" s="1">
        <v>0.4</v>
      </c>
      <c r="GJ50" s="1">
        <v>0.4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0.3</v>
      </c>
      <c r="GT50" s="1">
        <v>0</v>
      </c>
      <c r="GU50" s="1">
        <v>0.9</v>
      </c>
      <c r="GV50" s="1">
        <v>0.3</v>
      </c>
      <c r="GW50" s="1">
        <v>0</v>
      </c>
      <c r="GX50" s="1">
        <v>0</v>
      </c>
      <c r="GY50" s="1"/>
      <c r="GZ50" s="1"/>
      <c r="HA50" s="1">
        <v>0</v>
      </c>
      <c r="HB50" s="1">
        <v>0</v>
      </c>
      <c r="HC50" s="1">
        <v>0</v>
      </c>
      <c r="HD50" s="1">
        <v>0</v>
      </c>
      <c r="HE50" s="1">
        <v>0.5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2.2000000000000002</v>
      </c>
      <c r="HM50" s="1">
        <v>0</v>
      </c>
      <c r="HN50" s="1">
        <v>0</v>
      </c>
      <c r="HO50" s="1">
        <v>0</v>
      </c>
      <c r="HP50" s="1">
        <v>0</v>
      </c>
      <c r="HQ50" s="1">
        <v>0.2</v>
      </c>
      <c r="HR50" s="1"/>
      <c r="HS50" s="1"/>
      <c r="HT50" s="1">
        <v>0.4</v>
      </c>
      <c r="HU50" s="1">
        <v>6.1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/>
      <c r="IB50" s="1"/>
      <c r="IC50" s="1">
        <v>0</v>
      </c>
      <c r="ID50" s="1">
        <v>0</v>
      </c>
      <c r="IE50" s="1">
        <v>0.9</v>
      </c>
      <c r="IF50" s="1">
        <v>0.3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0.1</v>
      </c>
      <c r="IP50" s="1">
        <v>0.7</v>
      </c>
      <c r="IQ50" s="1">
        <v>0</v>
      </c>
      <c r="IR50" s="1">
        <v>0</v>
      </c>
      <c r="IS50" s="1"/>
      <c r="IT50" s="1"/>
      <c r="IU50" s="1">
        <v>0</v>
      </c>
      <c r="IV50" s="1"/>
      <c r="IW50" s="1"/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/>
      <c r="JG50" s="1"/>
      <c r="JH50" s="1">
        <v>0</v>
      </c>
      <c r="JI50" s="1"/>
      <c r="JJ50" s="1"/>
      <c r="JK50" s="1">
        <v>0</v>
      </c>
      <c r="JL50" s="1"/>
      <c r="JM50" s="1"/>
      <c r="JN50" s="1">
        <v>0.4</v>
      </c>
      <c r="JO50" s="1"/>
      <c r="JP50" s="110"/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0.3</v>
      </c>
      <c r="KF50" s="1">
        <v>0</v>
      </c>
      <c r="KG50" s="1">
        <v>0</v>
      </c>
      <c r="KH50" s="1">
        <v>0</v>
      </c>
      <c r="KI50" s="1">
        <v>0</v>
      </c>
      <c r="KJ50" s="1"/>
      <c r="KK50" s="1"/>
      <c r="KL50" s="1">
        <v>0.5</v>
      </c>
      <c r="KM50" s="1"/>
      <c r="KN50" s="1"/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/>
      <c r="KW50" s="1"/>
      <c r="KX50" s="1">
        <v>0</v>
      </c>
      <c r="KY50" s="1">
        <v>20.8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0.1</v>
      </c>
      <c r="LH50" s="1">
        <v>4.5</v>
      </c>
      <c r="LI50" s="1">
        <v>0</v>
      </c>
      <c r="LJ50" s="1">
        <v>0.1</v>
      </c>
      <c r="LK50" s="1">
        <v>0</v>
      </c>
      <c r="LL50" s="1">
        <v>0.4</v>
      </c>
      <c r="LM50" s="1">
        <v>0</v>
      </c>
      <c r="LN50" s="1"/>
      <c r="LO50" s="1">
        <v>0.6</v>
      </c>
      <c r="LP50" s="1">
        <v>0</v>
      </c>
      <c r="LQ50" s="1">
        <v>0.3</v>
      </c>
      <c r="LR50" s="1">
        <v>0.2</v>
      </c>
      <c r="LS50" s="1">
        <v>0</v>
      </c>
      <c r="LT50" s="1"/>
      <c r="LU50" s="1"/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/>
      <c r="MJ50" s="109"/>
      <c r="MK50" s="1">
        <v>0.1</v>
      </c>
      <c r="ML50" s="1">
        <v>0.7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0.2</v>
      </c>
      <c r="MU50" s="1">
        <v>0</v>
      </c>
      <c r="MV50" s="1">
        <v>0.3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0.4</v>
      </c>
      <c r="NP50" s="1">
        <v>0.4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0.4</v>
      </c>
    </row>
    <row r="51" spans="1:389">
      <c r="A51" t="s">
        <v>57</v>
      </c>
      <c r="B51" s="54">
        <v>2</v>
      </c>
      <c r="C51" s="1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0.7</v>
      </c>
      <c r="N51" s="1">
        <v>0</v>
      </c>
      <c r="O51" s="1">
        <v>0</v>
      </c>
      <c r="P51" s="1">
        <v>2.4</v>
      </c>
      <c r="Q51" s="1">
        <v>0</v>
      </c>
      <c r="R51" s="1">
        <v>0</v>
      </c>
      <c r="S51" s="1">
        <v>0</v>
      </c>
      <c r="T51" s="1">
        <v>1.2</v>
      </c>
      <c r="U51" s="1">
        <v>0</v>
      </c>
      <c r="V51" s="1">
        <v>0.2</v>
      </c>
      <c r="W51" s="1">
        <v>0.1</v>
      </c>
      <c r="X51" s="1">
        <v>0</v>
      </c>
      <c r="Y51" s="1">
        <v>0.2</v>
      </c>
      <c r="Z51" s="1">
        <v>0</v>
      </c>
      <c r="AA51" s="1">
        <v>0</v>
      </c>
      <c r="AB51" s="1">
        <v>0</v>
      </c>
      <c r="AC51" s="1">
        <v>0.8</v>
      </c>
      <c r="AD51" s="1">
        <v>0.4</v>
      </c>
      <c r="AE51" s="1">
        <v>0.1</v>
      </c>
      <c r="AF51" s="1">
        <v>0</v>
      </c>
      <c r="AG51" s="1">
        <v>0.3</v>
      </c>
      <c r="AH51" s="1">
        <v>0.3</v>
      </c>
      <c r="AI51" s="1">
        <v>0.3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1.9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1.9</v>
      </c>
      <c r="CF51" s="1"/>
      <c r="CG51" s="1"/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1.9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0.2</v>
      </c>
      <c r="ED51" s="1">
        <v>0</v>
      </c>
      <c r="EE51" s="1">
        <v>0.4</v>
      </c>
      <c r="EF51" s="1">
        <v>0.3</v>
      </c>
      <c r="EG51" s="1">
        <v>0</v>
      </c>
      <c r="EH51" s="1">
        <v>0.2</v>
      </c>
      <c r="EI51" s="1">
        <v>4.4000000000000004</v>
      </c>
      <c r="EJ51" s="1">
        <v>1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1.9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/>
      <c r="FG51" s="1"/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0.7</v>
      </c>
      <c r="FN51" s="1">
        <v>0</v>
      </c>
      <c r="FO51" s="1">
        <v>0</v>
      </c>
      <c r="FP51" s="1">
        <v>0</v>
      </c>
      <c r="FQ51" s="1"/>
      <c r="FR51" s="1"/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/>
      <c r="GE51" s="110"/>
      <c r="GF51" s="1">
        <v>0</v>
      </c>
      <c r="GG51" s="1">
        <v>0</v>
      </c>
      <c r="GH51" s="1">
        <v>0</v>
      </c>
      <c r="GI51" s="1">
        <v>0.8</v>
      </c>
      <c r="GJ51" s="1">
        <v>0.4</v>
      </c>
      <c r="GK51" s="1">
        <v>0.1</v>
      </c>
      <c r="GL51" s="1">
        <v>0</v>
      </c>
      <c r="GM51" s="1">
        <v>0.3</v>
      </c>
      <c r="GN51" s="1">
        <v>0.3</v>
      </c>
      <c r="GO51" s="1">
        <v>0.3</v>
      </c>
      <c r="GP51" s="1">
        <v>0</v>
      </c>
      <c r="GQ51" s="1">
        <v>0</v>
      </c>
      <c r="GR51" s="1">
        <v>0</v>
      </c>
      <c r="GS51" s="1">
        <v>0.4</v>
      </c>
      <c r="GT51" s="1">
        <v>1.4</v>
      </c>
      <c r="GU51" s="1">
        <v>2.2999999999999998</v>
      </c>
      <c r="GV51" s="1">
        <v>0.9</v>
      </c>
      <c r="GW51" s="1">
        <v>0</v>
      </c>
      <c r="GX51" s="1">
        <v>0</v>
      </c>
      <c r="GY51" s="1"/>
      <c r="GZ51" s="1"/>
      <c r="HA51" s="1">
        <v>0</v>
      </c>
      <c r="HB51" s="1">
        <v>0.3</v>
      </c>
      <c r="HC51" s="1">
        <v>0</v>
      </c>
      <c r="HD51" s="1">
        <v>0</v>
      </c>
      <c r="HE51" s="1">
        <v>0.9</v>
      </c>
      <c r="HF51" s="1">
        <v>0.2</v>
      </c>
      <c r="HG51" s="1">
        <v>0</v>
      </c>
      <c r="HH51" s="1">
        <v>0.5</v>
      </c>
      <c r="HI51" s="1">
        <v>0.5</v>
      </c>
      <c r="HJ51" s="1">
        <v>0</v>
      </c>
      <c r="HK51" s="1">
        <v>0</v>
      </c>
      <c r="HL51" s="1">
        <v>2.2999999999999998</v>
      </c>
      <c r="HM51" s="1">
        <v>0.5</v>
      </c>
      <c r="HN51" s="1">
        <v>0</v>
      </c>
      <c r="HO51" s="1">
        <v>0.2</v>
      </c>
      <c r="HP51" s="1">
        <v>0</v>
      </c>
      <c r="HQ51" s="1">
        <v>0.2</v>
      </c>
      <c r="HR51" s="1"/>
      <c r="HS51" s="1"/>
      <c r="HT51" s="1">
        <v>0</v>
      </c>
      <c r="HU51" s="1">
        <v>8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/>
      <c r="IB51" s="1"/>
      <c r="IC51" s="1">
        <v>0</v>
      </c>
      <c r="ID51" s="1">
        <v>1.4</v>
      </c>
      <c r="IE51" s="1">
        <v>2.2999999999999998</v>
      </c>
      <c r="IF51" s="1">
        <v>0.9</v>
      </c>
      <c r="IG51" s="1">
        <v>0</v>
      </c>
      <c r="IH51" s="1">
        <v>0</v>
      </c>
      <c r="II51" s="1">
        <v>0.3</v>
      </c>
      <c r="IJ51" s="1">
        <v>0.7</v>
      </c>
      <c r="IK51" s="1">
        <v>0</v>
      </c>
      <c r="IL51" s="1">
        <v>0.3</v>
      </c>
      <c r="IM51" s="1">
        <v>0.4</v>
      </c>
      <c r="IN51" s="1">
        <v>0</v>
      </c>
      <c r="IO51" s="1">
        <v>0.9</v>
      </c>
      <c r="IP51" s="1">
        <v>2</v>
      </c>
      <c r="IQ51" s="1">
        <v>0</v>
      </c>
      <c r="IR51" s="1">
        <v>0</v>
      </c>
      <c r="IS51" s="1"/>
      <c r="IT51" s="1"/>
      <c r="IU51" s="1">
        <v>0</v>
      </c>
      <c r="IV51" s="1"/>
      <c r="IW51" s="1"/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/>
      <c r="JG51" s="1"/>
      <c r="JH51" s="1">
        <v>0</v>
      </c>
      <c r="JI51" s="1"/>
      <c r="JJ51" s="1"/>
      <c r="JK51" s="1">
        <v>0</v>
      </c>
      <c r="JL51" s="1"/>
      <c r="JM51" s="1"/>
      <c r="JN51" s="1">
        <v>0</v>
      </c>
      <c r="JO51" s="1"/>
      <c r="JP51" s="110"/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0.1</v>
      </c>
      <c r="KD51" s="1">
        <v>0</v>
      </c>
      <c r="KE51" s="1">
        <v>0.2</v>
      </c>
      <c r="KF51" s="1">
        <v>0</v>
      </c>
      <c r="KG51" s="1">
        <v>0</v>
      </c>
      <c r="KH51" s="1">
        <v>0.6</v>
      </c>
      <c r="KI51" s="1">
        <v>0</v>
      </c>
      <c r="KJ51" s="1"/>
      <c r="KK51" s="1"/>
      <c r="KL51" s="1">
        <v>2</v>
      </c>
      <c r="KM51" s="1"/>
      <c r="KN51" s="1"/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/>
      <c r="KW51" s="1"/>
      <c r="KX51" s="1">
        <v>0</v>
      </c>
      <c r="KY51" s="1">
        <v>20.9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0.1</v>
      </c>
      <c r="LH51" s="1">
        <v>3.3</v>
      </c>
      <c r="LI51" s="1">
        <v>0</v>
      </c>
      <c r="LJ51" s="1">
        <v>0.3</v>
      </c>
      <c r="LK51" s="1">
        <v>0</v>
      </c>
      <c r="LL51" s="1">
        <v>0.3</v>
      </c>
      <c r="LM51" s="1">
        <v>0</v>
      </c>
      <c r="LN51" s="1"/>
      <c r="LO51" s="1">
        <v>0.5</v>
      </c>
      <c r="LP51" s="1">
        <v>0</v>
      </c>
      <c r="LQ51" s="1">
        <v>0.3</v>
      </c>
      <c r="LR51" s="1">
        <v>0.2</v>
      </c>
      <c r="LS51" s="1">
        <v>0.2</v>
      </c>
      <c r="LT51" s="1"/>
      <c r="LU51" s="1"/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/>
      <c r="MJ51" s="109"/>
      <c r="MK51" s="1">
        <v>0.9</v>
      </c>
      <c r="ML51" s="1">
        <v>2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0.3</v>
      </c>
      <c r="MZ51" s="1">
        <v>0.7</v>
      </c>
      <c r="NA51" s="1">
        <v>0</v>
      </c>
      <c r="NB51" s="1">
        <v>0.3</v>
      </c>
      <c r="NC51" s="1">
        <v>0.4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0.8</v>
      </c>
      <c r="NP51" s="1">
        <v>0.4</v>
      </c>
      <c r="NQ51" s="1">
        <v>0.1</v>
      </c>
      <c r="NR51" s="1">
        <v>0</v>
      </c>
      <c r="NS51" s="1">
        <v>0.3</v>
      </c>
      <c r="NT51" s="1">
        <v>0.3</v>
      </c>
      <c r="NU51" s="1">
        <v>0.3</v>
      </c>
      <c r="NV51" s="1">
        <v>0</v>
      </c>
      <c r="NW51" s="1">
        <v>0</v>
      </c>
      <c r="NX51" s="1">
        <v>0</v>
      </c>
      <c r="NY51" s="1">
        <v>0.3</v>
      </c>
    </row>
    <row r="52" spans="1:389">
      <c r="A52" t="s">
        <v>58</v>
      </c>
      <c r="B52" s="54">
        <v>2</v>
      </c>
      <c r="C52" s="1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0.3</v>
      </c>
      <c r="R52" s="1">
        <v>0</v>
      </c>
      <c r="S52" s="1">
        <v>0</v>
      </c>
      <c r="T52" s="1">
        <v>19.7</v>
      </c>
      <c r="U52" s="1">
        <v>0</v>
      </c>
      <c r="V52" s="1">
        <v>0.9</v>
      </c>
      <c r="W52" s="1">
        <v>0</v>
      </c>
      <c r="X52" s="1">
        <v>0</v>
      </c>
      <c r="Y52" s="1">
        <v>0</v>
      </c>
      <c r="Z52" s="1">
        <v>0.3</v>
      </c>
      <c r="AA52" s="1">
        <v>0</v>
      </c>
      <c r="AB52" s="1">
        <v>0.2</v>
      </c>
      <c r="AC52" s="1">
        <v>0.7</v>
      </c>
      <c r="AD52" s="1">
        <v>1.7</v>
      </c>
      <c r="AE52" s="1">
        <v>0.2</v>
      </c>
      <c r="AF52" s="1">
        <v>0</v>
      </c>
      <c r="AG52" s="1">
        <v>0</v>
      </c>
      <c r="AH52" s="1">
        <v>0.4</v>
      </c>
      <c r="AI52" s="1">
        <v>0.4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0.4</v>
      </c>
      <c r="AP52" s="1">
        <v>0.2</v>
      </c>
      <c r="AQ52" s="1">
        <v>0</v>
      </c>
      <c r="AR52" s="1">
        <v>0</v>
      </c>
      <c r="AS52" s="1">
        <v>0</v>
      </c>
      <c r="AT52" s="1">
        <v>0.2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1.9</v>
      </c>
      <c r="BE52" s="1">
        <v>0</v>
      </c>
      <c r="BF52" s="1">
        <v>0.2</v>
      </c>
      <c r="BG52" s="1">
        <v>0</v>
      </c>
      <c r="BH52" s="1">
        <v>0.3</v>
      </c>
      <c r="BI52" s="1">
        <v>0</v>
      </c>
      <c r="BJ52" s="1">
        <v>0.6</v>
      </c>
      <c r="BK52" s="1">
        <v>0</v>
      </c>
      <c r="BL52" s="1">
        <v>0.2</v>
      </c>
      <c r="BM52" s="1">
        <v>0</v>
      </c>
      <c r="BN52" s="1">
        <v>0</v>
      </c>
      <c r="BO52" s="1">
        <v>0.2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2.4</v>
      </c>
      <c r="CF52" s="1"/>
      <c r="CG52" s="1"/>
      <c r="CH52" s="1">
        <v>0.4</v>
      </c>
      <c r="CI52" s="1">
        <v>0.2</v>
      </c>
      <c r="CJ52" s="1">
        <v>0</v>
      </c>
      <c r="CK52" s="1">
        <v>0</v>
      </c>
      <c r="CL52" s="1">
        <v>0</v>
      </c>
      <c r="CM52" s="1">
        <v>0.2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1.9</v>
      </c>
      <c r="CX52" s="1">
        <v>0</v>
      </c>
      <c r="CY52" s="1">
        <v>0.2</v>
      </c>
      <c r="CZ52" s="1">
        <v>0</v>
      </c>
      <c r="DA52" s="1">
        <v>0.3</v>
      </c>
      <c r="DB52" s="1">
        <v>0</v>
      </c>
      <c r="DC52" s="1">
        <v>0.6</v>
      </c>
      <c r="DD52" s="1">
        <v>0</v>
      </c>
      <c r="DE52" s="1">
        <v>0.2</v>
      </c>
      <c r="DF52" s="1">
        <v>0</v>
      </c>
      <c r="DG52" s="1">
        <v>0</v>
      </c>
      <c r="DH52" s="1">
        <v>0.2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0.3</v>
      </c>
      <c r="DZ52" s="1">
        <v>0</v>
      </c>
      <c r="EA52" s="1">
        <v>0</v>
      </c>
      <c r="EB52" s="1">
        <v>0.3</v>
      </c>
      <c r="EC52" s="1">
        <v>0</v>
      </c>
      <c r="ED52" s="1">
        <v>5</v>
      </c>
      <c r="EE52" s="1">
        <v>2.9</v>
      </c>
      <c r="EF52" s="1">
        <v>0.7</v>
      </c>
      <c r="EG52" s="1">
        <v>0</v>
      </c>
      <c r="EH52" s="1">
        <v>0.2</v>
      </c>
      <c r="EI52" s="1">
        <v>1.2</v>
      </c>
      <c r="EJ52" s="1">
        <v>0</v>
      </c>
      <c r="EK52" s="1">
        <v>0.3</v>
      </c>
      <c r="EL52" s="1">
        <v>0</v>
      </c>
      <c r="EM52" s="1">
        <v>0.4</v>
      </c>
      <c r="EN52" s="1">
        <v>0.1</v>
      </c>
      <c r="EO52" s="1">
        <v>0</v>
      </c>
      <c r="EP52" s="1">
        <v>0.5</v>
      </c>
      <c r="EQ52" s="1">
        <v>0.4</v>
      </c>
      <c r="ER52" s="1">
        <v>0.9</v>
      </c>
      <c r="ES52" s="1">
        <v>0.8</v>
      </c>
      <c r="ET52" s="1">
        <v>0.3</v>
      </c>
      <c r="EU52" s="1">
        <v>0</v>
      </c>
      <c r="EV52" s="1">
        <v>2.4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/>
      <c r="FG52" s="1"/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/>
      <c r="FR52" s="1"/>
      <c r="FS52" s="1">
        <v>0</v>
      </c>
      <c r="FT52" s="1">
        <v>0.3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0.2</v>
      </c>
      <c r="GB52" s="1">
        <v>1.6</v>
      </c>
      <c r="GC52" s="1">
        <v>0</v>
      </c>
      <c r="GD52" s="1"/>
      <c r="GE52" s="110"/>
      <c r="GF52" s="1">
        <v>0.3</v>
      </c>
      <c r="GG52" s="1">
        <v>0</v>
      </c>
      <c r="GH52" s="1">
        <v>0.2</v>
      </c>
      <c r="GI52" s="1">
        <v>0.7</v>
      </c>
      <c r="GJ52" s="1">
        <v>1.7</v>
      </c>
      <c r="GK52" s="1">
        <v>0.2</v>
      </c>
      <c r="GL52" s="1">
        <v>0</v>
      </c>
      <c r="GM52" s="1">
        <v>0</v>
      </c>
      <c r="GN52" s="1">
        <v>0.4</v>
      </c>
      <c r="GO52" s="1">
        <v>0.4</v>
      </c>
      <c r="GP52" s="1">
        <v>0</v>
      </c>
      <c r="GQ52" s="1">
        <v>0</v>
      </c>
      <c r="GR52" s="1">
        <v>0</v>
      </c>
      <c r="GS52" s="1">
        <v>0</v>
      </c>
      <c r="GT52" s="1">
        <v>2</v>
      </c>
      <c r="GU52" s="1">
        <v>0.4</v>
      </c>
      <c r="GV52" s="1">
        <v>0.2</v>
      </c>
      <c r="GW52" s="1">
        <v>0</v>
      </c>
      <c r="GX52" s="1">
        <v>0</v>
      </c>
      <c r="GY52" s="1"/>
      <c r="GZ52" s="1"/>
      <c r="HA52" s="1">
        <v>0</v>
      </c>
      <c r="HB52" s="1">
        <v>0</v>
      </c>
      <c r="HC52" s="1">
        <v>0.3</v>
      </c>
      <c r="HD52" s="1">
        <v>0</v>
      </c>
      <c r="HE52" s="1">
        <v>0.7</v>
      </c>
      <c r="HF52" s="1">
        <v>0</v>
      </c>
      <c r="HG52" s="1">
        <v>0.2</v>
      </c>
      <c r="HH52" s="1">
        <v>0</v>
      </c>
      <c r="HI52" s="1">
        <v>0</v>
      </c>
      <c r="HJ52" s="1">
        <v>0</v>
      </c>
      <c r="HK52" s="1">
        <v>0</v>
      </c>
      <c r="HL52" s="1">
        <v>2.4</v>
      </c>
      <c r="HM52" s="1">
        <v>0</v>
      </c>
      <c r="HN52" s="1">
        <v>0</v>
      </c>
      <c r="HO52" s="1">
        <v>0</v>
      </c>
      <c r="HP52" s="1">
        <v>0</v>
      </c>
      <c r="HQ52" s="1">
        <v>0.3</v>
      </c>
      <c r="HR52" s="1"/>
      <c r="HS52" s="1"/>
      <c r="HT52" s="1">
        <v>0</v>
      </c>
      <c r="HU52" s="1">
        <v>6.1</v>
      </c>
      <c r="HV52" s="1">
        <v>0</v>
      </c>
      <c r="HW52" s="1">
        <v>0.2</v>
      </c>
      <c r="HX52" s="1">
        <v>0</v>
      </c>
      <c r="HY52" s="1">
        <v>0</v>
      </c>
      <c r="HZ52" s="1">
        <v>0.5</v>
      </c>
      <c r="IA52" s="1"/>
      <c r="IB52" s="1"/>
      <c r="IC52" s="1">
        <v>0</v>
      </c>
      <c r="ID52" s="1">
        <v>2</v>
      </c>
      <c r="IE52" s="1">
        <v>0.4</v>
      </c>
      <c r="IF52" s="1">
        <v>0.2</v>
      </c>
      <c r="IG52" s="1">
        <v>0</v>
      </c>
      <c r="IH52" s="1">
        <v>0</v>
      </c>
      <c r="II52" s="1">
        <v>0.4</v>
      </c>
      <c r="IJ52" s="1">
        <v>0</v>
      </c>
      <c r="IK52" s="1">
        <v>0</v>
      </c>
      <c r="IL52" s="1">
        <v>0</v>
      </c>
      <c r="IM52" s="1">
        <v>0</v>
      </c>
      <c r="IN52" s="1">
        <v>0.3</v>
      </c>
      <c r="IO52" s="1">
        <v>0</v>
      </c>
      <c r="IP52" s="1">
        <v>0.4</v>
      </c>
      <c r="IQ52" s="1">
        <v>0.3</v>
      </c>
      <c r="IR52" s="1">
        <v>0.4</v>
      </c>
      <c r="IS52" s="1"/>
      <c r="IT52" s="1"/>
      <c r="IU52" s="1">
        <v>0</v>
      </c>
      <c r="IV52" s="1"/>
      <c r="IW52" s="1"/>
      <c r="IX52" s="1">
        <v>0.3</v>
      </c>
      <c r="IY52" s="1">
        <v>0.1</v>
      </c>
      <c r="IZ52" s="1">
        <v>0.4</v>
      </c>
      <c r="JA52" s="1">
        <v>0.5</v>
      </c>
      <c r="JB52" s="1">
        <v>0</v>
      </c>
      <c r="JC52" s="1">
        <v>0</v>
      </c>
      <c r="JD52" s="1">
        <v>0</v>
      </c>
      <c r="JE52" s="1">
        <v>0</v>
      </c>
      <c r="JF52" s="1"/>
      <c r="JG52" s="1"/>
      <c r="JH52" s="1">
        <v>0</v>
      </c>
      <c r="JI52" s="1"/>
      <c r="JJ52" s="1"/>
      <c r="JK52" s="1">
        <v>0</v>
      </c>
      <c r="JL52" s="1"/>
      <c r="JM52" s="1"/>
      <c r="JN52" s="1">
        <v>0</v>
      </c>
      <c r="JO52" s="1"/>
      <c r="JP52" s="110"/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0.2</v>
      </c>
      <c r="KC52" s="1">
        <v>0</v>
      </c>
      <c r="KD52" s="1">
        <v>0</v>
      </c>
      <c r="KE52" s="1">
        <v>0.2</v>
      </c>
      <c r="KF52" s="1">
        <v>0</v>
      </c>
      <c r="KG52" s="1">
        <v>0</v>
      </c>
      <c r="KH52" s="1">
        <v>0</v>
      </c>
      <c r="KI52" s="1">
        <v>0</v>
      </c>
      <c r="KJ52" s="1"/>
      <c r="KK52" s="1"/>
      <c r="KL52" s="1">
        <v>0.4</v>
      </c>
      <c r="KM52" s="1"/>
      <c r="KN52" s="1"/>
      <c r="KO52" s="1">
        <v>0</v>
      </c>
      <c r="KP52" s="1">
        <v>0.4</v>
      </c>
      <c r="KQ52" s="1">
        <v>0</v>
      </c>
      <c r="KR52" s="1">
        <v>0.7</v>
      </c>
      <c r="KS52" s="1">
        <v>0</v>
      </c>
      <c r="KT52" s="1">
        <v>0</v>
      </c>
      <c r="KU52" s="1">
        <v>0.2</v>
      </c>
      <c r="KV52" s="1"/>
      <c r="KW52" s="1"/>
      <c r="KX52" s="1">
        <v>0</v>
      </c>
      <c r="KY52" s="1">
        <v>19.5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0.1</v>
      </c>
      <c r="LH52" s="1">
        <v>3.2</v>
      </c>
      <c r="LI52" s="1">
        <v>0</v>
      </c>
      <c r="LJ52" s="1">
        <v>0.3</v>
      </c>
      <c r="LK52" s="1">
        <v>0</v>
      </c>
      <c r="LL52" s="1">
        <v>0.3</v>
      </c>
      <c r="LM52" s="1">
        <v>0</v>
      </c>
      <c r="LN52" s="1"/>
      <c r="LO52" s="1">
        <v>0.5</v>
      </c>
      <c r="LP52" s="1">
        <v>0</v>
      </c>
      <c r="LQ52" s="1">
        <v>0.3</v>
      </c>
      <c r="LR52" s="1">
        <v>0</v>
      </c>
      <c r="LS52" s="1">
        <v>0.3</v>
      </c>
      <c r="LT52" s="1"/>
      <c r="LU52" s="1"/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0.2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/>
      <c r="MJ52" s="109"/>
      <c r="MK52" s="1">
        <v>0</v>
      </c>
      <c r="ML52" s="1">
        <v>0.4</v>
      </c>
      <c r="MM52" s="1">
        <v>0.3</v>
      </c>
      <c r="MN52" s="1">
        <v>0.4</v>
      </c>
      <c r="MO52" s="1">
        <v>0.5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0.3</v>
      </c>
      <c r="MW52" s="1">
        <v>0</v>
      </c>
      <c r="MX52" s="1">
        <v>0</v>
      </c>
      <c r="MY52" s="1">
        <v>0.4</v>
      </c>
      <c r="MZ52" s="1">
        <v>0</v>
      </c>
      <c r="NA52" s="1">
        <v>0</v>
      </c>
      <c r="NB52" s="1">
        <v>0</v>
      </c>
      <c r="NC52" s="1">
        <v>0</v>
      </c>
      <c r="ND52" s="1">
        <v>0.3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0.3</v>
      </c>
      <c r="NM52" s="1">
        <v>0</v>
      </c>
      <c r="NN52" s="1">
        <v>0.2</v>
      </c>
      <c r="NO52" s="1">
        <v>0.7</v>
      </c>
      <c r="NP52" s="1">
        <v>1.7</v>
      </c>
      <c r="NQ52" s="1">
        <v>0.2</v>
      </c>
      <c r="NR52" s="1">
        <v>0</v>
      </c>
      <c r="NS52" s="1">
        <v>0</v>
      </c>
      <c r="NT52" s="1">
        <v>0.4</v>
      </c>
      <c r="NU52" s="1">
        <v>0.4</v>
      </c>
      <c r="NV52" s="1">
        <v>0</v>
      </c>
      <c r="NW52" s="1">
        <v>0</v>
      </c>
      <c r="NX52" s="1">
        <v>0</v>
      </c>
      <c r="NY52" s="1">
        <v>0</v>
      </c>
    </row>
    <row r="53" spans="1:389">
      <c r="A53" t="s">
        <v>60</v>
      </c>
      <c r="B53" s="54">
        <v>2</v>
      </c>
      <c r="C53" s="1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0.2</v>
      </c>
      <c r="N53" s="1">
        <v>0.2</v>
      </c>
      <c r="O53" s="1">
        <v>0.5</v>
      </c>
      <c r="P53" s="1">
        <v>0.3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0.2</v>
      </c>
      <c r="AC53" s="1">
        <v>0</v>
      </c>
      <c r="AD53" s="1">
        <v>0.3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0.7</v>
      </c>
      <c r="CF53" s="1"/>
      <c r="CG53" s="1"/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0.3</v>
      </c>
      <c r="EE53" s="1">
        <v>0.3</v>
      </c>
      <c r="EF53" s="1">
        <v>0.2</v>
      </c>
      <c r="EG53" s="1">
        <v>0</v>
      </c>
      <c r="EH53" s="1">
        <v>0.3</v>
      </c>
      <c r="EI53" s="1">
        <v>1.7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0.7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/>
      <c r="FG53" s="1"/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0.2</v>
      </c>
      <c r="FN53" s="1">
        <v>0.2</v>
      </c>
      <c r="FO53" s="1">
        <v>0</v>
      </c>
      <c r="FP53" s="1">
        <v>0</v>
      </c>
      <c r="FQ53" s="1"/>
      <c r="FR53" s="1"/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/>
      <c r="GE53" s="110"/>
      <c r="GF53" s="1">
        <v>0</v>
      </c>
      <c r="GG53" s="1">
        <v>0</v>
      </c>
      <c r="GH53" s="1">
        <v>0.2</v>
      </c>
      <c r="GI53" s="1">
        <v>0</v>
      </c>
      <c r="GJ53" s="1">
        <v>0.3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0.3</v>
      </c>
      <c r="GV53" s="1">
        <v>0.1</v>
      </c>
      <c r="GW53" s="1">
        <v>0</v>
      </c>
      <c r="GX53" s="1">
        <v>0</v>
      </c>
      <c r="GY53" s="1"/>
      <c r="GZ53" s="1"/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1.5</v>
      </c>
      <c r="HM53" s="1">
        <v>0</v>
      </c>
      <c r="HN53" s="1">
        <v>0</v>
      </c>
      <c r="HO53" s="1">
        <v>0</v>
      </c>
      <c r="HP53" s="1">
        <v>0</v>
      </c>
      <c r="HQ53" s="1">
        <v>0.2</v>
      </c>
      <c r="HR53" s="1"/>
      <c r="HS53" s="1"/>
      <c r="HT53" s="1">
        <v>0</v>
      </c>
      <c r="HU53" s="1">
        <v>8.1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/>
      <c r="IB53" s="1"/>
      <c r="IC53" s="1">
        <v>0</v>
      </c>
      <c r="ID53" s="1">
        <v>0</v>
      </c>
      <c r="IE53" s="1">
        <v>0.3</v>
      </c>
      <c r="IF53" s="1">
        <v>0.1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0.1</v>
      </c>
      <c r="IP53" s="1">
        <v>0.3</v>
      </c>
      <c r="IQ53" s="1">
        <v>0.3</v>
      </c>
      <c r="IR53" s="1">
        <v>0</v>
      </c>
      <c r="IS53" s="1"/>
      <c r="IT53" s="1"/>
      <c r="IU53" s="1">
        <v>0</v>
      </c>
      <c r="IV53" s="1"/>
      <c r="IW53" s="1"/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/>
      <c r="JG53" s="1"/>
      <c r="JH53" s="1">
        <v>0</v>
      </c>
      <c r="JI53" s="1"/>
      <c r="JJ53" s="1"/>
      <c r="JK53" s="1">
        <v>0</v>
      </c>
      <c r="JL53" s="1"/>
      <c r="JM53" s="1"/>
      <c r="JN53" s="1">
        <v>0</v>
      </c>
      <c r="JO53" s="1"/>
      <c r="JP53" s="110"/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0.2</v>
      </c>
      <c r="KF53" s="1">
        <v>0</v>
      </c>
      <c r="KG53" s="1">
        <v>0</v>
      </c>
      <c r="KH53" s="1">
        <v>0</v>
      </c>
      <c r="KI53" s="1">
        <v>0</v>
      </c>
      <c r="KJ53" s="1"/>
      <c r="KK53" s="1"/>
      <c r="KL53" s="1">
        <v>0.5</v>
      </c>
      <c r="KM53" s="1"/>
      <c r="KN53" s="1"/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/>
      <c r="KW53" s="1"/>
      <c r="KX53" s="1">
        <v>0</v>
      </c>
      <c r="KY53" s="1">
        <v>21.6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0.2</v>
      </c>
      <c r="LH53" s="1">
        <v>4.4000000000000004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/>
      <c r="LO53" s="1">
        <v>0.6</v>
      </c>
      <c r="LP53" s="1">
        <v>0</v>
      </c>
      <c r="LQ53" s="1">
        <v>0.2</v>
      </c>
      <c r="LR53" s="1">
        <v>0.1</v>
      </c>
      <c r="LS53" s="1">
        <v>0.3</v>
      </c>
      <c r="LT53" s="1"/>
      <c r="LU53" s="1"/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/>
      <c r="MJ53" s="109"/>
      <c r="MK53" s="1">
        <v>0.1</v>
      </c>
      <c r="ML53" s="1">
        <v>0.3</v>
      </c>
      <c r="MM53" s="1">
        <v>0.3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0.2</v>
      </c>
      <c r="NO53" s="1">
        <v>0</v>
      </c>
      <c r="NP53" s="1">
        <v>0.3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0.9</v>
      </c>
    </row>
    <row r="54" spans="1:389">
      <c r="A54" t="s">
        <v>62</v>
      </c>
      <c r="B54" s="54">
        <v>2</v>
      </c>
      <c r="C54" s="1"/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0.3</v>
      </c>
      <c r="M54" s="1">
        <v>0</v>
      </c>
      <c r="N54" s="1">
        <v>0</v>
      </c>
      <c r="O54" s="1">
        <v>0</v>
      </c>
      <c r="P54" s="1">
        <v>2.4</v>
      </c>
      <c r="Q54" s="1">
        <v>0.5</v>
      </c>
      <c r="R54" s="1">
        <v>0</v>
      </c>
      <c r="S54" s="1">
        <v>0</v>
      </c>
      <c r="T54" s="1">
        <v>11.7</v>
      </c>
      <c r="U54" s="1">
        <v>0</v>
      </c>
      <c r="V54" s="1">
        <v>0.9</v>
      </c>
      <c r="W54" s="1">
        <v>0</v>
      </c>
      <c r="X54" s="1">
        <v>0.9</v>
      </c>
      <c r="Y54" s="1">
        <v>0</v>
      </c>
      <c r="Z54" s="1">
        <v>0.4</v>
      </c>
      <c r="AA54" s="1">
        <v>0.6</v>
      </c>
      <c r="AB54" s="1">
        <v>0</v>
      </c>
      <c r="AC54" s="1">
        <v>0.9</v>
      </c>
      <c r="AD54" s="1">
        <v>1.9</v>
      </c>
      <c r="AE54" s="1">
        <v>0.5</v>
      </c>
      <c r="AF54" s="1">
        <v>0</v>
      </c>
      <c r="AG54" s="1">
        <v>0</v>
      </c>
      <c r="AH54" s="1">
        <v>0.5</v>
      </c>
      <c r="AI54" s="1">
        <v>0.5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0.5</v>
      </c>
      <c r="AP54" s="1">
        <v>0.2</v>
      </c>
      <c r="AQ54" s="1">
        <v>0</v>
      </c>
      <c r="AR54" s="1">
        <v>0.4</v>
      </c>
      <c r="AS54" s="1">
        <v>0</v>
      </c>
      <c r="AT54" s="1">
        <v>0.2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0.3</v>
      </c>
      <c r="BA54" s="1">
        <v>0.3</v>
      </c>
      <c r="BB54" s="1">
        <v>0</v>
      </c>
      <c r="BC54" s="1">
        <v>4.3</v>
      </c>
      <c r="BD54" s="1">
        <v>2.6</v>
      </c>
      <c r="BE54" s="1">
        <v>0</v>
      </c>
      <c r="BF54" s="1">
        <v>0.3</v>
      </c>
      <c r="BG54" s="1">
        <v>0</v>
      </c>
      <c r="BH54" s="1">
        <v>0.2</v>
      </c>
      <c r="BI54" s="1">
        <v>0</v>
      </c>
      <c r="BJ54" s="1">
        <v>0.6</v>
      </c>
      <c r="BK54" s="1">
        <v>0.1</v>
      </c>
      <c r="BL54" s="1">
        <v>0.2</v>
      </c>
      <c r="BM54" s="1">
        <v>0</v>
      </c>
      <c r="BN54" s="1">
        <v>0</v>
      </c>
      <c r="BO54" s="1">
        <v>0.2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1.3</v>
      </c>
      <c r="CF54" s="1"/>
      <c r="CG54" s="1"/>
      <c r="CH54" s="1">
        <v>0.5</v>
      </c>
      <c r="CI54" s="1">
        <v>0.2</v>
      </c>
      <c r="CJ54" s="1">
        <v>0</v>
      </c>
      <c r="CK54" s="1">
        <v>0.4</v>
      </c>
      <c r="CL54" s="1">
        <v>0</v>
      </c>
      <c r="CM54" s="1">
        <v>0.2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0.3</v>
      </c>
      <c r="CT54" s="1">
        <v>0.3</v>
      </c>
      <c r="CU54" s="1">
        <v>0</v>
      </c>
      <c r="CV54" s="1">
        <v>4.3</v>
      </c>
      <c r="CW54" s="1">
        <v>2.6</v>
      </c>
      <c r="CX54" s="1">
        <v>0</v>
      </c>
      <c r="CY54" s="1">
        <v>0.3</v>
      </c>
      <c r="CZ54" s="1">
        <v>0</v>
      </c>
      <c r="DA54" s="1">
        <v>0.2</v>
      </c>
      <c r="DB54" s="1">
        <v>0</v>
      </c>
      <c r="DC54" s="1">
        <v>0.6</v>
      </c>
      <c r="DD54" s="1">
        <v>0.1</v>
      </c>
      <c r="DE54" s="1">
        <v>0.2</v>
      </c>
      <c r="DF54" s="1">
        <v>0</v>
      </c>
      <c r="DG54" s="1">
        <v>0</v>
      </c>
      <c r="DH54" s="1">
        <v>0.2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0.5</v>
      </c>
      <c r="DZ54" s="1">
        <v>0</v>
      </c>
      <c r="EA54" s="1">
        <v>0</v>
      </c>
      <c r="EB54" s="1">
        <v>0.4</v>
      </c>
      <c r="EC54" s="1">
        <v>0</v>
      </c>
      <c r="ED54" s="1">
        <v>7.7</v>
      </c>
      <c r="EE54" s="1">
        <v>5.6</v>
      </c>
      <c r="EF54" s="1">
        <v>2.8</v>
      </c>
      <c r="EG54" s="1">
        <v>0</v>
      </c>
      <c r="EH54" s="1">
        <v>0.3</v>
      </c>
      <c r="EI54" s="1">
        <v>0.3</v>
      </c>
      <c r="EJ54" s="1">
        <v>0</v>
      </c>
      <c r="EK54" s="1">
        <v>0.5</v>
      </c>
      <c r="EL54" s="1">
        <v>0</v>
      </c>
      <c r="EM54" s="1">
        <v>0.5</v>
      </c>
      <c r="EN54" s="1">
        <v>0.2</v>
      </c>
      <c r="EO54" s="1">
        <v>0</v>
      </c>
      <c r="EP54" s="1">
        <v>0.5</v>
      </c>
      <c r="EQ54" s="1">
        <v>0</v>
      </c>
      <c r="ER54" s="1">
        <v>0.3</v>
      </c>
      <c r="ES54" s="1">
        <v>1.2</v>
      </c>
      <c r="ET54" s="1">
        <v>0</v>
      </c>
      <c r="EU54" s="1">
        <v>0</v>
      </c>
      <c r="EV54" s="1">
        <v>1.3</v>
      </c>
      <c r="EW54" s="1">
        <v>0</v>
      </c>
      <c r="EX54" s="1">
        <v>0</v>
      </c>
      <c r="EY54" s="1">
        <v>0</v>
      </c>
      <c r="EZ54" s="1">
        <v>0</v>
      </c>
      <c r="FA54" s="1">
        <v>0.2</v>
      </c>
      <c r="FB54" s="1">
        <v>0</v>
      </c>
      <c r="FC54" s="1">
        <v>0</v>
      </c>
      <c r="FD54" s="1">
        <v>0</v>
      </c>
      <c r="FE54" s="1">
        <v>0</v>
      </c>
      <c r="FF54" s="1"/>
      <c r="FG54" s="1"/>
      <c r="FH54" s="1">
        <v>0</v>
      </c>
      <c r="FI54" s="1">
        <v>0</v>
      </c>
      <c r="FJ54" s="1">
        <v>0</v>
      </c>
      <c r="FK54" s="1">
        <v>0</v>
      </c>
      <c r="FL54" s="1">
        <v>0.3</v>
      </c>
      <c r="FM54" s="1">
        <v>0</v>
      </c>
      <c r="FN54" s="1">
        <v>0</v>
      </c>
      <c r="FO54" s="1">
        <v>0</v>
      </c>
      <c r="FP54" s="1">
        <v>0</v>
      </c>
      <c r="FQ54" s="1"/>
      <c r="FR54" s="1"/>
      <c r="FS54" s="1">
        <v>0</v>
      </c>
      <c r="FT54" s="1">
        <v>0.4</v>
      </c>
      <c r="FU54" s="1">
        <v>0.4</v>
      </c>
      <c r="FV54" s="1">
        <v>0</v>
      </c>
      <c r="FW54" s="1">
        <v>0</v>
      </c>
      <c r="FX54" s="1">
        <v>0</v>
      </c>
      <c r="FY54" s="1">
        <v>0</v>
      </c>
      <c r="FZ54" s="1">
        <v>0.2</v>
      </c>
      <c r="GA54" s="1">
        <v>0</v>
      </c>
      <c r="GB54" s="1">
        <v>1.5</v>
      </c>
      <c r="GC54" s="1">
        <v>1.5</v>
      </c>
      <c r="GD54" s="1"/>
      <c r="GE54" s="110"/>
      <c r="GF54" s="1">
        <v>0.4</v>
      </c>
      <c r="GG54" s="1">
        <v>0.6</v>
      </c>
      <c r="GH54" s="1">
        <v>0</v>
      </c>
      <c r="GI54" s="1">
        <v>0.9</v>
      </c>
      <c r="GJ54" s="1">
        <v>1.9</v>
      </c>
      <c r="GK54" s="1">
        <v>0.5</v>
      </c>
      <c r="GL54" s="1">
        <v>0</v>
      </c>
      <c r="GM54" s="1">
        <v>0</v>
      </c>
      <c r="GN54" s="1">
        <v>0.5</v>
      </c>
      <c r="GO54" s="1">
        <v>0.5</v>
      </c>
      <c r="GP54" s="1">
        <v>0</v>
      </c>
      <c r="GQ54" s="1">
        <v>0</v>
      </c>
      <c r="GR54" s="1">
        <v>0</v>
      </c>
      <c r="GS54" s="1">
        <v>0</v>
      </c>
      <c r="GT54" s="1">
        <v>5.4</v>
      </c>
      <c r="GU54" s="1">
        <v>0.2</v>
      </c>
      <c r="GV54" s="1">
        <v>0</v>
      </c>
      <c r="GW54" s="1">
        <v>0</v>
      </c>
      <c r="GX54" s="1">
        <v>0.3</v>
      </c>
      <c r="GY54" s="1"/>
      <c r="GZ54" s="1"/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0.2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1.5</v>
      </c>
      <c r="HM54" s="1">
        <v>0</v>
      </c>
      <c r="HN54" s="1">
        <v>0</v>
      </c>
      <c r="HO54" s="1">
        <v>0</v>
      </c>
      <c r="HP54" s="1">
        <v>0</v>
      </c>
      <c r="HQ54" s="1">
        <v>0.2</v>
      </c>
      <c r="HR54" s="1"/>
      <c r="HS54" s="1"/>
      <c r="HT54" s="1">
        <v>0</v>
      </c>
      <c r="HU54" s="1">
        <v>6.6</v>
      </c>
      <c r="HV54" s="1">
        <v>1.5</v>
      </c>
      <c r="HW54" s="1">
        <v>0</v>
      </c>
      <c r="HX54" s="1">
        <v>0.8</v>
      </c>
      <c r="HY54" s="1">
        <v>0</v>
      </c>
      <c r="HZ54" s="1">
        <v>0</v>
      </c>
      <c r="IA54" s="1"/>
      <c r="IB54" s="1"/>
      <c r="IC54" s="1">
        <v>0</v>
      </c>
      <c r="ID54" s="1">
        <v>5.4</v>
      </c>
      <c r="IE54" s="1">
        <v>0.2</v>
      </c>
      <c r="IF54" s="1">
        <v>0</v>
      </c>
      <c r="IG54" s="1">
        <v>0</v>
      </c>
      <c r="IH54" s="1">
        <v>0.3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0.1</v>
      </c>
      <c r="IO54" s="1">
        <v>0</v>
      </c>
      <c r="IP54" s="1">
        <v>0</v>
      </c>
      <c r="IQ54" s="1">
        <v>0</v>
      </c>
      <c r="IR54" s="1">
        <v>1</v>
      </c>
      <c r="IS54" s="1"/>
      <c r="IT54" s="1"/>
      <c r="IU54" s="1">
        <v>0</v>
      </c>
      <c r="IV54" s="1"/>
      <c r="IW54" s="1"/>
      <c r="IX54" s="1">
        <v>0.3</v>
      </c>
      <c r="IY54" s="1">
        <v>0.4</v>
      </c>
      <c r="IZ54" s="1">
        <v>0.9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/>
      <c r="JG54" s="1"/>
      <c r="JH54" s="1">
        <v>0</v>
      </c>
      <c r="JI54" s="1"/>
      <c r="JJ54" s="1"/>
      <c r="JK54" s="1">
        <v>0</v>
      </c>
      <c r="JL54" s="1"/>
      <c r="JM54" s="1"/>
      <c r="JN54" s="1">
        <v>0</v>
      </c>
      <c r="JO54" s="1"/>
      <c r="JP54" s="110"/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0.2</v>
      </c>
      <c r="KF54" s="1">
        <v>0</v>
      </c>
      <c r="KG54" s="1">
        <v>0</v>
      </c>
      <c r="KH54" s="1">
        <v>0</v>
      </c>
      <c r="KI54" s="1">
        <v>0</v>
      </c>
      <c r="KJ54" s="1"/>
      <c r="KK54" s="1"/>
      <c r="KL54" s="1">
        <v>0.2</v>
      </c>
      <c r="KM54" s="1"/>
      <c r="KN54" s="1"/>
      <c r="KO54" s="1">
        <v>0</v>
      </c>
      <c r="KP54" s="1">
        <v>0.5</v>
      </c>
      <c r="KQ54" s="1">
        <v>0</v>
      </c>
      <c r="KR54" s="1">
        <v>1.5</v>
      </c>
      <c r="KS54" s="1">
        <v>0</v>
      </c>
      <c r="KT54" s="1">
        <v>0.2</v>
      </c>
      <c r="KU54" s="1">
        <v>0.1</v>
      </c>
      <c r="KV54" s="1"/>
      <c r="KW54" s="1"/>
      <c r="KX54" s="1">
        <v>0</v>
      </c>
      <c r="KY54" s="1">
        <v>23.4</v>
      </c>
      <c r="KZ54" s="1">
        <v>16.5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0.1</v>
      </c>
      <c r="LH54" s="1">
        <v>4</v>
      </c>
      <c r="LI54" s="1">
        <v>0</v>
      </c>
      <c r="LJ54" s="1">
        <v>0</v>
      </c>
      <c r="LK54" s="1">
        <v>0</v>
      </c>
      <c r="LL54" s="1">
        <v>0.2</v>
      </c>
      <c r="LM54" s="1">
        <v>0.2</v>
      </c>
      <c r="LN54" s="1"/>
      <c r="LO54" s="1">
        <v>0.6</v>
      </c>
      <c r="LP54" s="1">
        <v>0</v>
      </c>
      <c r="LQ54" s="1">
        <v>0.3</v>
      </c>
      <c r="LR54" s="1">
        <v>0</v>
      </c>
      <c r="LS54" s="1">
        <v>0</v>
      </c>
      <c r="LT54" s="1"/>
      <c r="LU54" s="1"/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/>
      <c r="MJ54" s="109"/>
      <c r="MK54" s="1">
        <v>0</v>
      </c>
      <c r="ML54" s="1">
        <v>0</v>
      </c>
      <c r="MM54" s="1">
        <v>0</v>
      </c>
      <c r="MN54" s="1">
        <v>1</v>
      </c>
      <c r="MO54" s="1">
        <v>0.5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0.1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0.4</v>
      </c>
      <c r="NM54" s="1">
        <v>0.6</v>
      </c>
      <c r="NN54" s="1">
        <v>0</v>
      </c>
      <c r="NO54" s="1">
        <v>0.9</v>
      </c>
      <c r="NP54" s="1">
        <v>1.9</v>
      </c>
      <c r="NQ54" s="1">
        <v>0.5</v>
      </c>
      <c r="NR54" s="1">
        <v>0</v>
      </c>
      <c r="NS54" s="1">
        <v>0</v>
      </c>
      <c r="NT54" s="1">
        <v>0.5</v>
      </c>
      <c r="NU54" s="1">
        <v>0.5</v>
      </c>
      <c r="NV54" s="1">
        <v>0</v>
      </c>
      <c r="NW54" s="1">
        <v>0</v>
      </c>
      <c r="NX54" s="1">
        <v>0</v>
      </c>
      <c r="NY54" s="1">
        <v>0</v>
      </c>
    </row>
    <row r="55" spans="1:389">
      <c r="A55" t="s">
        <v>64</v>
      </c>
      <c r="B55" s="54">
        <v>2</v>
      </c>
      <c r="C55" s="1"/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1.1000000000000001</v>
      </c>
      <c r="Q55" s="1">
        <v>0.4</v>
      </c>
      <c r="R55" s="1">
        <v>0</v>
      </c>
      <c r="S55" s="1">
        <v>0</v>
      </c>
      <c r="T55" s="1">
        <v>0.9</v>
      </c>
      <c r="U55" s="1">
        <v>0.9</v>
      </c>
      <c r="V55" s="1">
        <v>0.3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0.3</v>
      </c>
      <c r="AC55" s="1">
        <v>1.2</v>
      </c>
      <c r="AD55" s="1">
        <v>2.7</v>
      </c>
      <c r="AE55" s="1">
        <v>0.7</v>
      </c>
      <c r="AF55" s="1">
        <v>0</v>
      </c>
      <c r="AG55" s="1">
        <v>0</v>
      </c>
      <c r="AH55" s="1">
        <v>0.3</v>
      </c>
      <c r="AI55" s="1">
        <v>0.3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0.5</v>
      </c>
      <c r="AP55" s="1">
        <v>0.3</v>
      </c>
      <c r="AQ55" s="1">
        <v>0</v>
      </c>
      <c r="AR55" s="1">
        <v>0</v>
      </c>
      <c r="AS55" s="1">
        <v>0.2</v>
      </c>
      <c r="AT55" s="1">
        <v>0.2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2.8</v>
      </c>
      <c r="BE55" s="1">
        <v>0</v>
      </c>
      <c r="BF55" s="1">
        <v>0.4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0.3</v>
      </c>
      <c r="BP55" s="1">
        <v>0</v>
      </c>
      <c r="BQ55" s="1">
        <v>0</v>
      </c>
      <c r="BR55" s="1">
        <v>0.2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1.8</v>
      </c>
      <c r="CF55" s="1"/>
      <c r="CG55" s="1"/>
      <c r="CH55" s="1">
        <v>0.5</v>
      </c>
      <c r="CI55" s="1">
        <v>0.3</v>
      </c>
      <c r="CJ55" s="1">
        <v>0</v>
      </c>
      <c r="CK55" s="1">
        <v>0</v>
      </c>
      <c r="CL55" s="1">
        <v>0.2</v>
      </c>
      <c r="CM55" s="1">
        <v>0.2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2.8</v>
      </c>
      <c r="CX55" s="1">
        <v>0</v>
      </c>
      <c r="CY55" s="1">
        <v>0.4</v>
      </c>
      <c r="CZ55" s="1">
        <v>0</v>
      </c>
      <c r="DA55" s="1">
        <v>0</v>
      </c>
      <c r="DB55" s="1">
        <v>0</v>
      </c>
      <c r="DC55" s="1">
        <v>1</v>
      </c>
      <c r="DD55" s="1">
        <v>0</v>
      </c>
      <c r="DE55" s="1">
        <v>0</v>
      </c>
      <c r="DF55" s="1">
        <v>0</v>
      </c>
      <c r="DG55" s="1">
        <v>0</v>
      </c>
      <c r="DH55" s="1">
        <v>0.3</v>
      </c>
      <c r="DI55" s="1">
        <v>0</v>
      </c>
      <c r="DJ55" s="1">
        <v>0</v>
      </c>
      <c r="DK55" s="1">
        <v>0.2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0.1</v>
      </c>
      <c r="DY55" s="1">
        <v>0.6</v>
      </c>
      <c r="DZ55" s="1">
        <v>0</v>
      </c>
      <c r="EA55" s="1">
        <v>0</v>
      </c>
      <c r="EB55" s="1">
        <v>0.3</v>
      </c>
      <c r="EC55" s="1">
        <v>0</v>
      </c>
      <c r="ED55" s="1">
        <v>9.6999999999999993</v>
      </c>
      <c r="EE55" s="1">
        <v>7.1</v>
      </c>
      <c r="EF55" s="1">
        <v>3.8</v>
      </c>
      <c r="EG55" s="1">
        <v>0</v>
      </c>
      <c r="EH55" s="1">
        <v>0.6</v>
      </c>
      <c r="EI55" s="1">
        <v>0.3</v>
      </c>
      <c r="EJ55" s="1">
        <v>0</v>
      </c>
      <c r="EK55" s="1">
        <v>0.4</v>
      </c>
      <c r="EL55" s="1">
        <v>0</v>
      </c>
      <c r="EM55" s="1">
        <v>0.6</v>
      </c>
      <c r="EN55" s="1">
        <v>0.3</v>
      </c>
      <c r="EO55" s="1">
        <v>0</v>
      </c>
      <c r="EP55" s="1">
        <v>0.9</v>
      </c>
      <c r="EQ55" s="1">
        <v>0.3</v>
      </c>
      <c r="ER55" s="1">
        <v>0</v>
      </c>
      <c r="ES55" s="1">
        <v>0</v>
      </c>
      <c r="ET55" s="1">
        <v>0</v>
      </c>
      <c r="EU55" s="1">
        <v>0</v>
      </c>
      <c r="EV55" s="1">
        <v>1.8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/>
      <c r="FG55" s="1"/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/>
      <c r="FR55" s="1"/>
      <c r="FS55" s="1">
        <v>0</v>
      </c>
      <c r="FT55" s="1">
        <v>0.3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0.3</v>
      </c>
      <c r="GC55" s="1">
        <v>0</v>
      </c>
      <c r="GD55" s="1"/>
      <c r="GE55" s="110"/>
      <c r="GF55" s="1">
        <v>0</v>
      </c>
      <c r="GG55" s="1">
        <v>0</v>
      </c>
      <c r="GH55" s="1">
        <v>0.3</v>
      </c>
      <c r="GI55" s="1">
        <v>1.2</v>
      </c>
      <c r="GJ55" s="1">
        <v>2.7</v>
      </c>
      <c r="GK55" s="1">
        <v>0.7</v>
      </c>
      <c r="GL55" s="1">
        <v>0</v>
      </c>
      <c r="GM55" s="1">
        <v>0</v>
      </c>
      <c r="GN55" s="1">
        <v>0.3</v>
      </c>
      <c r="GO55" s="1">
        <v>0.3</v>
      </c>
      <c r="GP55" s="1">
        <v>0</v>
      </c>
      <c r="GQ55" s="1">
        <v>0</v>
      </c>
      <c r="GR55" s="1">
        <v>0</v>
      </c>
      <c r="GS55" s="1">
        <v>0</v>
      </c>
      <c r="GT55" s="1">
        <v>7</v>
      </c>
      <c r="GU55" s="1">
        <v>0.2</v>
      </c>
      <c r="GV55" s="1">
        <v>0.1</v>
      </c>
      <c r="GW55" s="1">
        <v>0</v>
      </c>
      <c r="GX55" s="1">
        <v>0</v>
      </c>
      <c r="GY55" s="1"/>
      <c r="GZ55" s="1"/>
      <c r="HA55" s="1">
        <v>0.2</v>
      </c>
      <c r="HB55" s="1">
        <v>0.2</v>
      </c>
      <c r="HC55" s="1">
        <v>0</v>
      </c>
      <c r="HD55" s="1">
        <v>0</v>
      </c>
      <c r="HE55" s="1">
        <v>0</v>
      </c>
      <c r="HF55" s="1">
        <v>0.4</v>
      </c>
      <c r="HG55" s="1">
        <v>0</v>
      </c>
      <c r="HH55" s="1">
        <v>0</v>
      </c>
      <c r="HI55" s="1">
        <v>0.2</v>
      </c>
      <c r="HJ55" s="1">
        <v>0.2</v>
      </c>
      <c r="HK55" s="1">
        <v>0</v>
      </c>
      <c r="HL55" s="1">
        <v>1.8</v>
      </c>
      <c r="HM55" s="1">
        <v>0</v>
      </c>
      <c r="HN55" s="1">
        <v>0</v>
      </c>
      <c r="HO55" s="1">
        <v>0</v>
      </c>
      <c r="HP55" s="1">
        <v>0</v>
      </c>
      <c r="HQ55" s="1">
        <v>0.3</v>
      </c>
      <c r="HR55" s="1"/>
      <c r="HS55" s="1"/>
      <c r="HT55" s="1">
        <v>0</v>
      </c>
      <c r="HU55" s="1">
        <v>6.6</v>
      </c>
      <c r="HV55" s="1">
        <v>0.9</v>
      </c>
      <c r="HW55" s="1">
        <v>0.1</v>
      </c>
      <c r="HX55" s="1">
        <v>0.1</v>
      </c>
      <c r="HY55" s="1">
        <v>0</v>
      </c>
      <c r="HZ55" s="1">
        <v>0.2</v>
      </c>
      <c r="IA55" s="1"/>
      <c r="IB55" s="1"/>
      <c r="IC55" s="1">
        <v>0</v>
      </c>
      <c r="ID55" s="1">
        <v>7</v>
      </c>
      <c r="IE55" s="1">
        <v>0.2</v>
      </c>
      <c r="IF55" s="1">
        <v>0.1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0.3</v>
      </c>
      <c r="IS55" s="1"/>
      <c r="IT55" s="1"/>
      <c r="IU55" s="1">
        <v>0</v>
      </c>
      <c r="IV55" s="1"/>
      <c r="IW55" s="1"/>
      <c r="IX55" s="1">
        <v>0.2</v>
      </c>
      <c r="IY55" s="1">
        <v>0.2</v>
      </c>
      <c r="IZ55" s="1">
        <v>0.8</v>
      </c>
      <c r="JA55" s="1">
        <v>0.6</v>
      </c>
      <c r="JB55" s="1">
        <v>0</v>
      </c>
      <c r="JC55" s="1">
        <v>0</v>
      </c>
      <c r="JD55" s="1">
        <v>0</v>
      </c>
      <c r="JE55" s="1">
        <v>0</v>
      </c>
      <c r="JF55" s="1"/>
      <c r="JG55" s="1"/>
      <c r="JH55" s="1">
        <v>0</v>
      </c>
      <c r="JI55" s="1"/>
      <c r="JJ55" s="1"/>
      <c r="JK55" s="1">
        <v>0</v>
      </c>
      <c r="JL55" s="1"/>
      <c r="JM55" s="1"/>
      <c r="JN55" s="1">
        <v>0</v>
      </c>
      <c r="JO55" s="1"/>
      <c r="JP55" s="110"/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0.2</v>
      </c>
      <c r="KE55" s="1">
        <v>0.2</v>
      </c>
      <c r="KF55" s="1">
        <v>0</v>
      </c>
      <c r="KG55" s="1">
        <v>0</v>
      </c>
      <c r="KH55" s="1">
        <v>0</v>
      </c>
      <c r="KI55" s="1">
        <v>0</v>
      </c>
      <c r="KJ55" s="1"/>
      <c r="KK55" s="1"/>
      <c r="KL55" s="1">
        <v>0.3</v>
      </c>
      <c r="KM55" s="1"/>
      <c r="KN55" s="1"/>
      <c r="KO55" s="1">
        <v>0</v>
      </c>
      <c r="KP55" s="1">
        <v>0</v>
      </c>
      <c r="KQ55" s="1">
        <v>0</v>
      </c>
      <c r="KR55" s="1">
        <v>0.7</v>
      </c>
      <c r="KS55" s="1">
        <v>0</v>
      </c>
      <c r="KT55" s="1">
        <v>0.3</v>
      </c>
      <c r="KU55" s="1">
        <v>0</v>
      </c>
      <c r="KV55" s="1"/>
      <c r="KW55" s="1"/>
      <c r="KX55" s="1">
        <v>0</v>
      </c>
      <c r="KY55" s="1">
        <v>26.5</v>
      </c>
      <c r="KZ55" s="1">
        <v>16.399999999999999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0.2</v>
      </c>
      <c r="LH55" s="1">
        <v>4.2</v>
      </c>
      <c r="LI55" s="1">
        <v>0</v>
      </c>
      <c r="LJ55" s="1">
        <v>0.2</v>
      </c>
      <c r="LK55" s="1">
        <v>0</v>
      </c>
      <c r="LL55" s="1">
        <v>0</v>
      </c>
      <c r="LM55" s="1">
        <v>0.3</v>
      </c>
      <c r="LN55" s="1"/>
      <c r="LO55" s="1">
        <v>0.6</v>
      </c>
      <c r="LP55" s="1">
        <v>0</v>
      </c>
      <c r="LQ55" s="1">
        <v>0.4</v>
      </c>
      <c r="LR55" s="1">
        <v>0.2</v>
      </c>
      <c r="LS55" s="1">
        <v>0.2</v>
      </c>
      <c r="LT55" s="1"/>
      <c r="LU55" s="1"/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/>
      <c r="MJ55" s="109"/>
      <c r="MK55" s="1">
        <v>0</v>
      </c>
      <c r="ML55" s="1">
        <v>0</v>
      </c>
      <c r="MM55" s="1">
        <v>0</v>
      </c>
      <c r="MN55" s="1">
        <v>0.3</v>
      </c>
      <c r="MO55" s="1">
        <v>0.3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0.3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0.3</v>
      </c>
      <c r="NO55" s="1">
        <v>1.2</v>
      </c>
      <c r="NP55" s="1">
        <v>2.7</v>
      </c>
      <c r="NQ55" s="1">
        <v>0.7</v>
      </c>
      <c r="NR55" s="1">
        <v>0</v>
      </c>
      <c r="NS55" s="1">
        <v>0</v>
      </c>
      <c r="NT55" s="1">
        <v>0.3</v>
      </c>
      <c r="NU55" s="1">
        <v>0.3</v>
      </c>
      <c r="NV55" s="1">
        <v>0</v>
      </c>
      <c r="NW55" s="1">
        <v>0</v>
      </c>
      <c r="NX55" s="1">
        <v>0</v>
      </c>
      <c r="NY55" s="1">
        <v>0</v>
      </c>
    </row>
    <row r="56" spans="1:389">
      <c r="A56" t="s">
        <v>67</v>
      </c>
      <c r="B56" s="54">
        <v>2</v>
      </c>
      <c r="C56" s="1"/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0.4</v>
      </c>
      <c r="O56" s="1">
        <v>0</v>
      </c>
      <c r="P56" s="1">
        <v>1.9</v>
      </c>
      <c r="Q56" s="1">
        <v>0</v>
      </c>
      <c r="R56" s="1">
        <v>0</v>
      </c>
      <c r="S56" s="1">
        <v>0</v>
      </c>
      <c r="T56" s="1">
        <v>0</v>
      </c>
      <c r="U56" s="1">
        <v>0.8</v>
      </c>
      <c r="V56" s="1">
        <v>0</v>
      </c>
      <c r="W56" s="1">
        <v>0.4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0.3</v>
      </c>
      <c r="AD56" s="1">
        <v>0</v>
      </c>
      <c r="AE56" s="1">
        <v>0.4</v>
      </c>
      <c r="AF56" s="1">
        <v>0</v>
      </c>
      <c r="AG56" s="1">
        <v>0.2</v>
      </c>
      <c r="AH56" s="1">
        <v>0</v>
      </c>
      <c r="AI56" s="1">
        <v>0</v>
      </c>
      <c r="AJ56" s="1">
        <v>0.6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0.5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0.1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0.9</v>
      </c>
      <c r="CF56" s="1"/>
      <c r="CG56" s="1"/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0.5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0.1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0.1</v>
      </c>
      <c r="EA56" s="1">
        <v>0</v>
      </c>
      <c r="EB56" s="1">
        <v>0</v>
      </c>
      <c r="EC56" s="1">
        <v>0</v>
      </c>
      <c r="ED56" s="1">
        <v>0</v>
      </c>
      <c r="EE56" s="1">
        <v>0.6</v>
      </c>
      <c r="EF56" s="1">
        <v>0</v>
      </c>
      <c r="EG56" s="1">
        <v>0.3</v>
      </c>
      <c r="EH56" s="1">
        <v>0.1</v>
      </c>
      <c r="EI56" s="1">
        <v>2.5</v>
      </c>
      <c r="EJ56" s="1">
        <v>0.5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0.9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/>
      <c r="FG56" s="1"/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0.4</v>
      </c>
      <c r="FO56" s="1">
        <v>0</v>
      </c>
      <c r="FP56" s="1">
        <v>0</v>
      </c>
      <c r="FQ56" s="1"/>
      <c r="FR56" s="1"/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/>
      <c r="GE56" s="110"/>
      <c r="GF56" s="1">
        <v>0</v>
      </c>
      <c r="GG56" s="1">
        <v>0</v>
      </c>
      <c r="GH56" s="1">
        <v>0</v>
      </c>
      <c r="GI56" s="1">
        <v>0.3</v>
      </c>
      <c r="GJ56" s="1">
        <v>0</v>
      </c>
      <c r="GK56" s="1">
        <v>0.4</v>
      </c>
      <c r="GL56" s="1">
        <v>0</v>
      </c>
      <c r="GM56" s="1">
        <v>0.2</v>
      </c>
      <c r="GN56" s="1">
        <v>0</v>
      </c>
      <c r="GO56" s="1">
        <v>0</v>
      </c>
      <c r="GP56" s="1">
        <v>0.6</v>
      </c>
      <c r="GQ56" s="1">
        <v>0</v>
      </c>
      <c r="GR56" s="1">
        <v>0</v>
      </c>
      <c r="GS56" s="1">
        <v>0.4</v>
      </c>
      <c r="GT56" s="1">
        <v>8.1999999999999993</v>
      </c>
      <c r="GU56" s="1">
        <v>1.2</v>
      </c>
      <c r="GV56" s="1">
        <v>0.5</v>
      </c>
      <c r="GW56" s="1">
        <v>0</v>
      </c>
      <c r="GX56" s="1">
        <v>0</v>
      </c>
      <c r="GY56" s="1"/>
      <c r="GZ56" s="1"/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1.9</v>
      </c>
      <c r="HN56" s="1">
        <v>0</v>
      </c>
      <c r="HO56" s="1">
        <v>0</v>
      </c>
      <c r="HP56" s="1">
        <v>0</v>
      </c>
      <c r="HQ56" s="1">
        <v>0.3</v>
      </c>
      <c r="HR56" s="1"/>
      <c r="HS56" s="1"/>
      <c r="HT56" s="1">
        <v>0</v>
      </c>
      <c r="HU56" s="1">
        <v>6.6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/>
      <c r="IB56" s="1"/>
      <c r="IC56" s="1">
        <v>0</v>
      </c>
      <c r="ID56" s="1">
        <v>8.1999999999999993</v>
      </c>
      <c r="IE56" s="1">
        <v>1.2</v>
      </c>
      <c r="IF56" s="1">
        <v>0.5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0.9</v>
      </c>
      <c r="IP56" s="1">
        <v>1.5</v>
      </c>
      <c r="IQ56" s="1">
        <v>0</v>
      </c>
      <c r="IR56" s="1">
        <v>0</v>
      </c>
      <c r="IS56" s="1"/>
      <c r="IT56" s="1"/>
      <c r="IU56" s="1">
        <v>0</v>
      </c>
      <c r="IV56" s="1"/>
      <c r="IW56" s="1"/>
      <c r="IX56" s="1">
        <v>0</v>
      </c>
      <c r="IY56" s="1">
        <v>0</v>
      </c>
      <c r="IZ56" s="1">
        <v>0</v>
      </c>
      <c r="JA56" s="1">
        <v>0.2</v>
      </c>
      <c r="JB56" s="1">
        <v>0</v>
      </c>
      <c r="JC56" s="1">
        <v>0</v>
      </c>
      <c r="JD56" s="1">
        <v>0</v>
      </c>
      <c r="JE56" s="1">
        <v>0</v>
      </c>
      <c r="JF56" s="1"/>
      <c r="JG56" s="1"/>
      <c r="JH56" s="1">
        <v>0</v>
      </c>
      <c r="JI56" s="1"/>
      <c r="JJ56" s="1"/>
      <c r="JK56" s="1">
        <v>0</v>
      </c>
      <c r="JL56" s="1"/>
      <c r="JM56" s="1"/>
      <c r="JN56" s="1">
        <v>0</v>
      </c>
      <c r="JO56" s="1"/>
      <c r="JP56" s="110"/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0.2</v>
      </c>
      <c r="KF56" s="1">
        <v>0</v>
      </c>
      <c r="KG56" s="1">
        <v>0</v>
      </c>
      <c r="KH56" s="1">
        <v>0</v>
      </c>
      <c r="KI56" s="1">
        <v>0</v>
      </c>
      <c r="KJ56" s="1"/>
      <c r="KK56" s="1"/>
      <c r="KL56" s="1">
        <v>0</v>
      </c>
      <c r="KM56" s="1"/>
      <c r="KN56" s="1"/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/>
      <c r="KW56" s="1"/>
      <c r="KX56" s="1">
        <v>0</v>
      </c>
      <c r="KY56" s="1">
        <v>20.6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0.2</v>
      </c>
      <c r="LH56" s="1">
        <v>3.7</v>
      </c>
      <c r="LI56" s="1">
        <v>0</v>
      </c>
      <c r="LJ56" s="1">
        <v>0.2</v>
      </c>
      <c r="LK56" s="1">
        <v>0</v>
      </c>
      <c r="LL56" s="1">
        <v>0.3</v>
      </c>
      <c r="LM56" s="1">
        <v>0</v>
      </c>
      <c r="LN56" s="1"/>
      <c r="LO56" s="1">
        <v>0.3</v>
      </c>
      <c r="LP56" s="1">
        <v>0.5</v>
      </c>
      <c r="LQ56" s="1">
        <v>0.2</v>
      </c>
      <c r="LR56" s="1">
        <v>0.2</v>
      </c>
      <c r="LS56" s="1">
        <v>0.1</v>
      </c>
      <c r="LT56" s="1"/>
      <c r="LU56" s="1"/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/>
      <c r="MJ56" s="109"/>
      <c r="MK56" s="1">
        <v>0.9</v>
      </c>
      <c r="ML56" s="1">
        <v>1.5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0.3</v>
      </c>
      <c r="NP56" s="1">
        <v>0</v>
      </c>
      <c r="NQ56" s="1">
        <v>0.4</v>
      </c>
      <c r="NR56" s="1">
        <v>0</v>
      </c>
      <c r="NS56" s="1">
        <v>0.2</v>
      </c>
      <c r="NT56" s="1">
        <v>0</v>
      </c>
      <c r="NU56" s="1">
        <v>0</v>
      </c>
      <c r="NV56" s="1">
        <v>0.6</v>
      </c>
      <c r="NW56" s="1">
        <v>0</v>
      </c>
      <c r="NX56" s="1">
        <v>0</v>
      </c>
      <c r="NY56" s="1">
        <v>0</v>
      </c>
    </row>
    <row r="57" spans="1:389">
      <c r="A57" t="s">
        <v>69</v>
      </c>
      <c r="B57" s="54">
        <v>2</v>
      </c>
      <c r="C57" s="1"/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0.2</v>
      </c>
      <c r="O57" s="1">
        <v>0</v>
      </c>
      <c r="P57" s="1">
        <v>2.2000000000000002</v>
      </c>
      <c r="Q57" s="1">
        <v>0.4</v>
      </c>
      <c r="R57" s="1">
        <v>0</v>
      </c>
      <c r="S57" s="1">
        <v>0</v>
      </c>
      <c r="T57" s="1">
        <v>0</v>
      </c>
      <c r="U57" s="1">
        <v>1.2</v>
      </c>
      <c r="V57" s="1">
        <v>0</v>
      </c>
      <c r="W57" s="1">
        <v>0</v>
      </c>
      <c r="X57" s="1">
        <v>0.1</v>
      </c>
      <c r="Y57" s="1">
        <v>0</v>
      </c>
      <c r="Z57" s="1">
        <v>0</v>
      </c>
      <c r="AA57" s="1">
        <v>0.1</v>
      </c>
      <c r="AB57" s="1">
        <v>1.8</v>
      </c>
      <c r="AC57" s="1">
        <v>0</v>
      </c>
      <c r="AD57" s="1">
        <v>0.1</v>
      </c>
      <c r="AE57" s="1">
        <v>2.6</v>
      </c>
      <c r="AF57" s="1">
        <v>0.4</v>
      </c>
      <c r="AG57" s="1">
        <v>0.7</v>
      </c>
      <c r="AH57" s="1">
        <v>0.2</v>
      </c>
      <c r="AI57" s="1">
        <v>0.1</v>
      </c>
      <c r="AJ57" s="1">
        <v>0.7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0.3</v>
      </c>
      <c r="AQ57" s="1">
        <v>0.4</v>
      </c>
      <c r="AR57" s="1">
        <v>0</v>
      </c>
      <c r="AS57" s="1">
        <v>0.4</v>
      </c>
      <c r="AT57" s="1">
        <v>0.2</v>
      </c>
      <c r="AU57" s="1">
        <v>0.2</v>
      </c>
      <c r="AV57" s="1">
        <v>0</v>
      </c>
      <c r="AW57" s="1">
        <v>0</v>
      </c>
      <c r="AX57" s="1">
        <v>0</v>
      </c>
      <c r="AY57" s="1">
        <v>0</v>
      </c>
      <c r="AZ57" s="1">
        <v>0.2</v>
      </c>
      <c r="BA57" s="1">
        <v>0.2</v>
      </c>
      <c r="BB57" s="1">
        <v>0</v>
      </c>
      <c r="BC57" s="1">
        <v>1.2</v>
      </c>
      <c r="BD57" s="1">
        <v>0</v>
      </c>
      <c r="BE57" s="1">
        <v>0</v>
      </c>
      <c r="BF57" s="1">
        <v>0</v>
      </c>
      <c r="BG57" s="1">
        <v>0.2</v>
      </c>
      <c r="BH57" s="1">
        <v>0.3</v>
      </c>
      <c r="BI57" s="1">
        <v>0</v>
      </c>
      <c r="BJ57" s="1">
        <v>0.9</v>
      </c>
      <c r="BK57" s="1">
        <v>0.8</v>
      </c>
      <c r="BL57" s="1">
        <v>0</v>
      </c>
      <c r="BM57" s="1">
        <v>0</v>
      </c>
      <c r="BN57" s="1">
        <v>0</v>
      </c>
      <c r="BO57" s="1">
        <v>0.1</v>
      </c>
      <c r="BP57" s="1">
        <v>0</v>
      </c>
      <c r="BQ57" s="1">
        <v>0</v>
      </c>
      <c r="BR57" s="1">
        <v>0</v>
      </c>
      <c r="BS57" s="1">
        <v>0.1</v>
      </c>
      <c r="BT57" s="1">
        <v>0.2</v>
      </c>
      <c r="BU57" s="1">
        <v>0.1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0.2</v>
      </c>
      <c r="CB57" s="1">
        <v>0</v>
      </c>
      <c r="CC57" s="1">
        <v>0</v>
      </c>
      <c r="CD57" s="1">
        <v>0</v>
      </c>
      <c r="CE57" s="1">
        <v>2.2999999999999998</v>
      </c>
      <c r="CF57" s="1"/>
      <c r="CG57" s="1"/>
      <c r="CH57" s="1">
        <v>0</v>
      </c>
      <c r="CI57" s="1">
        <v>0.3</v>
      </c>
      <c r="CJ57" s="1">
        <v>0.4</v>
      </c>
      <c r="CK57" s="1">
        <v>0</v>
      </c>
      <c r="CL57" s="1">
        <v>0.4</v>
      </c>
      <c r="CM57" s="1">
        <v>0.2</v>
      </c>
      <c r="CN57" s="1">
        <v>0.2</v>
      </c>
      <c r="CO57" s="1">
        <v>0</v>
      </c>
      <c r="CP57" s="1">
        <v>0</v>
      </c>
      <c r="CQ57" s="1">
        <v>0</v>
      </c>
      <c r="CR57" s="1">
        <v>0</v>
      </c>
      <c r="CS57" s="1">
        <v>0.2</v>
      </c>
      <c r="CT57" s="1">
        <v>0.2</v>
      </c>
      <c r="CU57" s="1">
        <v>0</v>
      </c>
      <c r="CV57" s="1">
        <v>1.2</v>
      </c>
      <c r="CW57" s="1">
        <v>0</v>
      </c>
      <c r="CX57" s="1">
        <v>0</v>
      </c>
      <c r="CY57" s="1">
        <v>0</v>
      </c>
      <c r="CZ57" s="1">
        <v>0.2</v>
      </c>
      <c r="DA57" s="1">
        <v>0.3</v>
      </c>
      <c r="DB57" s="1">
        <v>0</v>
      </c>
      <c r="DC57" s="1">
        <v>0.9</v>
      </c>
      <c r="DD57" s="1">
        <v>0.8</v>
      </c>
      <c r="DE57" s="1">
        <v>0</v>
      </c>
      <c r="DF57" s="1">
        <v>0</v>
      </c>
      <c r="DG57" s="1">
        <v>0</v>
      </c>
      <c r="DH57" s="1">
        <v>0.1</v>
      </c>
      <c r="DI57" s="1">
        <v>0</v>
      </c>
      <c r="DJ57" s="1">
        <v>0</v>
      </c>
      <c r="DK57" s="1">
        <v>0</v>
      </c>
      <c r="DL57" s="1">
        <v>0.1</v>
      </c>
      <c r="DM57" s="1">
        <v>0.2</v>
      </c>
      <c r="DN57" s="1">
        <v>0.1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0.2</v>
      </c>
      <c r="DU57" s="1">
        <v>0</v>
      </c>
      <c r="DV57" s="1">
        <v>0</v>
      </c>
      <c r="DW57" s="1">
        <v>0</v>
      </c>
      <c r="DX57" s="1">
        <v>0</v>
      </c>
      <c r="DY57" s="1">
        <v>0.1</v>
      </c>
      <c r="DZ57" s="1">
        <v>0.8</v>
      </c>
      <c r="EA57" s="1">
        <v>0</v>
      </c>
      <c r="EB57" s="1">
        <v>0</v>
      </c>
      <c r="EC57" s="1">
        <v>0</v>
      </c>
      <c r="ED57" s="1">
        <v>2.5</v>
      </c>
      <c r="EE57" s="1">
        <v>4.9000000000000004</v>
      </c>
      <c r="EF57" s="1">
        <v>0.2</v>
      </c>
      <c r="EG57" s="1">
        <v>2.2999999999999998</v>
      </c>
      <c r="EH57" s="1">
        <v>1.7</v>
      </c>
      <c r="EI57" s="1">
        <v>0.4</v>
      </c>
      <c r="EJ57" s="1">
        <v>0</v>
      </c>
      <c r="EK57" s="1">
        <v>0</v>
      </c>
      <c r="EL57" s="1">
        <v>1</v>
      </c>
      <c r="EM57" s="1">
        <v>0.6</v>
      </c>
      <c r="EN57" s="1">
        <v>0.4</v>
      </c>
      <c r="EO57" s="1">
        <v>0.1</v>
      </c>
      <c r="EP57" s="1">
        <v>0</v>
      </c>
      <c r="EQ57" s="1">
        <v>0.7</v>
      </c>
      <c r="ER57" s="1">
        <v>0.3</v>
      </c>
      <c r="ES57" s="1">
        <v>0</v>
      </c>
      <c r="ET57" s="1">
        <v>0</v>
      </c>
      <c r="EU57" s="1">
        <v>0</v>
      </c>
      <c r="EV57" s="1">
        <v>2.2999999999999998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/>
      <c r="FG57" s="1"/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0.2</v>
      </c>
      <c r="FO57" s="1">
        <v>0</v>
      </c>
      <c r="FP57" s="1">
        <v>0</v>
      </c>
      <c r="FQ57" s="1"/>
      <c r="FR57" s="1"/>
      <c r="FS57" s="1">
        <v>0</v>
      </c>
      <c r="FT57" s="1">
        <v>0</v>
      </c>
      <c r="FU57" s="1">
        <v>0.4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0.1</v>
      </c>
      <c r="GB57" s="1">
        <v>0.1</v>
      </c>
      <c r="GC57" s="1">
        <v>0.2</v>
      </c>
      <c r="GD57" s="1"/>
      <c r="GE57" s="110"/>
      <c r="GF57" s="1">
        <v>0</v>
      </c>
      <c r="GG57" s="1">
        <v>0.1</v>
      </c>
      <c r="GH57" s="1">
        <v>1.8</v>
      </c>
      <c r="GI57" s="1">
        <v>0</v>
      </c>
      <c r="GJ57" s="1">
        <v>0.1</v>
      </c>
      <c r="GK57" s="1">
        <v>2.6</v>
      </c>
      <c r="GL57" s="1">
        <v>0.4</v>
      </c>
      <c r="GM57" s="1">
        <v>0.7</v>
      </c>
      <c r="GN57" s="1">
        <v>0.2</v>
      </c>
      <c r="GO57" s="1">
        <v>0.1</v>
      </c>
      <c r="GP57" s="1">
        <v>0.7</v>
      </c>
      <c r="GQ57" s="1">
        <v>0</v>
      </c>
      <c r="GR57" s="1">
        <v>0</v>
      </c>
      <c r="GS57" s="1">
        <v>0</v>
      </c>
      <c r="GT57" s="1">
        <v>0.2</v>
      </c>
      <c r="GU57" s="1">
        <v>1.4</v>
      </c>
      <c r="GV57" s="1">
        <v>0.2</v>
      </c>
      <c r="GW57" s="1">
        <v>0</v>
      </c>
      <c r="GX57" s="1">
        <v>0.5</v>
      </c>
      <c r="GY57" s="1"/>
      <c r="GZ57" s="1"/>
      <c r="HA57" s="1">
        <v>0.1</v>
      </c>
      <c r="HB57" s="1">
        <v>0.1</v>
      </c>
      <c r="HC57" s="1">
        <v>0</v>
      </c>
      <c r="HD57" s="1">
        <v>0</v>
      </c>
      <c r="HE57" s="1">
        <v>0</v>
      </c>
      <c r="HF57" s="1">
        <v>0.3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2.1</v>
      </c>
      <c r="HN57" s="1">
        <v>0</v>
      </c>
      <c r="HO57" s="1">
        <v>0</v>
      </c>
      <c r="HP57" s="1">
        <v>0.4</v>
      </c>
      <c r="HQ57" s="1">
        <v>0.3</v>
      </c>
      <c r="HR57" s="1"/>
      <c r="HS57" s="1"/>
      <c r="HT57" s="1">
        <v>0</v>
      </c>
      <c r="HU57" s="1">
        <v>8.5</v>
      </c>
      <c r="HV57" s="1">
        <v>1.3</v>
      </c>
      <c r="HW57" s="1">
        <v>0</v>
      </c>
      <c r="HX57" s="1">
        <v>0</v>
      </c>
      <c r="HY57" s="1">
        <v>0.1</v>
      </c>
      <c r="HZ57" s="1">
        <v>0.2</v>
      </c>
      <c r="IA57" s="1"/>
      <c r="IB57" s="1"/>
      <c r="IC57" s="1">
        <v>0</v>
      </c>
      <c r="ID57" s="1">
        <v>0.2</v>
      </c>
      <c r="IE57" s="1">
        <v>1.4</v>
      </c>
      <c r="IF57" s="1">
        <v>0.2</v>
      </c>
      <c r="IG57" s="1">
        <v>0</v>
      </c>
      <c r="IH57" s="1">
        <v>0.5</v>
      </c>
      <c r="II57" s="1">
        <v>0</v>
      </c>
      <c r="IJ57" s="1">
        <v>0</v>
      </c>
      <c r="IK57" s="1">
        <v>0</v>
      </c>
      <c r="IL57" s="1">
        <v>0</v>
      </c>
      <c r="IM57" s="1">
        <v>2.8</v>
      </c>
      <c r="IN57" s="1">
        <v>0</v>
      </c>
      <c r="IO57" s="1">
        <v>1.2</v>
      </c>
      <c r="IP57" s="1">
        <v>0</v>
      </c>
      <c r="IQ57" s="1">
        <v>0</v>
      </c>
      <c r="IR57" s="1">
        <v>0.4</v>
      </c>
      <c r="IS57" s="1"/>
      <c r="IT57" s="1"/>
      <c r="IU57" s="1">
        <v>0</v>
      </c>
      <c r="IV57" s="1"/>
      <c r="IW57" s="1"/>
      <c r="IX57" s="1">
        <v>0.3</v>
      </c>
      <c r="IY57" s="1">
        <v>0.4</v>
      </c>
      <c r="IZ57" s="1">
        <v>0</v>
      </c>
      <c r="JA57" s="1">
        <v>0.1</v>
      </c>
      <c r="JB57" s="1">
        <v>0</v>
      </c>
      <c r="JC57" s="1">
        <v>0</v>
      </c>
      <c r="JD57" s="1">
        <v>0</v>
      </c>
      <c r="JE57" s="1">
        <v>0</v>
      </c>
      <c r="JF57" s="1"/>
      <c r="JG57" s="1"/>
      <c r="JH57" s="1">
        <v>0</v>
      </c>
      <c r="JI57" s="1"/>
      <c r="JJ57" s="1"/>
      <c r="JK57" s="1">
        <v>0</v>
      </c>
      <c r="JL57" s="1"/>
      <c r="JM57" s="1"/>
      <c r="JN57" s="1">
        <v>0</v>
      </c>
      <c r="JO57" s="1"/>
      <c r="JP57" s="110"/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1.5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0.2</v>
      </c>
      <c r="KF57" s="1">
        <v>0</v>
      </c>
      <c r="KG57" s="1">
        <v>0</v>
      </c>
      <c r="KH57" s="1">
        <v>0</v>
      </c>
      <c r="KI57" s="1">
        <v>0</v>
      </c>
      <c r="KJ57" s="1"/>
      <c r="KK57" s="1"/>
      <c r="KL57" s="1">
        <v>0.3</v>
      </c>
      <c r="KM57" s="1"/>
      <c r="KN57" s="1"/>
      <c r="KO57" s="1">
        <v>0.1</v>
      </c>
      <c r="KP57" s="1">
        <v>0</v>
      </c>
      <c r="KQ57" s="1">
        <v>0.2</v>
      </c>
      <c r="KR57" s="1">
        <v>0</v>
      </c>
      <c r="KS57" s="1">
        <v>0</v>
      </c>
      <c r="KT57" s="1">
        <v>0.6</v>
      </c>
      <c r="KU57" s="1">
        <v>0</v>
      </c>
      <c r="KV57" s="1"/>
      <c r="KW57" s="1"/>
      <c r="KX57" s="1">
        <v>0</v>
      </c>
      <c r="KY57" s="1">
        <v>17.8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0.1</v>
      </c>
      <c r="LH57" s="1">
        <v>2.8</v>
      </c>
      <c r="LI57" s="1">
        <v>0</v>
      </c>
      <c r="LJ57" s="1">
        <v>0</v>
      </c>
      <c r="LK57" s="1">
        <v>0.2</v>
      </c>
      <c r="LL57" s="1">
        <v>0</v>
      </c>
      <c r="LM57" s="1">
        <v>0.3</v>
      </c>
      <c r="LN57" s="1"/>
      <c r="LO57" s="1">
        <v>0.4</v>
      </c>
      <c r="LP57" s="1">
        <v>0.5</v>
      </c>
      <c r="LQ57" s="1">
        <v>0.1</v>
      </c>
      <c r="LR57" s="1">
        <v>0.1</v>
      </c>
      <c r="LS57" s="1">
        <v>0</v>
      </c>
      <c r="LT57" s="1"/>
      <c r="LU57" s="1"/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/>
      <c r="MJ57" s="109"/>
      <c r="MK57" s="1">
        <v>1.2</v>
      </c>
      <c r="ML57" s="1">
        <v>0</v>
      </c>
      <c r="MM57" s="1">
        <v>0</v>
      </c>
      <c r="MN57" s="1">
        <v>0.4</v>
      </c>
      <c r="MO57" s="1">
        <v>0.4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10.9</v>
      </c>
      <c r="MV57" s="1">
        <v>0</v>
      </c>
      <c r="MW57" s="1">
        <v>2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2.8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0.1</v>
      </c>
      <c r="NN57" s="1">
        <v>1.8</v>
      </c>
      <c r="NO57" s="1">
        <v>0</v>
      </c>
      <c r="NP57" s="1">
        <v>0.1</v>
      </c>
      <c r="NQ57" s="1">
        <v>2.6</v>
      </c>
      <c r="NR57" s="1">
        <v>0.4</v>
      </c>
      <c r="NS57" s="1">
        <v>0.7</v>
      </c>
      <c r="NT57" s="1">
        <v>0.2</v>
      </c>
      <c r="NU57" s="1">
        <v>0.1</v>
      </c>
      <c r="NV57" s="1">
        <v>0.7</v>
      </c>
      <c r="NW57" s="1">
        <v>0</v>
      </c>
      <c r="NX57" s="1">
        <v>0</v>
      </c>
      <c r="NY57" s="1">
        <v>0.1</v>
      </c>
    </row>
    <row r="58" spans="1:389">
      <c r="A58" t="s">
        <v>72</v>
      </c>
      <c r="B58" s="54">
        <v>2</v>
      </c>
      <c r="C58" s="1"/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0.2</v>
      </c>
      <c r="O58" s="1">
        <v>0</v>
      </c>
      <c r="P58" s="1">
        <v>2.5</v>
      </c>
      <c r="Q58" s="1">
        <v>0.7</v>
      </c>
      <c r="R58" s="1">
        <v>0</v>
      </c>
      <c r="S58" s="1">
        <v>0</v>
      </c>
      <c r="T58" s="1">
        <v>1.4</v>
      </c>
      <c r="U58" s="1">
        <v>0</v>
      </c>
      <c r="V58" s="1">
        <v>0</v>
      </c>
      <c r="W58" s="1">
        <v>0.4</v>
      </c>
      <c r="X58" s="1">
        <v>0</v>
      </c>
      <c r="Y58" s="1">
        <v>0</v>
      </c>
      <c r="Z58" s="1">
        <v>0</v>
      </c>
      <c r="AA58" s="1">
        <v>0.3</v>
      </c>
      <c r="AB58" s="1">
        <v>0.2</v>
      </c>
      <c r="AC58" s="1">
        <v>0</v>
      </c>
      <c r="AD58" s="1">
        <v>0</v>
      </c>
      <c r="AE58" s="1">
        <v>2.4</v>
      </c>
      <c r="AF58" s="1">
        <v>0.4</v>
      </c>
      <c r="AG58" s="1">
        <v>1</v>
      </c>
      <c r="AH58" s="1">
        <v>0.7</v>
      </c>
      <c r="AI58" s="1">
        <v>0</v>
      </c>
      <c r="AJ58" s="1">
        <v>0.7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0.5</v>
      </c>
      <c r="AQ58" s="1">
        <v>0.4</v>
      </c>
      <c r="AR58" s="1">
        <v>0.2</v>
      </c>
      <c r="AS58" s="1">
        <v>0.4</v>
      </c>
      <c r="AT58" s="1">
        <v>0.2</v>
      </c>
      <c r="AU58" s="1">
        <v>0.3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1.5</v>
      </c>
      <c r="BD58" s="1">
        <v>0</v>
      </c>
      <c r="BE58" s="1">
        <v>0</v>
      </c>
      <c r="BF58" s="1">
        <v>0</v>
      </c>
      <c r="BG58" s="1">
        <v>0.2</v>
      </c>
      <c r="BH58" s="1">
        <v>0.1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0.3</v>
      </c>
      <c r="BP58" s="1">
        <v>0.3</v>
      </c>
      <c r="BQ58" s="1">
        <v>0</v>
      </c>
      <c r="BR58" s="1">
        <v>0</v>
      </c>
      <c r="BS58" s="1">
        <v>0.1</v>
      </c>
      <c r="BT58" s="1">
        <v>0</v>
      </c>
      <c r="BU58" s="1">
        <v>0.2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0.3</v>
      </c>
      <c r="CC58" s="1">
        <v>0</v>
      </c>
      <c r="CD58" s="1">
        <v>0</v>
      </c>
      <c r="CE58" s="1">
        <v>2.2000000000000002</v>
      </c>
      <c r="CF58" s="1"/>
      <c r="CG58" s="1"/>
      <c r="CH58" s="1">
        <v>0</v>
      </c>
      <c r="CI58" s="1">
        <v>0.5</v>
      </c>
      <c r="CJ58" s="1">
        <v>0.4</v>
      </c>
      <c r="CK58" s="1">
        <v>0.2</v>
      </c>
      <c r="CL58" s="1">
        <v>0.4</v>
      </c>
      <c r="CM58" s="1">
        <v>0.2</v>
      </c>
      <c r="CN58" s="1">
        <v>0.3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1.5</v>
      </c>
      <c r="CW58" s="1">
        <v>0</v>
      </c>
      <c r="CX58" s="1">
        <v>0</v>
      </c>
      <c r="CY58" s="1">
        <v>0</v>
      </c>
      <c r="CZ58" s="1">
        <v>0.2</v>
      </c>
      <c r="DA58" s="1">
        <v>0.1</v>
      </c>
      <c r="DB58" s="1">
        <v>0</v>
      </c>
      <c r="DC58" s="1">
        <v>1</v>
      </c>
      <c r="DD58" s="1">
        <v>0</v>
      </c>
      <c r="DE58" s="1">
        <v>0</v>
      </c>
      <c r="DF58" s="1">
        <v>0</v>
      </c>
      <c r="DG58" s="1">
        <v>0</v>
      </c>
      <c r="DH58" s="1">
        <v>0.3</v>
      </c>
      <c r="DI58" s="1">
        <v>0.3</v>
      </c>
      <c r="DJ58" s="1">
        <v>0</v>
      </c>
      <c r="DK58" s="1">
        <v>0</v>
      </c>
      <c r="DL58" s="1">
        <v>0.1</v>
      </c>
      <c r="DM58" s="1">
        <v>0</v>
      </c>
      <c r="DN58" s="1">
        <v>0.2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0.3</v>
      </c>
      <c r="DV58" s="1">
        <v>0</v>
      </c>
      <c r="DW58" s="1">
        <v>0</v>
      </c>
      <c r="DX58" s="1">
        <v>0</v>
      </c>
      <c r="DY58" s="1">
        <v>0.1</v>
      </c>
      <c r="DZ58" s="1">
        <v>0.9</v>
      </c>
      <c r="EA58" s="1">
        <v>0</v>
      </c>
      <c r="EB58" s="1">
        <v>0.2</v>
      </c>
      <c r="EC58" s="1">
        <v>0</v>
      </c>
      <c r="ED58" s="1">
        <v>2.6</v>
      </c>
      <c r="EE58" s="1">
        <v>5.9</v>
      </c>
      <c r="EF58" s="1">
        <v>0</v>
      </c>
      <c r="EG58" s="1">
        <v>4.2</v>
      </c>
      <c r="EH58" s="1">
        <v>2.2000000000000002</v>
      </c>
      <c r="EI58" s="1">
        <v>0.5</v>
      </c>
      <c r="EJ58" s="1">
        <v>0.3</v>
      </c>
      <c r="EK58" s="1">
        <v>1.3</v>
      </c>
      <c r="EL58" s="1">
        <v>0.6</v>
      </c>
      <c r="EM58" s="1">
        <v>0.5</v>
      </c>
      <c r="EN58" s="1">
        <v>0.4</v>
      </c>
      <c r="EO58" s="1">
        <v>0.1</v>
      </c>
      <c r="EP58" s="1">
        <v>1</v>
      </c>
      <c r="EQ58" s="1">
        <v>0.5</v>
      </c>
      <c r="ER58" s="1">
        <v>0.4</v>
      </c>
      <c r="ES58" s="1">
        <v>0</v>
      </c>
      <c r="ET58" s="1">
        <v>0</v>
      </c>
      <c r="EU58" s="1">
        <v>0</v>
      </c>
      <c r="EV58" s="1">
        <v>2.2000000000000002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/>
      <c r="FG58" s="1"/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0.2</v>
      </c>
      <c r="FO58" s="1">
        <v>0</v>
      </c>
      <c r="FP58" s="1">
        <v>0</v>
      </c>
      <c r="FQ58" s="1"/>
      <c r="FR58" s="1"/>
      <c r="FS58" s="1">
        <v>0</v>
      </c>
      <c r="FT58" s="1">
        <v>0</v>
      </c>
      <c r="FU58" s="1">
        <v>0.5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0.1</v>
      </c>
      <c r="GB58" s="1">
        <v>0.2</v>
      </c>
      <c r="GC58" s="1">
        <v>0.3</v>
      </c>
      <c r="GD58" s="1"/>
      <c r="GE58" s="110"/>
      <c r="GF58" s="1">
        <v>0</v>
      </c>
      <c r="GG58" s="1">
        <v>0.3</v>
      </c>
      <c r="GH58" s="1">
        <v>0.2</v>
      </c>
      <c r="GI58" s="1">
        <v>0</v>
      </c>
      <c r="GJ58" s="1">
        <v>0</v>
      </c>
      <c r="GK58" s="1">
        <v>2.4</v>
      </c>
      <c r="GL58" s="1">
        <v>0.4</v>
      </c>
      <c r="GM58" s="1">
        <v>1</v>
      </c>
      <c r="GN58" s="1">
        <v>0.7</v>
      </c>
      <c r="GO58" s="1">
        <v>0</v>
      </c>
      <c r="GP58" s="1">
        <v>0.7</v>
      </c>
      <c r="GQ58" s="1">
        <v>0</v>
      </c>
      <c r="GR58" s="1">
        <v>0</v>
      </c>
      <c r="GS58" s="1">
        <v>0</v>
      </c>
      <c r="GT58" s="1">
        <v>0.3</v>
      </c>
      <c r="GU58" s="1">
        <v>0.6</v>
      </c>
      <c r="GV58" s="1">
        <v>0</v>
      </c>
      <c r="GW58" s="1">
        <v>0</v>
      </c>
      <c r="GX58" s="1">
        <v>0.3</v>
      </c>
      <c r="GY58" s="1"/>
      <c r="GZ58" s="1"/>
      <c r="HA58" s="1">
        <v>0.3</v>
      </c>
      <c r="HB58" s="1">
        <v>0.2</v>
      </c>
      <c r="HC58" s="1">
        <v>0</v>
      </c>
      <c r="HD58" s="1">
        <v>0</v>
      </c>
      <c r="HE58" s="1">
        <v>0</v>
      </c>
      <c r="HF58" s="1">
        <v>0.3</v>
      </c>
      <c r="HG58" s="1">
        <v>0</v>
      </c>
      <c r="HH58" s="1">
        <v>0</v>
      </c>
      <c r="HI58" s="1">
        <v>0.1</v>
      </c>
      <c r="HJ58" s="1">
        <v>0.1</v>
      </c>
      <c r="HK58" s="1">
        <v>0</v>
      </c>
      <c r="HL58" s="1">
        <v>0</v>
      </c>
      <c r="HM58" s="1">
        <v>2.1</v>
      </c>
      <c r="HN58" s="1">
        <v>0</v>
      </c>
      <c r="HO58" s="1">
        <v>0.3</v>
      </c>
      <c r="HP58" s="1">
        <v>0.1</v>
      </c>
      <c r="HQ58" s="1">
        <v>0.3</v>
      </c>
      <c r="HR58" s="1"/>
      <c r="HS58" s="1"/>
      <c r="HT58" s="1">
        <v>0</v>
      </c>
      <c r="HU58" s="1">
        <v>8</v>
      </c>
      <c r="HV58" s="1">
        <v>0</v>
      </c>
      <c r="HW58" s="1">
        <v>0</v>
      </c>
      <c r="HX58" s="1">
        <v>0.1</v>
      </c>
      <c r="HY58" s="1">
        <v>0.1</v>
      </c>
      <c r="HZ58" s="1">
        <v>0</v>
      </c>
      <c r="IA58" s="1"/>
      <c r="IB58" s="1"/>
      <c r="IC58" s="1">
        <v>0</v>
      </c>
      <c r="ID58" s="1">
        <v>0.3</v>
      </c>
      <c r="IE58" s="1">
        <v>0.6</v>
      </c>
      <c r="IF58" s="1">
        <v>0</v>
      </c>
      <c r="IG58" s="1">
        <v>0</v>
      </c>
      <c r="IH58" s="1">
        <v>0.3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0.2</v>
      </c>
      <c r="IP58" s="1">
        <v>0</v>
      </c>
      <c r="IQ58" s="1">
        <v>0</v>
      </c>
      <c r="IR58" s="1">
        <v>0.6</v>
      </c>
      <c r="IS58" s="1"/>
      <c r="IT58" s="1"/>
      <c r="IU58" s="1">
        <v>0</v>
      </c>
      <c r="IV58" s="1"/>
      <c r="IW58" s="1"/>
      <c r="IX58" s="1">
        <v>0.3</v>
      </c>
      <c r="IY58" s="1">
        <v>0</v>
      </c>
      <c r="IZ58" s="1">
        <v>0.4</v>
      </c>
      <c r="JA58" s="1">
        <v>0.3</v>
      </c>
      <c r="JB58" s="1">
        <v>0</v>
      </c>
      <c r="JC58" s="1">
        <v>0</v>
      </c>
      <c r="JD58" s="1">
        <v>0</v>
      </c>
      <c r="JE58" s="1">
        <v>0</v>
      </c>
      <c r="JF58" s="1"/>
      <c r="JG58" s="1"/>
      <c r="JH58" s="1">
        <v>0</v>
      </c>
      <c r="JI58" s="1"/>
      <c r="JJ58" s="1"/>
      <c r="JK58" s="1">
        <v>0</v>
      </c>
      <c r="JL58" s="1"/>
      <c r="JM58" s="1"/>
      <c r="JN58" s="1">
        <v>0</v>
      </c>
      <c r="JO58" s="1"/>
      <c r="JP58" s="110"/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0.2</v>
      </c>
      <c r="KB58" s="1">
        <v>0</v>
      </c>
      <c r="KC58" s="1">
        <v>0</v>
      </c>
      <c r="KD58" s="1">
        <v>0</v>
      </c>
      <c r="KE58" s="1">
        <v>0.2</v>
      </c>
      <c r="KF58" s="1">
        <v>0</v>
      </c>
      <c r="KG58" s="1">
        <v>0</v>
      </c>
      <c r="KH58" s="1">
        <v>0</v>
      </c>
      <c r="KI58" s="1">
        <v>0</v>
      </c>
      <c r="KJ58" s="1"/>
      <c r="KK58" s="1"/>
      <c r="KL58" s="1">
        <v>0.2</v>
      </c>
      <c r="KM58" s="1"/>
      <c r="KN58" s="1"/>
      <c r="KO58" s="1">
        <v>0</v>
      </c>
      <c r="KP58" s="1">
        <v>0.2</v>
      </c>
      <c r="KQ58" s="1">
        <v>0.3</v>
      </c>
      <c r="KR58" s="1">
        <v>0.5</v>
      </c>
      <c r="KS58" s="1">
        <v>0.5</v>
      </c>
      <c r="KT58" s="1">
        <v>0.2</v>
      </c>
      <c r="KU58" s="1">
        <v>0</v>
      </c>
      <c r="KV58" s="1"/>
      <c r="KW58" s="1"/>
      <c r="KX58" s="1">
        <v>0</v>
      </c>
      <c r="KY58" s="1">
        <v>15.5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0.1</v>
      </c>
      <c r="LH58" s="1">
        <v>3.8</v>
      </c>
      <c r="LI58" s="1">
        <v>0</v>
      </c>
      <c r="LJ58" s="1">
        <v>0</v>
      </c>
      <c r="LK58" s="1">
        <v>0.2</v>
      </c>
      <c r="LL58" s="1">
        <v>0</v>
      </c>
      <c r="LM58" s="1">
        <v>0.3</v>
      </c>
      <c r="LN58" s="1"/>
      <c r="LO58" s="1">
        <v>0.4</v>
      </c>
      <c r="LP58" s="1">
        <v>0.6</v>
      </c>
      <c r="LQ58" s="1">
        <v>0</v>
      </c>
      <c r="LR58" s="1">
        <v>0.2</v>
      </c>
      <c r="LS58" s="1">
        <v>0.3</v>
      </c>
      <c r="LT58" s="1"/>
      <c r="LU58" s="1"/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/>
      <c r="MJ58" s="109"/>
      <c r="MK58" s="1">
        <v>0.2</v>
      </c>
      <c r="ML58" s="1">
        <v>0</v>
      </c>
      <c r="MM58" s="1">
        <v>0</v>
      </c>
      <c r="MN58" s="1">
        <v>0.6</v>
      </c>
      <c r="MO58" s="1">
        <v>0.5</v>
      </c>
      <c r="MP58" s="1">
        <v>0</v>
      </c>
      <c r="MQ58" s="1">
        <v>0</v>
      </c>
      <c r="MR58" s="1">
        <v>0</v>
      </c>
      <c r="MS58" s="1">
        <v>0</v>
      </c>
      <c r="MT58" s="1">
        <v>0.6</v>
      </c>
      <c r="MU58" s="1">
        <v>0</v>
      </c>
      <c r="MV58" s="1">
        <v>0</v>
      </c>
      <c r="MW58" s="1">
        <v>0.4</v>
      </c>
      <c r="MX58" s="1">
        <v>0.3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0.3</v>
      </c>
      <c r="NN58" s="1">
        <v>0.2</v>
      </c>
      <c r="NO58" s="1">
        <v>0</v>
      </c>
      <c r="NP58" s="1">
        <v>0</v>
      </c>
      <c r="NQ58" s="1">
        <v>2.4</v>
      </c>
      <c r="NR58" s="1">
        <v>0.4</v>
      </c>
      <c r="NS58" s="1">
        <v>1</v>
      </c>
      <c r="NT58" s="1">
        <v>0.7</v>
      </c>
      <c r="NU58" s="1">
        <v>0</v>
      </c>
      <c r="NV58" s="1">
        <v>0.7</v>
      </c>
      <c r="NW58" s="1">
        <v>0</v>
      </c>
      <c r="NX58" s="1">
        <v>0</v>
      </c>
      <c r="NY58" s="1">
        <v>0</v>
      </c>
    </row>
    <row r="59" spans="1:389">
      <c r="A59" t="s">
        <v>73</v>
      </c>
      <c r="B59" s="54">
        <v>2</v>
      </c>
      <c r="C59" s="1"/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0.5</v>
      </c>
      <c r="P59" s="1">
        <v>3.1</v>
      </c>
      <c r="Q59" s="1">
        <v>0.3</v>
      </c>
      <c r="R59" s="1">
        <v>0</v>
      </c>
      <c r="S59" s="1">
        <v>0</v>
      </c>
      <c r="T59" s="1">
        <v>25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0.4</v>
      </c>
      <c r="AD59" s="1">
        <v>0</v>
      </c>
      <c r="AE59" s="1">
        <v>0.4</v>
      </c>
      <c r="AF59" s="1">
        <v>0</v>
      </c>
      <c r="AG59" s="1">
        <v>0</v>
      </c>
      <c r="AH59" s="1">
        <v>0.8</v>
      </c>
      <c r="AI59" s="1">
        <v>0</v>
      </c>
      <c r="AJ59" s="1">
        <v>0.8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0.3</v>
      </c>
      <c r="AQ59" s="1">
        <v>0</v>
      </c>
      <c r="AR59" s="1">
        <v>0.3</v>
      </c>
      <c r="AS59" s="1">
        <v>0.3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0.7</v>
      </c>
      <c r="BE59" s="1">
        <v>0</v>
      </c>
      <c r="BF59" s="1">
        <v>0</v>
      </c>
      <c r="BG59" s="1">
        <v>0.3</v>
      </c>
      <c r="BH59" s="1">
        <v>0.2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1.2</v>
      </c>
      <c r="CF59" s="1"/>
      <c r="CG59" s="1"/>
      <c r="CH59" s="1">
        <v>0</v>
      </c>
      <c r="CI59" s="1">
        <v>0.3</v>
      </c>
      <c r="CJ59" s="1">
        <v>0</v>
      </c>
      <c r="CK59" s="1">
        <v>0.3</v>
      </c>
      <c r="CL59" s="1">
        <v>0.3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0.7</v>
      </c>
      <c r="CX59" s="1">
        <v>0</v>
      </c>
      <c r="CY59" s="1">
        <v>0</v>
      </c>
      <c r="CZ59" s="1">
        <v>0.3</v>
      </c>
      <c r="DA59" s="1">
        <v>0.2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0.2</v>
      </c>
      <c r="EA59" s="1">
        <v>0</v>
      </c>
      <c r="EB59" s="1">
        <v>0</v>
      </c>
      <c r="EC59" s="1">
        <v>0</v>
      </c>
      <c r="ED59" s="1">
        <v>1.2</v>
      </c>
      <c r="EE59" s="1">
        <v>1.1000000000000001</v>
      </c>
      <c r="EF59" s="1">
        <v>0</v>
      </c>
      <c r="EG59" s="1">
        <v>0.4</v>
      </c>
      <c r="EH59" s="1">
        <v>0.3</v>
      </c>
      <c r="EI59" s="1">
        <v>0</v>
      </c>
      <c r="EJ59" s="1">
        <v>0</v>
      </c>
      <c r="EK59" s="1">
        <v>0.1</v>
      </c>
      <c r="EL59" s="1">
        <v>0.2</v>
      </c>
      <c r="EM59" s="1">
        <v>0</v>
      </c>
      <c r="EN59" s="1">
        <v>0</v>
      </c>
      <c r="EO59" s="1">
        <v>0</v>
      </c>
      <c r="EP59" s="1">
        <v>0.1</v>
      </c>
      <c r="EQ59" s="1">
        <v>0</v>
      </c>
      <c r="ER59" s="1">
        <v>0.1</v>
      </c>
      <c r="ES59" s="1">
        <v>0</v>
      </c>
      <c r="ET59" s="1">
        <v>0.1</v>
      </c>
      <c r="EU59" s="1">
        <v>0</v>
      </c>
      <c r="EV59" s="1">
        <v>1.2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/>
      <c r="FG59" s="1"/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/>
      <c r="FR59" s="1"/>
      <c r="FS59" s="1">
        <v>0</v>
      </c>
      <c r="FT59" s="1">
        <v>0</v>
      </c>
      <c r="FU59" s="1">
        <v>0.2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0.5</v>
      </c>
      <c r="GD59" s="1"/>
      <c r="GE59" s="110"/>
      <c r="GF59" s="1">
        <v>0</v>
      </c>
      <c r="GG59" s="1">
        <v>0</v>
      </c>
      <c r="GH59" s="1">
        <v>0</v>
      </c>
      <c r="GI59" s="1">
        <v>0.4</v>
      </c>
      <c r="GJ59" s="1">
        <v>0</v>
      </c>
      <c r="GK59" s="1">
        <v>0.4</v>
      </c>
      <c r="GL59" s="1">
        <v>0</v>
      </c>
      <c r="GM59" s="1">
        <v>0</v>
      </c>
      <c r="GN59" s="1">
        <v>0.8</v>
      </c>
      <c r="GO59" s="1">
        <v>0</v>
      </c>
      <c r="GP59" s="1">
        <v>0.8</v>
      </c>
      <c r="GQ59" s="1">
        <v>0</v>
      </c>
      <c r="GR59" s="1">
        <v>0</v>
      </c>
      <c r="GS59" s="1">
        <v>0</v>
      </c>
      <c r="GT59" s="1">
        <v>5.4</v>
      </c>
      <c r="GU59" s="1">
        <v>0.2</v>
      </c>
      <c r="GV59" s="1">
        <v>0</v>
      </c>
      <c r="GW59" s="1">
        <v>0</v>
      </c>
      <c r="GX59" s="1">
        <v>0</v>
      </c>
      <c r="GY59" s="1"/>
      <c r="GZ59" s="1"/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2.1</v>
      </c>
      <c r="HN59" s="1">
        <v>0</v>
      </c>
      <c r="HO59" s="1">
        <v>0</v>
      </c>
      <c r="HP59" s="1">
        <v>0</v>
      </c>
      <c r="HQ59" s="1">
        <v>0.3</v>
      </c>
      <c r="HR59" s="1"/>
      <c r="HS59" s="1"/>
      <c r="HT59" s="1">
        <v>0</v>
      </c>
      <c r="HU59" s="1">
        <v>6.4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/>
      <c r="IB59" s="1"/>
      <c r="IC59" s="1">
        <v>0</v>
      </c>
      <c r="ID59" s="1">
        <v>5.4</v>
      </c>
      <c r="IE59" s="1">
        <v>0.2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0.3</v>
      </c>
      <c r="IN59" s="1">
        <v>0</v>
      </c>
      <c r="IO59" s="1">
        <v>0</v>
      </c>
      <c r="IP59" s="1">
        <v>0.3</v>
      </c>
      <c r="IQ59" s="1">
        <v>0.2</v>
      </c>
      <c r="IR59" s="1">
        <v>0</v>
      </c>
      <c r="IS59" s="1"/>
      <c r="IT59" s="1"/>
      <c r="IU59" s="1">
        <v>0</v>
      </c>
      <c r="IV59" s="1"/>
      <c r="IW59" s="1"/>
      <c r="IX59" s="1">
        <v>0</v>
      </c>
      <c r="IY59" s="1">
        <v>0</v>
      </c>
      <c r="IZ59" s="1">
        <v>0.4</v>
      </c>
      <c r="JA59" s="1">
        <v>0.3</v>
      </c>
      <c r="JB59" s="1">
        <v>0</v>
      </c>
      <c r="JC59" s="1">
        <v>0</v>
      </c>
      <c r="JD59" s="1">
        <v>0</v>
      </c>
      <c r="JE59" s="1">
        <v>0</v>
      </c>
      <c r="JF59" s="1"/>
      <c r="JG59" s="1"/>
      <c r="JH59" s="1">
        <v>0</v>
      </c>
      <c r="JI59" s="1"/>
      <c r="JJ59" s="1"/>
      <c r="JK59" s="1">
        <v>0</v>
      </c>
      <c r="JL59" s="1"/>
      <c r="JM59" s="1"/>
      <c r="JN59" s="1">
        <v>0</v>
      </c>
      <c r="JO59" s="1"/>
      <c r="JP59" s="110"/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0.1</v>
      </c>
      <c r="KF59" s="1">
        <v>0</v>
      </c>
      <c r="KG59" s="1">
        <v>0</v>
      </c>
      <c r="KH59" s="1">
        <v>0</v>
      </c>
      <c r="KI59" s="1">
        <v>0</v>
      </c>
      <c r="KJ59" s="1"/>
      <c r="KK59" s="1"/>
      <c r="KL59" s="1">
        <v>0.5</v>
      </c>
      <c r="KM59" s="1"/>
      <c r="KN59" s="1"/>
      <c r="KO59" s="1">
        <v>0</v>
      </c>
      <c r="KP59" s="1">
        <v>0.2</v>
      </c>
      <c r="KQ59" s="1">
        <v>0.2</v>
      </c>
      <c r="KR59" s="1">
        <v>0</v>
      </c>
      <c r="KS59" s="1">
        <v>0.4</v>
      </c>
      <c r="KT59" s="1">
        <v>0.2</v>
      </c>
      <c r="KU59" s="1">
        <v>0</v>
      </c>
      <c r="KV59" s="1"/>
      <c r="KW59" s="1"/>
      <c r="KX59" s="1">
        <v>0</v>
      </c>
      <c r="KY59" s="1">
        <v>9.6999999999999993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0.3</v>
      </c>
      <c r="LH59" s="1">
        <v>5</v>
      </c>
      <c r="LI59" s="1">
        <v>0</v>
      </c>
      <c r="LJ59" s="1">
        <v>0</v>
      </c>
      <c r="LK59" s="1">
        <v>0.2</v>
      </c>
      <c r="LL59" s="1">
        <v>0.1</v>
      </c>
      <c r="LM59" s="1">
        <v>0.1</v>
      </c>
      <c r="LN59" s="1"/>
      <c r="LO59" s="1">
        <v>0.3</v>
      </c>
      <c r="LP59" s="1">
        <v>0.4</v>
      </c>
      <c r="LQ59" s="1">
        <v>0</v>
      </c>
      <c r="LR59" s="1">
        <v>0</v>
      </c>
      <c r="LS59" s="1">
        <v>0.3</v>
      </c>
      <c r="LT59" s="1"/>
      <c r="LU59" s="1"/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/>
      <c r="MJ59" s="109"/>
      <c r="MK59" s="1">
        <v>0</v>
      </c>
      <c r="ML59" s="1">
        <v>0.3</v>
      </c>
      <c r="MM59" s="1">
        <v>0.2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0.3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0.4</v>
      </c>
      <c r="NP59" s="1">
        <v>0</v>
      </c>
      <c r="NQ59" s="1">
        <v>0.4</v>
      </c>
      <c r="NR59" s="1">
        <v>0</v>
      </c>
      <c r="NS59" s="1">
        <v>0</v>
      </c>
      <c r="NT59" s="1">
        <v>0.8</v>
      </c>
      <c r="NU59" s="1">
        <v>0</v>
      </c>
      <c r="NV59" s="1">
        <v>0.8</v>
      </c>
      <c r="NW59" s="1">
        <v>0</v>
      </c>
      <c r="NX59" s="1">
        <v>0</v>
      </c>
      <c r="NY59" s="1">
        <v>0</v>
      </c>
    </row>
    <row r="60" spans="1:389">
      <c r="A60" t="s">
        <v>75</v>
      </c>
      <c r="B60" s="54">
        <v>2</v>
      </c>
      <c r="C60" s="1"/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0.2</v>
      </c>
      <c r="Q60" s="1">
        <v>0</v>
      </c>
      <c r="R60" s="1">
        <v>0</v>
      </c>
      <c r="S60" s="1">
        <v>0</v>
      </c>
      <c r="T60" s="1">
        <v>0</v>
      </c>
      <c r="U60" s="1">
        <v>0.8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0.2</v>
      </c>
      <c r="AD60" s="1">
        <v>0</v>
      </c>
      <c r="AE60" s="1">
        <v>1.8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0.3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0.6</v>
      </c>
      <c r="BK60" s="1">
        <v>0</v>
      </c>
      <c r="BL60" s="1">
        <v>0</v>
      </c>
      <c r="BM60" s="1">
        <v>0</v>
      </c>
      <c r="BN60" s="1">
        <v>0.5</v>
      </c>
      <c r="BO60" s="1">
        <v>0.2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1</v>
      </c>
      <c r="CF60" s="1"/>
      <c r="CG60" s="1"/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0.3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0.6</v>
      </c>
      <c r="DD60" s="1">
        <v>0</v>
      </c>
      <c r="DE60" s="1">
        <v>0</v>
      </c>
      <c r="DF60" s="1">
        <v>0</v>
      </c>
      <c r="DG60" s="1">
        <v>0.5</v>
      </c>
      <c r="DH60" s="1">
        <v>0.2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0.5</v>
      </c>
      <c r="EE60" s="1">
        <v>0.5</v>
      </c>
      <c r="EF60" s="1">
        <v>0</v>
      </c>
      <c r="EG60" s="1">
        <v>0.3</v>
      </c>
      <c r="EH60" s="1">
        <v>0</v>
      </c>
      <c r="EI60" s="1">
        <v>0</v>
      </c>
      <c r="EJ60" s="1">
        <v>0</v>
      </c>
      <c r="EK60" s="1">
        <v>0.6</v>
      </c>
      <c r="EL60" s="1">
        <v>0.3</v>
      </c>
      <c r="EM60" s="1">
        <v>0.2</v>
      </c>
      <c r="EN60" s="1">
        <v>0</v>
      </c>
      <c r="EO60" s="1">
        <v>0</v>
      </c>
      <c r="EP60" s="1">
        <v>0.2</v>
      </c>
      <c r="EQ60" s="1">
        <v>0.2</v>
      </c>
      <c r="ER60" s="1">
        <v>0.4</v>
      </c>
      <c r="ES60" s="1">
        <v>0</v>
      </c>
      <c r="ET60" s="1">
        <v>0</v>
      </c>
      <c r="EU60" s="1">
        <v>0</v>
      </c>
      <c r="EV60" s="1">
        <v>1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/>
      <c r="FG60" s="1"/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/>
      <c r="FR60" s="1"/>
      <c r="FS60" s="1">
        <v>0</v>
      </c>
      <c r="FT60" s="1">
        <v>0</v>
      </c>
      <c r="FU60" s="1">
        <v>0.3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/>
      <c r="GE60" s="110"/>
      <c r="GF60" s="1">
        <v>0</v>
      </c>
      <c r="GG60" s="1">
        <v>0</v>
      </c>
      <c r="GH60" s="1">
        <v>0</v>
      </c>
      <c r="GI60" s="1">
        <v>0.2</v>
      </c>
      <c r="GJ60" s="1">
        <v>0</v>
      </c>
      <c r="GK60" s="1">
        <v>1.8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0.1</v>
      </c>
      <c r="GV60" s="1">
        <v>0</v>
      </c>
      <c r="GW60" s="1">
        <v>0</v>
      </c>
      <c r="GX60" s="1">
        <v>0</v>
      </c>
      <c r="GY60" s="1"/>
      <c r="GZ60" s="1"/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2.2000000000000002</v>
      </c>
      <c r="HN60" s="1">
        <v>0</v>
      </c>
      <c r="HO60" s="1">
        <v>0</v>
      </c>
      <c r="HP60" s="1">
        <v>0</v>
      </c>
      <c r="HQ60" s="1">
        <v>0.3</v>
      </c>
      <c r="HR60" s="1"/>
      <c r="HS60" s="1"/>
      <c r="HT60" s="1">
        <v>0</v>
      </c>
      <c r="HU60" s="1">
        <v>6.2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/>
      <c r="IB60" s="1"/>
      <c r="IC60" s="1">
        <v>0</v>
      </c>
      <c r="ID60" s="1">
        <v>0</v>
      </c>
      <c r="IE60" s="1">
        <v>0.1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0.4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/>
      <c r="IT60" s="1"/>
      <c r="IU60" s="1">
        <v>0</v>
      </c>
      <c r="IV60" s="1"/>
      <c r="IW60" s="1"/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/>
      <c r="JG60" s="1"/>
      <c r="JH60" s="1">
        <v>0</v>
      </c>
      <c r="JI60" s="1"/>
      <c r="JJ60" s="1"/>
      <c r="JK60" s="1">
        <v>0</v>
      </c>
      <c r="JL60" s="1"/>
      <c r="JM60" s="1"/>
      <c r="JN60" s="1">
        <v>0</v>
      </c>
      <c r="JO60" s="1"/>
      <c r="JP60" s="110"/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0.4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0.2</v>
      </c>
      <c r="KF60" s="1">
        <v>0</v>
      </c>
      <c r="KG60" s="1">
        <v>0</v>
      </c>
      <c r="KH60" s="1">
        <v>0</v>
      </c>
      <c r="KI60" s="1">
        <v>0</v>
      </c>
      <c r="KJ60" s="1"/>
      <c r="KK60" s="1"/>
      <c r="KL60" s="1">
        <v>0</v>
      </c>
      <c r="KM60" s="1"/>
      <c r="KN60" s="1"/>
      <c r="KO60" s="1">
        <v>0</v>
      </c>
      <c r="KP60" s="1">
        <v>0</v>
      </c>
      <c r="KQ60" s="1">
        <v>0</v>
      </c>
      <c r="KR60" s="1">
        <v>0</v>
      </c>
      <c r="KS60" s="1">
        <v>0.3</v>
      </c>
      <c r="KT60" s="1">
        <v>0</v>
      </c>
      <c r="KU60" s="1">
        <v>0</v>
      </c>
      <c r="KV60" s="1"/>
      <c r="KW60" s="1"/>
      <c r="KX60" s="1">
        <v>0</v>
      </c>
      <c r="KY60" s="1">
        <v>22.6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0.1</v>
      </c>
      <c r="LH60" s="1">
        <v>3</v>
      </c>
      <c r="LI60" s="1">
        <v>0</v>
      </c>
      <c r="LJ60" s="1">
        <v>0.2</v>
      </c>
      <c r="LK60" s="1">
        <v>0</v>
      </c>
      <c r="LL60" s="1">
        <v>0.3</v>
      </c>
      <c r="LM60" s="1">
        <v>0</v>
      </c>
      <c r="LN60" s="1"/>
      <c r="LO60" s="1">
        <v>0.3</v>
      </c>
      <c r="LP60" s="1">
        <v>0.5</v>
      </c>
      <c r="LQ60" s="1">
        <v>0.1</v>
      </c>
      <c r="LR60" s="1">
        <v>0.2</v>
      </c>
      <c r="LS60" s="1">
        <v>0.3</v>
      </c>
      <c r="LT60" s="1"/>
      <c r="LU60" s="1"/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/>
      <c r="MJ60" s="109"/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0.4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0.2</v>
      </c>
      <c r="NP60" s="1">
        <v>0</v>
      </c>
      <c r="NQ60" s="1">
        <v>1.8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</row>
    <row r="61" spans="1:389">
      <c r="A61" t="s">
        <v>76</v>
      </c>
      <c r="B61" s="54">
        <v>2</v>
      </c>
      <c r="C61" s="1"/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0.4</v>
      </c>
      <c r="AD61" s="1">
        <v>0</v>
      </c>
      <c r="AE61" s="1">
        <v>2.8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0.4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</v>
      </c>
      <c r="BK61" s="1">
        <v>0.9</v>
      </c>
      <c r="BL61" s="1">
        <v>0.3</v>
      </c>
      <c r="BM61" s="1">
        <v>0</v>
      </c>
      <c r="BN61" s="1">
        <v>0.8</v>
      </c>
      <c r="BO61" s="1">
        <v>0.3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0.7</v>
      </c>
      <c r="CF61" s="1"/>
      <c r="CG61" s="1"/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0.4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1</v>
      </c>
      <c r="DD61" s="1">
        <v>0.9</v>
      </c>
      <c r="DE61" s="1">
        <v>0.3</v>
      </c>
      <c r="DF61" s="1">
        <v>0</v>
      </c>
      <c r="DG61" s="1">
        <v>0.8</v>
      </c>
      <c r="DH61" s="1">
        <v>0.3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0.6</v>
      </c>
      <c r="EE61" s="1">
        <v>0.2</v>
      </c>
      <c r="EF61" s="1">
        <v>0</v>
      </c>
      <c r="EG61" s="1">
        <v>0.2</v>
      </c>
      <c r="EH61" s="1">
        <v>0</v>
      </c>
      <c r="EI61" s="1">
        <v>0</v>
      </c>
      <c r="EJ61" s="1">
        <v>0</v>
      </c>
      <c r="EK61" s="1">
        <v>0.1</v>
      </c>
      <c r="EL61" s="1">
        <v>0.1</v>
      </c>
      <c r="EM61" s="1">
        <v>0</v>
      </c>
      <c r="EN61" s="1">
        <v>0</v>
      </c>
      <c r="EO61" s="1">
        <v>0</v>
      </c>
      <c r="EP61" s="1">
        <v>0.2</v>
      </c>
      <c r="EQ61" s="1">
        <v>0.1</v>
      </c>
      <c r="ER61" s="1">
        <v>0.1</v>
      </c>
      <c r="ES61" s="1">
        <v>0</v>
      </c>
      <c r="ET61" s="1">
        <v>0.1</v>
      </c>
      <c r="EU61" s="1">
        <v>0</v>
      </c>
      <c r="EV61" s="1">
        <v>0.7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/>
      <c r="FG61" s="1"/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/>
      <c r="FR61" s="1"/>
      <c r="FS61" s="1">
        <v>0</v>
      </c>
      <c r="FT61" s="1">
        <v>0</v>
      </c>
      <c r="FU61" s="1">
        <v>0.2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0.1</v>
      </c>
      <c r="GD61" s="1"/>
      <c r="GE61" s="110"/>
      <c r="GF61" s="1">
        <v>0</v>
      </c>
      <c r="GG61" s="1">
        <v>0</v>
      </c>
      <c r="GH61" s="1">
        <v>0</v>
      </c>
      <c r="GI61" s="1">
        <v>0.4</v>
      </c>
      <c r="GJ61" s="1">
        <v>0</v>
      </c>
      <c r="GK61" s="1">
        <v>2.8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0.3</v>
      </c>
      <c r="GU61" s="1">
        <v>0.2</v>
      </c>
      <c r="GV61" s="1">
        <v>0</v>
      </c>
      <c r="GW61" s="1">
        <v>0</v>
      </c>
      <c r="GX61" s="1">
        <v>0</v>
      </c>
      <c r="GY61" s="1"/>
      <c r="GZ61" s="1"/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1.1000000000000001</v>
      </c>
      <c r="HN61" s="1">
        <v>0</v>
      </c>
      <c r="HO61" s="1">
        <v>0</v>
      </c>
      <c r="HP61" s="1">
        <v>0</v>
      </c>
      <c r="HQ61" s="1">
        <v>0.2</v>
      </c>
      <c r="HR61" s="1"/>
      <c r="HS61" s="1"/>
      <c r="HT61" s="1">
        <v>0</v>
      </c>
      <c r="HU61" s="1">
        <v>4.0999999999999996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/>
      <c r="IB61" s="1"/>
      <c r="IC61" s="1">
        <v>0</v>
      </c>
      <c r="ID61" s="1">
        <v>0.3</v>
      </c>
      <c r="IE61" s="1">
        <v>0.2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/>
      <c r="IT61" s="1"/>
      <c r="IU61" s="1">
        <v>0</v>
      </c>
      <c r="IV61" s="1"/>
      <c r="IW61" s="1"/>
      <c r="IX61" s="1">
        <v>0.1</v>
      </c>
      <c r="IY61" s="1">
        <v>0.1</v>
      </c>
      <c r="IZ61" s="1">
        <v>0.4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/>
      <c r="JG61" s="1"/>
      <c r="JH61" s="1">
        <v>0</v>
      </c>
      <c r="JI61" s="1"/>
      <c r="JJ61" s="1"/>
      <c r="JK61" s="1">
        <v>0</v>
      </c>
      <c r="JL61" s="1"/>
      <c r="JM61" s="1"/>
      <c r="JN61" s="1">
        <v>0</v>
      </c>
      <c r="JO61" s="1"/>
      <c r="JP61" s="110"/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0.2</v>
      </c>
      <c r="KF61" s="1">
        <v>0</v>
      </c>
      <c r="KG61" s="1">
        <v>0</v>
      </c>
      <c r="KH61" s="1">
        <v>0</v>
      </c>
      <c r="KI61" s="1">
        <v>0</v>
      </c>
      <c r="KJ61" s="1"/>
      <c r="KK61" s="1"/>
      <c r="KL61" s="1">
        <v>0</v>
      </c>
      <c r="KM61" s="1"/>
      <c r="KN61" s="1"/>
      <c r="KO61" s="1">
        <v>0</v>
      </c>
      <c r="KP61" s="1">
        <v>0</v>
      </c>
      <c r="KQ61" s="1">
        <v>0</v>
      </c>
      <c r="KR61" s="1">
        <v>0</v>
      </c>
      <c r="KS61" s="1">
        <v>0.4</v>
      </c>
      <c r="KT61" s="1">
        <v>0</v>
      </c>
      <c r="KU61" s="1">
        <v>0</v>
      </c>
      <c r="KV61" s="1"/>
      <c r="KW61" s="1"/>
      <c r="KX61" s="1">
        <v>0</v>
      </c>
      <c r="KY61" s="1">
        <v>17.100000000000001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0.2</v>
      </c>
      <c r="LH61" s="1">
        <v>4.0999999999999996</v>
      </c>
      <c r="LI61" s="1">
        <v>0</v>
      </c>
      <c r="LJ61" s="1">
        <v>0</v>
      </c>
      <c r="LK61" s="1">
        <v>0</v>
      </c>
      <c r="LL61" s="1">
        <v>0.2</v>
      </c>
      <c r="LM61" s="1">
        <v>0.2</v>
      </c>
      <c r="LN61" s="1"/>
      <c r="LO61" s="1">
        <v>0.3</v>
      </c>
      <c r="LP61" s="1">
        <v>0.4</v>
      </c>
      <c r="LQ61" s="1">
        <v>0.1</v>
      </c>
      <c r="LR61" s="1">
        <v>0</v>
      </c>
      <c r="LS61" s="1">
        <v>0.3</v>
      </c>
      <c r="LT61" s="1"/>
      <c r="LU61" s="1"/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/>
      <c r="MJ61" s="109"/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0.4</v>
      </c>
      <c r="NP61" s="1">
        <v>0</v>
      </c>
      <c r="NQ61" s="1">
        <v>2.8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</row>
    <row r="62" spans="1:389">
      <c r="A62" t="s">
        <v>78</v>
      </c>
      <c r="B62" s="54">
        <v>2</v>
      </c>
      <c r="C62" s="1"/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3.2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0.3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1.1000000000000001</v>
      </c>
      <c r="BK62" s="1">
        <v>0</v>
      </c>
      <c r="BL62" s="1">
        <v>0.3</v>
      </c>
      <c r="BM62" s="1">
        <v>0</v>
      </c>
      <c r="BN62" s="1">
        <v>0.8</v>
      </c>
      <c r="BO62" s="1">
        <v>0.4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0.9</v>
      </c>
      <c r="CF62" s="1"/>
      <c r="CG62" s="1"/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0.3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1.1000000000000001</v>
      </c>
      <c r="DD62" s="1">
        <v>0</v>
      </c>
      <c r="DE62" s="1">
        <v>0.3</v>
      </c>
      <c r="DF62" s="1">
        <v>0</v>
      </c>
      <c r="DG62" s="1">
        <v>0.8</v>
      </c>
      <c r="DH62" s="1">
        <v>0.4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0.9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/>
      <c r="FG62" s="1"/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/>
      <c r="FR62" s="1"/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/>
      <c r="GE62" s="110"/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3.2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0.2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/>
      <c r="GZ62" s="1"/>
      <c r="HA62" s="1">
        <v>0.4</v>
      </c>
      <c r="HB62" s="1">
        <v>0.4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1.7</v>
      </c>
      <c r="HN62" s="1">
        <v>0</v>
      </c>
      <c r="HO62" s="1">
        <v>0</v>
      </c>
      <c r="HP62" s="1">
        <v>0</v>
      </c>
      <c r="HQ62" s="1">
        <v>0.3</v>
      </c>
      <c r="HR62" s="1"/>
      <c r="HS62" s="1"/>
      <c r="HT62" s="1">
        <v>0</v>
      </c>
      <c r="HU62" s="1">
        <v>5.7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/>
      <c r="IB62" s="1"/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0.6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/>
      <c r="IT62" s="1"/>
      <c r="IU62" s="1">
        <v>0</v>
      </c>
      <c r="IV62" s="1"/>
      <c r="IW62" s="1"/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/>
      <c r="JG62" s="1"/>
      <c r="JH62" s="1">
        <v>0</v>
      </c>
      <c r="JI62" s="1"/>
      <c r="JJ62" s="1"/>
      <c r="JK62" s="1">
        <v>0</v>
      </c>
      <c r="JL62" s="1"/>
      <c r="JM62" s="1"/>
      <c r="JN62" s="1">
        <v>0</v>
      </c>
      <c r="JO62" s="1"/>
      <c r="JP62" s="110"/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/>
      <c r="KK62" s="1"/>
      <c r="KL62" s="1">
        <v>0</v>
      </c>
      <c r="KM62" s="1"/>
      <c r="KN62" s="1"/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/>
      <c r="KW62" s="1"/>
      <c r="KX62" s="1">
        <v>0</v>
      </c>
      <c r="KY62" s="1">
        <v>18.7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0.4</v>
      </c>
      <c r="LH62" s="1">
        <v>3</v>
      </c>
      <c r="LI62" s="1">
        <v>0</v>
      </c>
      <c r="LJ62" s="1">
        <v>0.2</v>
      </c>
      <c r="LK62" s="1">
        <v>0</v>
      </c>
      <c r="LL62" s="1">
        <v>0.3</v>
      </c>
      <c r="LM62" s="1">
        <v>0</v>
      </c>
      <c r="LN62" s="1"/>
      <c r="LO62" s="1">
        <v>0.3</v>
      </c>
      <c r="LP62" s="1">
        <v>0.4</v>
      </c>
      <c r="LQ62" s="1">
        <v>0.1</v>
      </c>
      <c r="LR62" s="1">
        <v>0</v>
      </c>
      <c r="LS62" s="1">
        <v>0.2</v>
      </c>
      <c r="LT62" s="1"/>
      <c r="LU62" s="1"/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/>
      <c r="MJ62" s="109"/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0.2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0.6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3.2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</row>
    <row r="63" spans="1:389">
      <c r="A63" t="s">
        <v>80</v>
      </c>
      <c r="B63" s="54">
        <v>2</v>
      </c>
      <c r="C63" s="1"/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0.2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0.7</v>
      </c>
      <c r="CF63" s="1"/>
      <c r="CG63" s="1"/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0.7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/>
      <c r="FG63" s="1"/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/>
      <c r="FR63" s="1"/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/>
      <c r="GE63" s="110"/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0.2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0.1</v>
      </c>
      <c r="GV63" s="1">
        <v>0</v>
      </c>
      <c r="GW63" s="1">
        <v>0</v>
      </c>
      <c r="GX63" s="1">
        <v>0</v>
      </c>
      <c r="GY63" s="1"/>
      <c r="GZ63" s="1"/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1.5</v>
      </c>
      <c r="HN63" s="1">
        <v>0</v>
      </c>
      <c r="HO63" s="1">
        <v>0</v>
      </c>
      <c r="HP63" s="1">
        <v>0</v>
      </c>
      <c r="HQ63" s="1">
        <v>0.2</v>
      </c>
      <c r="HR63" s="1"/>
      <c r="HS63" s="1"/>
      <c r="HT63" s="1">
        <v>0</v>
      </c>
      <c r="HU63" s="1">
        <v>3.6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/>
      <c r="IB63" s="1"/>
      <c r="IC63" s="1">
        <v>0</v>
      </c>
      <c r="ID63" s="1">
        <v>0</v>
      </c>
      <c r="IE63" s="1">
        <v>0.1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/>
      <c r="IT63" s="1"/>
      <c r="IU63" s="1">
        <v>0</v>
      </c>
      <c r="IV63" s="1"/>
      <c r="IW63" s="1"/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/>
      <c r="JG63" s="1"/>
      <c r="JH63" s="1">
        <v>0</v>
      </c>
      <c r="JI63" s="1"/>
      <c r="JJ63" s="1"/>
      <c r="JK63" s="1">
        <v>0</v>
      </c>
      <c r="JL63" s="1"/>
      <c r="JM63" s="1"/>
      <c r="JN63" s="1">
        <v>0</v>
      </c>
      <c r="JO63" s="1"/>
      <c r="JP63" s="110"/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/>
      <c r="KK63" s="1"/>
      <c r="KL63" s="1">
        <v>0</v>
      </c>
      <c r="KM63" s="1"/>
      <c r="KN63" s="1"/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/>
      <c r="KW63" s="1"/>
      <c r="KX63" s="1">
        <v>0</v>
      </c>
      <c r="KY63" s="1">
        <v>20.399999999999999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0.2</v>
      </c>
      <c r="LH63" s="1">
        <v>3.2</v>
      </c>
      <c r="LI63" s="1">
        <v>0</v>
      </c>
      <c r="LJ63" s="1">
        <v>0</v>
      </c>
      <c r="LK63" s="1">
        <v>0</v>
      </c>
      <c r="LL63" s="1">
        <v>0</v>
      </c>
      <c r="LM63" s="1">
        <v>0.2</v>
      </c>
      <c r="LN63" s="1"/>
      <c r="LO63" s="1">
        <v>0.4</v>
      </c>
      <c r="LP63" s="1">
        <v>0.6</v>
      </c>
      <c r="LQ63" s="1">
        <v>0</v>
      </c>
      <c r="LR63" s="1">
        <v>0</v>
      </c>
      <c r="LS63" s="1">
        <v>0</v>
      </c>
      <c r="LT63" s="1"/>
      <c r="LU63" s="1"/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/>
      <c r="MJ63" s="109"/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</v>
      </c>
      <c r="NO63" s="1">
        <v>0</v>
      </c>
      <c r="NP63" s="1">
        <v>0</v>
      </c>
      <c r="NQ63" s="1">
        <v>0.2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</row>
    <row r="64" spans="1:389">
      <c r="A64" t="s">
        <v>82</v>
      </c>
      <c r="B64" s="54">
        <v>2</v>
      </c>
      <c r="C64" s="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0"/>
      <c r="CF64" s="111"/>
      <c r="CG64" s="110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0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0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0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0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0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0"/>
      <c r="HT64" s="111"/>
      <c r="HU64" s="111"/>
      <c r="HV64" s="111"/>
      <c r="HW64" s="111"/>
      <c r="HX64" s="111"/>
      <c r="HY64" s="111"/>
      <c r="HZ64" s="111"/>
      <c r="IA64" s="111"/>
      <c r="IB64" s="110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0"/>
      <c r="IU64" s="111"/>
      <c r="IW64" s="110"/>
      <c r="IX64" s="111"/>
      <c r="IY64" s="111"/>
      <c r="IZ64" s="111"/>
      <c r="JA64" s="111"/>
      <c r="JB64" s="111"/>
      <c r="JC64" s="111"/>
      <c r="JD64" s="111"/>
      <c r="JE64" s="111"/>
      <c r="JF64" s="111"/>
      <c r="JG64" s="110"/>
      <c r="JH64" s="111"/>
      <c r="JI64" s="111"/>
      <c r="JJ64" s="110"/>
      <c r="JK64" s="111"/>
      <c r="JL64" s="111"/>
      <c r="JM64" s="110"/>
      <c r="JN64" s="111"/>
      <c r="JO64" s="111"/>
      <c r="JP64" s="110"/>
      <c r="JQ64" s="111"/>
      <c r="JR64" s="111"/>
      <c r="JS64" s="111"/>
      <c r="JT64" s="111"/>
      <c r="JU64" s="111"/>
      <c r="JV64" s="111"/>
      <c r="JW64" s="111"/>
      <c r="JX64" s="111"/>
      <c r="JY64" s="111"/>
      <c r="JZ64" s="111"/>
      <c r="KA64" s="111"/>
      <c r="KB64" s="111"/>
      <c r="KC64" s="111"/>
      <c r="KD64" s="111"/>
      <c r="KE64" s="111"/>
      <c r="KF64" s="111"/>
      <c r="KG64" s="111"/>
      <c r="KH64" s="111"/>
      <c r="KI64" s="111"/>
      <c r="KK64" s="110"/>
      <c r="KL64" s="111"/>
      <c r="KM64" s="111"/>
      <c r="KN64" s="110"/>
      <c r="KO64" s="111"/>
      <c r="KP64" s="111"/>
      <c r="KQ64" s="111"/>
      <c r="KR64" s="111"/>
      <c r="KS64" s="111"/>
      <c r="KT64" s="111"/>
      <c r="KU64" s="111"/>
      <c r="KV64" s="111"/>
      <c r="KW64" s="110"/>
      <c r="KX64" s="111"/>
      <c r="KY64" s="111"/>
      <c r="KZ64" s="111"/>
      <c r="LA64" s="111"/>
      <c r="LB64" s="111"/>
      <c r="LC64" s="111"/>
      <c r="LD64" s="111"/>
      <c r="LE64" s="111"/>
      <c r="LF64" s="111"/>
      <c r="LG64" s="111"/>
      <c r="LH64" s="111"/>
      <c r="LI64" s="111"/>
      <c r="LJ64" s="111"/>
      <c r="LK64" s="111"/>
      <c r="LL64" s="111"/>
      <c r="LM64" s="111"/>
      <c r="LN64" s="110"/>
      <c r="LO64" s="111"/>
      <c r="LP64" s="111"/>
      <c r="LQ64" s="111"/>
      <c r="LR64" s="111"/>
      <c r="LS64" s="111"/>
      <c r="LT64" s="111"/>
      <c r="LU64" s="110"/>
      <c r="LV64" s="111"/>
      <c r="LW64" s="111"/>
      <c r="LX64" s="111"/>
      <c r="LY64" s="111"/>
      <c r="LZ64" s="111"/>
      <c r="MA64" s="111"/>
      <c r="MB64" s="111"/>
      <c r="MC64" s="111"/>
      <c r="MD64" s="111"/>
      <c r="ME64" s="111"/>
      <c r="MF64" s="111"/>
      <c r="MG64" s="111"/>
      <c r="MH64" s="111"/>
      <c r="MI64" s="111"/>
      <c r="MJ64" s="109"/>
      <c r="MK64" s="111"/>
      <c r="ML64" s="111"/>
      <c r="MM64" s="111"/>
      <c r="MN64" s="111"/>
      <c r="MO64" s="111"/>
      <c r="MP64" s="111"/>
      <c r="MQ64" s="111"/>
      <c r="MR64" s="111"/>
      <c r="MS64" s="111"/>
      <c r="MT64" s="111"/>
      <c r="MU64" s="111"/>
      <c r="MV64" s="111"/>
      <c r="MW64" s="111"/>
      <c r="MX64" s="111"/>
      <c r="MY64" s="111"/>
      <c r="MZ64" s="111"/>
      <c r="NA64" s="111"/>
      <c r="NB64" s="111"/>
      <c r="NC64" s="111"/>
      <c r="ND64" s="111"/>
      <c r="NE64" s="111"/>
      <c r="NF64" s="111"/>
      <c r="NG64" s="111"/>
      <c r="NH64" s="111"/>
      <c r="NI64" s="111"/>
      <c r="NJ64" s="111"/>
      <c r="NK64" s="111"/>
      <c r="NL64" s="111"/>
      <c r="NM64" s="111"/>
      <c r="NN64" s="111"/>
      <c r="NO64" s="111"/>
      <c r="NP64" s="111"/>
      <c r="NQ64" s="111"/>
      <c r="NR64" s="111"/>
      <c r="NS64" s="111"/>
      <c r="NT64" s="111"/>
      <c r="NU64" s="111"/>
      <c r="NV64" s="111"/>
      <c r="NW64" s="111"/>
      <c r="NX64" s="111"/>
      <c r="NY64" s="111"/>
    </row>
    <row r="65" spans="1:389">
      <c r="A65" t="s">
        <v>83</v>
      </c>
      <c r="B65" s="54">
        <v>2</v>
      </c>
      <c r="C65" s="1"/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0.2</v>
      </c>
      <c r="P65" s="1">
        <v>1.2</v>
      </c>
      <c r="Q65" s="1">
        <v>0.1</v>
      </c>
      <c r="R65" s="1">
        <v>0</v>
      </c>
      <c r="S65" s="1">
        <v>0</v>
      </c>
      <c r="T65" s="1">
        <v>3.8</v>
      </c>
      <c r="U65" s="1">
        <v>0</v>
      </c>
      <c r="V65" s="1">
        <v>0.2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0.4</v>
      </c>
      <c r="AC65" s="1">
        <v>0</v>
      </c>
      <c r="AD65" s="1">
        <v>0.8</v>
      </c>
      <c r="AE65" s="1">
        <v>0.1</v>
      </c>
      <c r="AF65" s="1">
        <v>0</v>
      </c>
      <c r="AG65" s="1">
        <v>0.2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0.3</v>
      </c>
      <c r="BH65" s="1">
        <v>0</v>
      </c>
      <c r="BI65" s="1">
        <v>0</v>
      </c>
      <c r="BJ65" s="1">
        <v>0</v>
      </c>
      <c r="BK65" s="1">
        <v>0</v>
      </c>
      <c r="BL65" s="1">
        <v>0.1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2.2000000000000002</v>
      </c>
      <c r="CF65" s="1"/>
      <c r="CG65" s="1"/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0.3</v>
      </c>
      <c r="DA65" s="1">
        <v>0</v>
      </c>
      <c r="DB65" s="1">
        <v>0</v>
      </c>
      <c r="DC65" s="1">
        <v>0</v>
      </c>
      <c r="DD65" s="1">
        <v>0</v>
      </c>
      <c r="DE65" s="1">
        <v>0.1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0.2</v>
      </c>
      <c r="DZ65" s="1">
        <v>0</v>
      </c>
      <c r="EA65" s="1">
        <v>0</v>
      </c>
      <c r="EB65" s="1">
        <v>0</v>
      </c>
      <c r="EC65" s="1">
        <v>0</v>
      </c>
      <c r="ED65" s="1">
        <v>1.2</v>
      </c>
      <c r="EE65" s="1">
        <v>1.5</v>
      </c>
      <c r="EF65" s="1">
        <v>0.7</v>
      </c>
      <c r="EG65" s="1">
        <v>0</v>
      </c>
      <c r="EH65" s="1">
        <v>0.6</v>
      </c>
      <c r="EI65" s="1">
        <v>0.5</v>
      </c>
      <c r="EJ65" s="1">
        <v>0.2</v>
      </c>
      <c r="EK65" s="1">
        <v>0</v>
      </c>
      <c r="EL65" s="1">
        <v>0.1</v>
      </c>
      <c r="EM65" s="1">
        <v>0</v>
      </c>
      <c r="EN65" s="1">
        <v>0</v>
      </c>
      <c r="EO65" s="1">
        <v>0</v>
      </c>
      <c r="EP65" s="1">
        <v>0.2</v>
      </c>
      <c r="EQ65" s="1">
        <v>0</v>
      </c>
      <c r="ER65" s="1">
        <v>0</v>
      </c>
      <c r="ES65" s="1">
        <v>0</v>
      </c>
      <c r="ET65" s="1">
        <v>0.3</v>
      </c>
      <c r="EU65" s="1">
        <v>0</v>
      </c>
      <c r="EV65" s="1">
        <v>2.2000000000000002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/>
      <c r="FG65" s="1"/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/>
      <c r="FR65" s="1"/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/>
      <c r="GE65" s="110"/>
      <c r="GF65" s="1">
        <v>0</v>
      </c>
      <c r="GG65" s="1">
        <v>0</v>
      </c>
      <c r="GH65" s="1">
        <v>0.4</v>
      </c>
      <c r="GI65" s="1">
        <v>0</v>
      </c>
      <c r="GJ65" s="1">
        <v>0.8</v>
      </c>
      <c r="GK65" s="1">
        <v>0.1</v>
      </c>
      <c r="GL65" s="1">
        <v>0</v>
      </c>
      <c r="GM65" s="1">
        <v>0.2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0.6</v>
      </c>
      <c r="GV65" s="1">
        <v>0.2</v>
      </c>
      <c r="GW65" s="1">
        <v>0</v>
      </c>
      <c r="GX65" s="1">
        <v>0</v>
      </c>
      <c r="GY65" s="1"/>
      <c r="GZ65" s="1"/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2.2999999999999998</v>
      </c>
      <c r="HM65" s="1">
        <v>0</v>
      </c>
      <c r="HN65" s="1">
        <v>0</v>
      </c>
      <c r="HO65" s="1">
        <v>0</v>
      </c>
      <c r="HP65" s="1">
        <v>0</v>
      </c>
      <c r="HQ65" s="1">
        <v>0.3</v>
      </c>
      <c r="HR65" s="1"/>
      <c r="HS65" s="1"/>
      <c r="HT65" s="1">
        <v>0</v>
      </c>
      <c r="HU65" s="1">
        <v>6.3</v>
      </c>
      <c r="HV65" s="1">
        <v>5.8</v>
      </c>
      <c r="HW65" s="1">
        <v>0</v>
      </c>
      <c r="HX65" s="1">
        <v>0</v>
      </c>
      <c r="HY65" s="1">
        <v>0</v>
      </c>
      <c r="HZ65" s="1">
        <v>0</v>
      </c>
      <c r="IA65" s="1"/>
      <c r="IB65" s="1"/>
      <c r="IC65" s="1">
        <v>0</v>
      </c>
      <c r="ID65" s="1">
        <v>0</v>
      </c>
      <c r="IE65" s="1">
        <v>0.6</v>
      </c>
      <c r="IF65" s="1">
        <v>0.2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/>
      <c r="IT65" s="1"/>
      <c r="IU65" s="1">
        <v>0</v>
      </c>
      <c r="IV65" s="1"/>
      <c r="IW65" s="1"/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/>
      <c r="JG65" s="1"/>
      <c r="JH65" s="1">
        <v>0</v>
      </c>
      <c r="JI65" s="1"/>
      <c r="JJ65" s="1"/>
      <c r="JK65" s="1">
        <v>0</v>
      </c>
      <c r="JL65" s="1"/>
      <c r="JM65" s="1"/>
      <c r="JN65" s="1">
        <v>0</v>
      </c>
      <c r="JO65" s="1"/>
      <c r="JP65" s="110"/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0.4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0.4</v>
      </c>
      <c r="KF65" s="1">
        <v>0</v>
      </c>
      <c r="KG65" s="1">
        <v>0</v>
      </c>
      <c r="KH65" s="1">
        <v>0</v>
      </c>
      <c r="KI65" s="1">
        <v>0</v>
      </c>
      <c r="KJ65" s="1"/>
      <c r="KK65" s="1"/>
      <c r="KL65" s="1">
        <v>0.3</v>
      </c>
      <c r="KM65" s="1"/>
      <c r="KN65" s="1"/>
      <c r="KO65" s="1">
        <v>0</v>
      </c>
      <c r="KP65" s="1">
        <v>0</v>
      </c>
      <c r="KQ65" s="1">
        <v>0</v>
      </c>
      <c r="KR65" s="1">
        <v>0</v>
      </c>
      <c r="KS65" s="1">
        <v>0.2</v>
      </c>
      <c r="KT65" s="1">
        <v>0</v>
      </c>
      <c r="KU65" s="1">
        <v>0</v>
      </c>
      <c r="KV65" s="1"/>
      <c r="KW65" s="1"/>
      <c r="KX65" s="1">
        <v>0</v>
      </c>
      <c r="KY65" s="1">
        <v>19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0.2</v>
      </c>
      <c r="LH65" s="1">
        <v>4</v>
      </c>
      <c r="LI65" s="1">
        <v>0</v>
      </c>
      <c r="LJ65" s="1">
        <v>0.3</v>
      </c>
      <c r="LK65" s="1">
        <v>0</v>
      </c>
      <c r="LL65" s="1">
        <v>0</v>
      </c>
      <c r="LM65" s="1">
        <v>0.3</v>
      </c>
      <c r="LN65" s="1"/>
      <c r="LO65" s="1">
        <v>0.5</v>
      </c>
      <c r="LP65" s="1">
        <v>0</v>
      </c>
      <c r="LQ65" s="1">
        <v>0.2</v>
      </c>
      <c r="LR65" s="1">
        <v>0.1</v>
      </c>
      <c r="LS65" s="1">
        <v>0</v>
      </c>
      <c r="LT65" s="1"/>
      <c r="LU65" s="1"/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/>
      <c r="MJ65" s="109"/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4.2</v>
      </c>
      <c r="MU65" s="1">
        <v>0</v>
      </c>
      <c r="MV65" s="1">
        <v>1.4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0.4</v>
      </c>
      <c r="NO65" s="1">
        <v>0</v>
      </c>
      <c r="NP65" s="1">
        <v>0.8</v>
      </c>
      <c r="NQ65" s="1">
        <v>0.1</v>
      </c>
      <c r="NR65" s="1">
        <v>0</v>
      </c>
      <c r="NS65" s="1">
        <v>0.2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</row>
    <row r="66" spans="1:389">
      <c r="A66" t="s">
        <v>84</v>
      </c>
      <c r="B66" s="54">
        <v>2</v>
      </c>
      <c r="C66" s="1"/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0.8</v>
      </c>
      <c r="Q66" s="1">
        <v>0.1</v>
      </c>
      <c r="R66" s="1">
        <v>0</v>
      </c>
      <c r="S66" s="1">
        <v>0</v>
      </c>
      <c r="T66" s="1">
        <v>5.2</v>
      </c>
      <c r="U66" s="1">
        <v>0</v>
      </c>
      <c r="V66" s="1">
        <v>0.4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0.5</v>
      </c>
      <c r="AC66" s="1">
        <v>0.5</v>
      </c>
      <c r="AD66" s="1">
        <v>1.6</v>
      </c>
      <c r="AE66" s="1">
        <v>0.4</v>
      </c>
      <c r="AF66" s="1">
        <v>0</v>
      </c>
      <c r="AG66" s="1">
        <v>0.2</v>
      </c>
      <c r="AH66" s="1">
        <v>0.2</v>
      </c>
      <c r="AI66" s="1">
        <v>0.2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0.3</v>
      </c>
      <c r="AP66" s="1">
        <v>0.4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0.2</v>
      </c>
      <c r="AY66" s="1">
        <v>0.2</v>
      </c>
      <c r="AZ66" s="1">
        <v>0</v>
      </c>
      <c r="BA66" s="1">
        <v>0</v>
      </c>
      <c r="BB66" s="1">
        <v>0</v>
      </c>
      <c r="BC66" s="1">
        <v>0</v>
      </c>
      <c r="BD66" s="1">
        <v>2.5</v>
      </c>
      <c r="BE66" s="1">
        <v>0</v>
      </c>
      <c r="BF66" s="1">
        <v>0.3</v>
      </c>
      <c r="BG66" s="1">
        <v>0</v>
      </c>
      <c r="BH66" s="1">
        <v>0</v>
      </c>
      <c r="BI66" s="1">
        <v>0</v>
      </c>
      <c r="BJ66" s="1">
        <v>0.6</v>
      </c>
      <c r="BK66" s="1">
        <v>0</v>
      </c>
      <c r="BL66" s="1">
        <v>0.1</v>
      </c>
      <c r="BM66" s="1">
        <v>0</v>
      </c>
      <c r="BN66" s="1">
        <v>0</v>
      </c>
      <c r="BO66" s="1">
        <v>0.2</v>
      </c>
      <c r="BP66" s="1">
        <v>0</v>
      </c>
      <c r="BQ66" s="1">
        <v>0</v>
      </c>
      <c r="BR66" s="1">
        <v>0.2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2.4</v>
      </c>
      <c r="CF66" s="1"/>
      <c r="CG66" s="1"/>
      <c r="CH66" s="1">
        <v>0.3</v>
      </c>
      <c r="CI66" s="1">
        <v>0.4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0.2</v>
      </c>
      <c r="CR66" s="1">
        <v>0.2</v>
      </c>
      <c r="CS66" s="1">
        <v>0</v>
      </c>
      <c r="CT66" s="1">
        <v>0</v>
      </c>
      <c r="CU66" s="1">
        <v>0</v>
      </c>
      <c r="CV66" s="1">
        <v>0</v>
      </c>
      <c r="CW66" s="1">
        <v>2.5</v>
      </c>
      <c r="CX66" s="1">
        <v>0</v>
      </c>
      <c r="CY66" s="1">
        <v>0.3</v>
      </c>
      <c r="CZ66" s="1">
        <v>0</v>
      </c>
      <c r="DA66" s="1">
        <v>0</v>
      </c>
      <c r="DB66" s="1">
        <v>0</v>
      </c>
      <c r="DC66" s="1">
        <v>0.6</v>
      </c>
      <c r="DD66" s="1">
        <v>0</v>
      </c>
      <c r="DE66" s="1">
        <v>0.1</v>
      </c>
      <c r="DF66" s="1">
        <v>0</v>
      </c>
      <c r="DG66" s="1">
        <v>0</v>
      </c>
      <c r="DH66" s="1">
        <v>0.2</v>
      </c>
      <c r="DI66" s="1">
        <v>0</v>
      </c>
      <c r="DJ66" s="1">
        <v>0</v>
      </c>
      <c r="DK66" s="1">
        <v>0.2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0.3</v>
      </c>
      <c r="DZ66" s="1">
        <v>0</v>
      </c>
      <c r="EA66" s="1">
        <v>0</v>
      </c>
      <c r="EB66" s="1">
        <v>0</v>
      </c>
      <c r="EC66" s="1">
        <v>3.9</v>
      </c>
      <c r="ED66" s="1">
        <v>0</v>
      </c>
      <c r="EE66" s="1">
        <v>1.7</v>
      </c>
      <c r="EF66" s="1">
        <v>0.8</v>
      </c>
      <c r="EG66" s="1">
        <v>0</v>
      </c>
      <c r="EH66" s="1">
        <v>0.6</v>
      </c>
      <c r="EI66" s="1">
        <v>0.3</v>
      </c>
      <c r="EJ66" s="1">
        <v>0</v>
      </c>
      <c r="EK66" s="1">
        <v>0.2</v>
      </c>
      <c r="EL66" s="1">
        <v>0</v>
      </c>
      <c r="EM66" s="1">
        <v>0.4</v>
      </c>
      <c r="EN66" s="1">
        <v>0</v>
      </c>
      <c r="EO66" s="1">
        <v>0</v>
      </c>
      <c r="EP66" s="1">
        <v>0.4</v>
      </c>
      <c r="EQ66" s="1">
        <v>0.1</v>
      </c>
      <c r="ER66" s="1">
        <v>0</v>
      </c>
      <c r="ES66" s="1">
        <v>0</v>
      </c>
      <c r="ET66" s="1">
        <v>0.3</v>
      </c>
      <c r="EU66" s="1">
        <v>0</v>
      </c>
      <c r="EV66" s="1">
        <v>2.4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/>
      <c r="FG66" s="1"/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/>
      <c r="FR66" s="1"/>
      <c r="FS66" s="1">
        <v>0</v>
      </c>
      <c r="FT66" s="1">
        <v>0.6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0.2</v>
      </c>
      <c r="GC66" s="1">
        <v>0</v>
      </c>
      <c r="GD66" s="1"/>
      <c r="GE66" s="110"/>
      <c r="GF66" s="1">
        <v>0</v>
      </c>
      <c r="GG66" s="1">
        <v>0</v>
      </c>
      <c r="GH66" s="1">
        <v>0.5</v>
      </c>
      <c r="GI66" s="1">
        <v>0.5</v>
      </c>
      <c r="GJ66" s="1">
        <v>1.6</v>
      </c>
      <c r="GK66" s="1">
        <v>0.4</v>
      </c>
      <c r="GL66" s="1">
        <v>0</v>
      </c>
      <c r="GM66" s="1">
        <v>0.2</v>
      </c>
      <c r="GN66" s="1">
        <v>0.2</v>
      </c>
      <c r="GO66" s="1">
        <v>0.2</v>
      </c>
      <c r="GP66" s="1">
        <v>0</v>
      </c>
      <c r="GQ66" s="1">
        <v>0</v>
      </c>
      <c r="GR66" s="1">
        <v>0</v>
      </c>
      <c r="GS66" s="1">
        <v>0</v>
      </c>
      <c r="GT66" s="1">
        <v>5.6</v>
      </c>
      <c r="GU66" s="1">
        <v>0.2</v>
      </c>
      <c r="GV66" s="1">
        <v>0</v>
      </c>
      <c r="GW66" s="1">
        <v>0</v>
      </c>
      <c r="GX66" s="1">
        <v>0</v>
      </c>
      <c r="GY66" s="1"/>
      <c r="GZ66" s="1"/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0.2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2.4</v>
      </c>
      <c r="HM66" s="1">
        <v>0</v>
      </c>
      <c r="HN66" s="1">
        <v>0</v>
      </c>
      <c r="HO66" s="1">
        <v>0</v>
      </c>
      <c r="HP66" s="1">
        <v>0</v>
      </c>
      <c r="HQ66" s="1">
        <v>0.3</v>
      </c>
      <c r="HR66" s="1"/>
      <c r="HS66" s="1"/>
      <c r="HT66" s="1">
        <v>0</v>
      </c>
      <c r="HU66" s="1">
        <v>6.5</v>
      </c>
      <c r="HV66" s="1">
        <v>0</v>
      </c>
      <c r="HW66" s="1">
        <v>0.3</v>
      </c>
      <c r="HX66" s="1">
        <v>0</v>
      </c>
      <c r="HY66" s="1">
        <v>0.2</v>
      </c>
      <c r="HZ66" s="1">
        <v>0</v>
      </c>
      <c r="IA66" s="1"/>
      <c r="IB66" s="1"/>
      <c r="IC66" s="1">
        <v>0</v>
      </c>
      <c r="ID66" s="1">
        <v>5.6</v>
      </c>
      <c r="IE66" s="1">
        <v>0.2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0.1</v>
      </c>
      <c r="IM66" s="1">
        <v>0.3</v>
      </c>
      <c r="IN66" s="1">
        <v>0</v>
      </c>
      <c r="IO66" s="1">
        <v>0</v>
      </c>
      <c r="IP66" s="1">
        <v>0</v>
      </c>
      <c r="IQ66" s="1">
        <v>0</v>
      </c>
      <c r="IR66" s="1">
        <v>0.2</v>
      </c>
      <c r="IS66" s="1"/>
      <c r="IT66" s="1"/>
      <c r="IU66" s="1">
        <v>0</v>
      </c>
      <c r="IV66" s="1"/>
      <c r="IW66" s="1"/>
      <c r="IX66" s="1">
        <v>0.2</v>
      </c>
      <c r="IY66" s="1">
        <v>0.2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/>
      <c r="JG66" s="1"/>
      <c r="JH66" s="1">
        <v>0</v>
      </c>
      <c r="JI66" s="1"/>
      <c r="JJ66" s="1"/>
      <c r="JK66" s="1">
        <v>0</v>
      </c>
      <c r="JL66" s="1"/>
      <c r="JM66" s="1"/>
      <c r="JN66" s="1">
        <v>0</v>
      </c>
      <c r="JO66" s="1"/>
      <c r="JP66" s="110"/>
      <c r="JQ66" s="1">
        <v>0</v>
      </c>
      <c r="JR66" s="1">
        <v>0</v>
      </c>
      <c r="JS66" s="1">
        <v>0</v>
      </c>
      <c r="JT66" s="1">
        <v>0</v>
      </c>
      <c r="JU66" s="1">
        <v>0.1</v>
      </c>
      <c r="JV66" s="1">
        <v>0</v>
      </c>
      <c r="JW66" s="1">
        <v>0</v>
      </c>
      <c r="JX66" s="1">
        <v>0</v>
      </c>
      <c r="JY66" s="1">
        <v>3.7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0.3</v>
      </c>
      <c r="KF66" s="1">
        <v>0</v>
      </c>
      <c r="KG66" s="1">
        <v>0</v>
      </c>
      <c r="KH66" s="1">
        <v>0</v>
      </c>
      <c r="KI66" s="1">
        <v>0</v>
      </c>
      <c r="KJ66" s="1"/>
      <c r="KK66" s="1"/>
      <c r="KL66" s="1">
        <v>0.2</v>
      </c>
      <c r="KM66" s="1"/>
      <c r="KN66" s="1"/>
      <c r="KO66" s="1">
        <v>0</v>
      </c>
      <c r="KP66" s="1">
        <v>0</v>
      </c>
      <c r="KQ66" s="1">
        <v>0</v>
      </c>
      <c r="KR66" s="1">
        <v>0.8</v>
      </c>
      <c r="KS66" s="1">
        <v>0</v>
      </c>
      <c r="KT66" s="1">
        <v>0</v>
      </c>
      <c r="KU66" s="1">
        <v>0</v>
      </c>
      <c r="KV66" s="1"/>
      <c r="KW66" s="1"/>
      <c r="KX66" s="1">
        <v>0</v>
      </c>
      <c r="KY66" s="1">
        <v>21.3</v>
      </c>
      <c r="KZ66" s="1">
        <v>9.6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0.2</v>
      </c>
      <c r="LH66" s="1">
        <v>3</v>
      </c>
      <c r="LI66" s="1">
        <v>0</v>
      </c>
      <c r="LJ66" s="1">
        <v>0.1</v>
      </c>
      <c r="LK66" s="1">
        <v>0.1</v>
      </c>
      <c r="LL66" s="1">
        <v>0.3</v>
      </c>
      <c r="LM66" s="1">
        <v>0</v>
      </c>
      <c r="LN66" s="1"/>
      <c r="LO66" s="1">
        <v>0.5</v>
      </c>
      <c r="LP66" s="1">
        <v>0</v>
      </c>
      <c r="LQ66" s="1">
        <v>0.3</v>
      </c>
      <c r="LR66" s="1">
        <v>0.2</v>
      </c>
      <c r="LS66" s="1">
        <v>0.2</v>
      </c>
      <c r="LT66" s="1"/>
      <c r="LU66" s="1"/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0.1</v>
      </c>
      <c r="ME66" s="1">
        <v>0</v>
      </c>
      <c r="MF66" s="1">
        <v>0</v>
      </c>
      <c r="MG66" s="1">
        <v>0</v>
      </c>
      <c r="MH66" s="1">
        <v>0</v>
      </c>
      <c r="MI66" s="1"/>
      <c r="MJ66" s="109"/>
      <c r="MK66" s="1">
        <v>0</v>
      </c>
      <c r="ML66" s="1">
        <v>0</v>
      </c>
      <c r="MM66" s="1">
        <v>0</v>
      </c>
      <c r="MN66" s="1">
        <v>0.2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0.2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0.1</v>
      </c>
      <c r="NC66" s="1">
        <v>0.3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0.5</v>
      </c>
      <c r="NO66" s="1">
        <v>0.5</v>
      </c>
      <c r="NP66" s="1">
        <v>1.6</v>
      </c>
      <c r="NQ66" s="1">
        <v>0.4</v>
      </c>
      <c r="NR66" s="1">
        <v>0</v>
      </c>
      <c r="NS66" s="1">
        <v>0.2</v>
      </c>
      <c r="NT66" s="1">
        <v>0.2</v>
      </c>
      <c r="NU66" s="1">
        <v>0.2</v>
      </c>
      <c r="NV66" s="1">
        <v>0</v>
      </c>
      <c r="NW66" s="1">
        <v>0</v>
      </c>
      <c r="NX66" s="1">
        <v>0</v>
      </c>
      <c r="NY66" s="1">
        <v>0</v>
      </c>
    </row>
    <row r="67" spans="1:389">
      <c r="A67" t="s">
        <v>85</v>
      </c>
      <c r="B67" s="54">
        <v>2</v>
      </c>
      <c r="C67" s="1"/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0.2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0.9</v>
      </c>
      <c r="CF67" s="1"/>
      <c r="CG67" s="1"/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0.9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/>
      <c r="FG67" s="1"/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/>
      <c r="FR67" s="1"/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/>
      <c r="GE67" s="110"/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0.2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/>
      <c r="GZ67" s="1"/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2.2000000000000002</v>
      </c>
      <c r="HM67" s="1">
        <v>0</v>
      </c>
      <c r="HN67" s="1">
        <v>0</v>
      </c>
      <c r="HO67" s="1">
        <v>0</v>
      </c>
      <c r="HP67" s="1">
        <v>0</v>
      </c>
      <c r="HQ67" s="1">
        <v>0.3</v>
      </c>
      <c r="HR67" s="1"/>
      <c r="HS67" s="1"/>
      <c r="HT67" s="1">
        <v>0</v>
      </c>
      <c r="HU67" s="1">
        <v>5.0999999999999996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/>
      <c r="IB67" s="1"/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/>
      <c r="IT67" s="1"/>
      <c r="IU67" s="1">
        <v>0</v>
      </c>
      <c r="IV67" s="1"/>
      <c r="IW67" s="1"/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/>
      <c r="JG67" s="1"/>
      <c r="JH67" s="1">
        <v>0</v>
      </c>
      <c r="JI67" s="1"/>
      <c r="JJ67" s="1"/>
      <c r="JK67" s="1">
        <v>0</v>
      </c>
      <c r="JL67" s="1"/>
      <c r="JM67" s="1"/>
      <c r="JN67" s="1">
        <v>0</v>
      </c>
      <c r="JO67" s="1"/>
      <c r="JP67" s="110"/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0.2</v>
      </c>
      <c r="KF67" s="1">
        <v>0</v>
      </c>
      <c r="KG67" s="1">
        <v>0</v>
      </c>
      <c r="KH67" s="1">
        <v>0</v>
      </c>
      <c r="KI67" s="1">
        <v>0</v>
      </c>
      <c r="KJ67" s="1"/>
      <c r="KK67" s="1"/>
      <c r="KL67" s="1">
        <v>0</v>
      </c>
      <c r="KM67" s="1"/>
      <c r="KN67" s="1"/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/>
      <c r="KW67" s="1"/>
      <c r="KX67" s="1">
        <v>0</v>
      </c>
      <c r="KY67" s="1">
        <v>17.7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0.1</v>
      </c>
      <c r="LH67" s="1">
        <v>4</v>
      </c>
      <c r="LI67" s="1">
        <v>0</v>
      </c>
      <c r="LJ67" s="1">
        <v>0.3</v>
      </c>
      <c r="LK67" s="1">
        <v>0</v>
      </c>
      <c r="LL67" s="1">
        <v>0.3</v>
      </c>
      <c r="LM67" s="1">
        <v>0</v>
      </c>
      <c r="LN67" s="1"/>
      <c r="LO67" s="1">
        <v>0.4</v>
      </c>
      <c r="LP67" s="1">
        <v>0.6</v>
      </c>
      <c r="LQ67" s="1">
        <v>0.1</v>
      </c>
      <c r="LR67" s="1">
        <v>0</v>
      </c>
      <c r="LS67" s="1">
        <v>0</v>
      </c>
      <c r="LT67" s="1"/>
      <c r="LU67" s="1"/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/>
      <c r="MJ67" s="109"/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I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0.2</v>
      </c>
      <c r="NR67" s="1">
        <v>0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</row>
    <row r="68" spans="1:389">
      <c r="A68" t="s">
        <v>87</v>
      </c>
      <c r="B68" s="54">
        <v>2</v>
      </c>
      <c r="C68" s="1"/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0.2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1</v>
      </c>
      <c r="CF68" s="1"/>
      <c r="CG68" s="1"/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1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/>
      <c r="FG68" s="1"/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/>
      <c r="FR68" s="1"/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/>
      <c r="GE68" s="110"/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0.2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/>
      <c r="GZ68" s="1"/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3.3</v>
      </c>
      <c r="HN68" s="1">
        <v>0</v>
      </c>
      <c r="HO68" s="1">
        <v>0</v>
      </c>
      <c r="HP68" s="1">
        <v>0</v>
      </c>
      <c r="HQ68" s="1">
        <v>0.3</v>
      </c>
      <c r="HR68" s="1"/>
      <c r="HS68" s="1"/>
      <c r="HT68" s="1">
        <v>0</v>
      </c>
      <c r="HU68" s="1">
        <v>4.5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/>
      <c r="IB68" s="1"/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/>
      <c r="IT68" s="1"/>
      <c r="IU68" s="1">
        <v>0</v>
      </c>
      <c r="IV68" s="1"/>
      <c r="IW68" s="1"/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/>
      <c r="JG68" s="1"/>
      <c r="JH68" s="1">
        <v>0</v>
      </c>
      <c r="JI68" s="1"/>
      <c r="JJ68" s="1"/>
      <c r="JK68" s="1">
        <v>0</v>
      </c>
      <c r="JL68" s="1"/>
      <c r="JM68" s="1"/>
      <c r="JN68" s="1">
        <v>0</v>
      </c>
      <c r="JO68" s="1"/>
      <c r="JP68" s="110"/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0.2</v>
      </c>
      <c r="KF68" s="1">
        <v>0</v>
      </c>
      <c r="KG68" s="1">
        <v>0</v>
      </c>
      <c r="KH68" s="1">
        <v>0</v>
      </c>
      <c r="KI68" s="1">
        <v>0</v>
      </c>
      <c r="KJ68" s="1"/>
      <c r="KK68" s="1"/>
      <c r="KL68" s="1">
        <v>0</v>
      </c>
      <c r="KM68" s="1"/>
      <c r="KN68" s="1"/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/>
      <c r="KW68" s="1"/>
      <c r="KX68" s="1">
        <v>0</v>
      </c>
      <c r="KY68" s="1">
        <v>21.2</v>
      </c>
      <c r="KZ68" s="1">
        <v>12.7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0.1</v>
      </c>
      <c r="LH68" s="1">
        <v>4.5999999999999996</v>
      </c>
      <c r="LI68" s="1">
        <v>0</v>
      </c>
      <c r="LJ68" s="1">
        <v>0.3</v>
      </c>
      <c r="LK68" s="1">
        <v>0</v>
      </c>
      <c r="LL68" s="1">
        <v>0.4</v>
      </c>
      <c r="LM68" s="1">
        <v>0.4</v>
      </c>
      <c r="LN68" s="1"/>
      <c r="LO68" s="1">
        <v>0.3</v>
      </c>
      <c r="LP68" s="1">
        <v>0.5</v>
      </c>
      <c r="LQ68" s="1">
        <v>0.3</v>
      </c>
      <c r="LR68" s="1">
        <v>0.2</v>
      </c>
      <c r="LS68" s="1">
        <v>0</v>
      </c>
      <c r="LT68" s="1"/>
      <c r="LU68" s="1"/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/>
      <c r="MJ68" s="109"/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0.2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</row>
    <row r="69" spans="1:389">
      <c r="A69" t="s">
        <v>88</v>
      </c>
      <c r="B69" s="54">
        <v>2</v>
      </c>
      <c r="C69" s="1"/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0.3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1.5</v>
      </c>
      <c r="CF69" s="1"/>
      <c r="CG69" s="1"/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1.5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/>
      <c r="FG69" s="1"/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/>
      <c r="FR69" s="1"/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/>
      <c r="GE69" s="110"/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0.3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/>
      <c r="GZ69" s="1"/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1.8</v>
      </c>
      <c r="HN69" s="1">
        <v>0</v>
      </c>
      <c r="HO69" s="1">
        <v>0</v>
      </c>
      <c r="HP69" s="1">
        <v>0</v>
      </c>
      <c r="HQ69" s="1">
        <v>0.3</v>
      </c>
      <c r="HR69" s="1"/>
      <c r="HS69" s="1"/>
      <c r="HT69" s="1">
        <v>0</v>
      </c>
      <c r="HU69" s="1">
        <v>4.3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/>
      <c r="IB69" s="1"/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/>
      <c r="IT69" s="1"/>
      <c r="IU69" s="1">
        <v>0</v>
      </c>
      <c r="IV69" s="1"/>
      <c r="IW69" s="1"/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/>
      <c r="JG69" s="1"/>
      <c r="JH69" s="1">
        <v>0</v>
      </c>
      <c r="JI69" s="1"/>
      <c r="JJ69" s="1"/>
      <c r="JK69" s="1">
        <v>0</v>
      </c>
      <c r="JL69" s="1"/>
      <c r="JM69" s="1"/>
      <c r="JN69" s="1">
        <v>0</v>
      </c>
      <c r="JO69" s="1"/>
      <c r="JP69" s="110"/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0.2</v>
      </c>
      <c r="KF69" s="1">
        <v>0</v>
      </c>
      <c r="KG69" s="1">
        <v>0</v>
      </c>
      <c r="KH69" s="1">
        <v>0</v>
      </c>
      <c r="KI69" s="1">
        <v>0</v>
      </c>
      <c r="KJ69" s="1"/>
      <c r="KK69" s="1"/>
      <c r="KL69" s="1">
        <v>0</v>
      </c>
      <c r="KM69" s="1"/>
      <c r="KN69" s="1"/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/>
      <c r="KW69" s="1"/>
      <c r="KX69" s="1">
        <v>0</v>
      </c>
      <c r="KY69" s="1">
        <v>21.8</v>
      </c>
      <c r="KZ69" s="1">
        <v>8.9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1.4</v>
      </c>
      <c r="LG69" s="1">
        <v>0</v>
      </c>
      <c r="LH69" s="1">
        <v>3.1</v>
      </c>
      <c r="LI69" s="1">
        <v>0</v>
      </c>
      <c r="LJ69" s="1">
        <v>0.2</v>
      </c>
      <c r="LK69" s="1">
        <v>0</v>
      </c>
      <c r="LL69" s="1">
        <v>0</v>
      </c>
      <c r="LM69" s="1">
        <v>0.3</v>
      </c>
      <c r="LN69" s="1"/>
      <c r="LO69" s="1">
        <v>0.5</v>
      </c>
      <c r="LP69" s="1">
        <v>0</v>
      </c>
      <c r="LQ69" s="1">
        <v>0.3</v>
      </c>
      <c r="LR69" s="1">
        <v>0.2</v>
      </c>
      <c r="LS69" s="1">
        <v>0.2</v>
      </c>
      <c r="LT69" s="1"/>
      <c r="LU69" s="1"/>
      <c r="LV69" s="1">
        <v>0</v>
      </c>
      <c r="LW69" s="1">
        <v>0</v>
      </c>
      <c r="LX69" s="1">
        <v>0</v>
      </c>
      <c r="LY69" s="1">
        <v>1.2</v>
      </c>
      <c r="LZ69" s="1">
        <v>2.2999999999999998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/>
      <c r="MJ69" s="109"/>
      <c r="MK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I69" s="1">
        <v>0</v>
      </c>
      <c r="NJ69" s="1">
        <v>0</v>
      </c>
      <c r="NK69" s="1">
        <v>0</v>
      </c>
      <c r="NL69" s="1">
        <v>0</v>
      </c>
      <c r="NM69" s="1">
        <v>0</v>
      </c>
      <c r="NN69" s="1">
        <v>0</v>
      </c>
      <c r="NO69" s="1">
        <v>0</v>
      </c>
      <c r="NP69" s="1">
        <v>0</v>
      </c>
      <c r="NQ69" s="1">
        <v>0.3</v>
      </c>
      <c r="NR69" s="1">
        <v>0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</row>
    <row r="70" spans="1:389" ht="15">
      <c r="A70" t="s">
        <v>89</v>
      </c>
      <c r="B70" s="115">
        <v>2</v>
      </c>
      <c r="C70" s="1"/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0.2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0.7</v>
      </c>
      <c r="CF70" s="1"/>
      <c r="CG70" s="1"/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0.7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/>
      <c r="FG70" s="1"/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/>
      <c r="FR70" s="1"/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/>
      <c r="GE70" s="110"/>
      <c r="GF70" s="1">
        <v>0</v>
      </c>
      <c r="GG70" s="1">
        <v>0</v>
      </c>
      <c r="GH70" s="1">
        <v>0</v>
      </c>
      <c r="GI70" s="1">
        <v>0</v>
      </c>
      <c r="GJ70" s="1">
        <v>0.2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/>
      <c r="GZ70" s="1"/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2</v>
      </c>
      <c r="HM70" s="1">
        <v>0</v>
      </c>
      <c r="HN70" s="1">
        <v>0</v>
      </c>
      <c r="HO70" s="1">
        <v>0</v>
      </c>
      <c r="HP70" s="1">
        <v>0</v>
      </c>
      <c r="HQ70" s="1">
        <v>0.2</v>
      </c>
      <c r="HR70" s="1"/>
      <c r="HS70" s="1"/>
      <c r="HT70" s="1">
        <v>0</v>
      </c>
      <c r="HU70" s="1">
        <v>4.0999999999999996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/>
      <c r="IB70" s="1"/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/>
      <c r="IT70" s="1"/>
      <c r="IU70" s="1">
        <v>0</v>
      </c>
      <c r="IV70" s="1"/>
      <c r="IW70" s="1"/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/>
      <c r="JG70" s="1"/>
      <c r="JH70" s="1">
        <v>0</v>
      </c>
      <c r="JI70" s="1"/>
      <c r="JJ70" s="1"/>
      <c r="JK70" s="1">
        <v>0</v>
      </c>
      <c r="JL70" s="1"/>
      <c r="JM70" s="1"/>
      <c r="JN70" s="1">
        <v>0</v>
      </c>
      <c r="JO70" s="1"/>
      <c r="JP70" s="110"/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0.1</v>
      </c>
      <c r="KF70" s="1">
        <v>0</v>
      </c>
      <c r="KG70" s="1">
        <v>0</v>
      </c>
      <c r="KH70" s="1">
        <v>0</v>
      </c>
      <c r="KI70" s="1">
        <v>0</v>
      </c>
      <c r="KJ70" s="1"/>
      <c r="KK70" s="1"/>
      <c r="KL70" s="1">
        <v>0</v>
      </c>
      <c r="KM70" s="1"/>
      <c r="KN70" s="1"/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/>
      <c r="KW70" s="1"/>
      <c r="KX70" s="1">
        <v>0</v>
      </c>
      <c r="KY70" s="1">
        <v>21.1</v>
      </c>
      <c r="KZ70" s="1">
        <v>14.5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0.1</v>
      </c>
      <c r="LH70" s="1">
        <v>3.6</v>
      </c>
      <c r="LI70" s="1">
        <v>0</v>
      </c>
      <c r="LJ70" s="1">
        <v>0.2</v>
      </c>
      <c r="LK70" s="1">
        <v>0</v>
      </c>
      <c r="LL70" s="1">
        <v>0.3</v>
      </c>
      <c r="LM70" s="1">
        <v>0</v>
      </c>
      <c r="LN70" s="1"/>
      <c r="LO70" s="1">
        <v>0.4</v>
      </c>
      <c r="LP70" s="1">
        <v>0</v>
      </c>
      <c r="LQ70" s="1">
        <v>0.3</v>
      </c>
      <c r="LR70" s="1">
        <v>0</v>
      </c>
      <c r="LS70" s="1">
        <v>0</v>
      </c>
      <c r="LT70" s="1"/>
      <c r="LU70" s="1"/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/>
      <c r="MJ70" s="109"/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0.2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</row>
    <row r="71" spans="1:389">
      <c r="A71" s="116"/>
      <c r="B71" s="116"/>
      <c r="C71" s="117" t="s">
        <v>155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8"/>
      <c r="P71" s="119" t="s">
        <v>156</v>
      </c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8"/>
      <c r="AD71" s="117" t="s">
        <v>157</v>
      </c>
      <c r="AE71" s="116"/>
      <c r="AF71" s="118"/>
      <c r="AG71" s="120" t="s">
        <v>516</v>
      </c>
      <c r="AH71" s="117" t="s">
        <v>159</v>
      </c>
      <c r="AI71" s="118"/>
      <c r="AJ71" s="121" t="s">
        <v>517</v>
      </c>
      <c r="AK71" s="122" t="s">
        <v>161</v>
      </c>
      <c r="AL71" s="116"/>
      <c r="AM71" s="118"/>
      <c r="AN71" s="117" t="s">
        <v>162</v>
      </c>
      <c r="AO71" s="116"/>
      <c r="AP71" s="116"/>
      <c r="AQ71" s="118"/>
      <c r="AR71" s="123"/>
      <c r="AS71" s="123" t="s">
        <v>518</v>
      </c>
      <c r="AT71" s="124" t="s">
        <v>407</v>
      </c>
      <c r="AU71" s="124" t="s">
        <v>386</v>
      </c>
      <c r="AV71" s="124" t="s">
        <v>164</v>
      </c>
      <c r="AW71" s="124" t="s">
        <v>411</v>
      </c>
      <c r="AX71" s="23"/>
      <c r="AY71" s="23"/>
      <c r="AZ71" s="23"/>
      <c r="BA71" s="23"/>
      <c r="BB71" s="23"/>
      <c r="BC71" s="23"/>
      <c r="BD71" s="23"/>
      <c r="BE71" s="24"/>
      <c r="BF71" s="124" t="s">
        <v>431</v>
      </c>
      <c r="BG71" s="124" t="s">
        <v>165</v>
      </c>
      <c r="BH71" s="125" t="s">
        <v>519</v>
      </c>
      <c r="BI71" s="23"/>
      <c r="BJ71" s="23"/>
      <c r="BK71" s="23"/>
      <c r="BL71" s="23"/>
      <c r="BM71" s="23"/>
      <c r="BN71" s="23"/>
      <c r="BO71" s="23"/>
      <c r="BP71" s="23"/>
      <c r="BQ71" s="126" t="s">
        <v>520</v>
      </c>
      <c r="BR71" s="125" t="s">
        <v>521</v>
      </c>
      <c r="BS71" s="23"/>
      <c r="BT71" s="23"/>
      <c r="BU71" s="23"/>
      <c r="BV71" s="23"/>
      <c r="BW71" s="23"/>
      <c r="BX71" s="23"/>
      <c r="BY71" s="23" t="s">
        <v>522</v>
      </c>
      <c r="BZ71" s="23"/>
      <c r="CA71" s="23"/>
      <c r="CB71" s="23"/>
      <c r="CC71" s="24"/>
    </row>
    <row r="72" spans="1:389">
      <c r="A72" s="69" t="s">
        <v>0</v>
      </c>
      <c r="B72" s="127" t="s">
        <v>1</v>
      </c>
      <c r="C72" s="29" t="s">
        <v>145</v>
      </c>
      <c r="D72" t="s">
        <v>523</v>
      </c>
      <c r="E72" s="111" t="s">
        <v>167</v>
      </c>
      <c r="F72" s="111" t="s">
        <v>185</v>
      </c>
      <c r="G72" s="111" t="s">
        <v>187</v>
      </c>
      <c r="H72" s="110" t="s">
        <v>193</v>
      </c>
      <c r="I72" s="111" t="s">
        <v>206</v>
      </c>
      <c r="J72" s="110" t="s">
        <v>208</v>
      </c>
      <c r="K72" s="110" t="s">
        <v>215</v>
      </c>
      <c r="L72" s="110" t="s">
        <v>229</v>
      </c>
      <c r="M72" s="111" t="s">
        <v>248</v>
      </c>
      <c r="N72" s="111" t="s">
        <v>249</v>
      </c>
      <c r="O72" s="128" t="s">
        <v>250</v>
      </c>
      <c r="P72" s="129" t="s">
        <v>251</v>
      </c>
      <c r="Q72" s="111" t="s">
        <v>258</v>
      </c>
      <c r="R72" s="111" t="s">
        <v>272</v>
      </c>
      <c r="S72" s="111" t="s">
        <v>291</v>
      </c>
      <c r="T72" s="111" t="s">
        <v>292</v>
      </c>
      <c r="U72" s="111" t="s">
        <v>293</v>
      </c>
      <c r="V72" s="111" t="s">
        <v>303</v>
      </c>
      <c r="W72" s="111" t="s">
        <v>168</v>
      </c>
      <c r="X72" s="111" t="s">
        <v>305</v>
      </c>
      <c r="Y72" s="111" t="s">
        <v>315</v>
      </c>
      <c r="Z72" s="110" t="s">
        <v>316</v>
      </c>
      <c r="AA72" s="111" t="s">
        <v>317</v>
      </c>
      <c r="AB72" s="111" t="s">
        <v>318</v>
      </c>
      <c r="AC72" s="130" t="s">
        <v>324</v>
      </c>
      <c r="AD72" s="129" t="s">
        <v>326</v>
      </c>
      <c r="AE72" s="111" t="s">
        <v>333</v>
      </c>
      <c r="AF72" s="130" t="s">
        <v>334</v>
      </c>
      <c r="AG72" s="131" t="s">
        <v>336</v>
      </c>
      <c r="AH72" s="129" t="s">
        <v>346</v>
      </c>
      <c r="AI72" s="130" t="s">
        <v>360</v>
      </c>
      <c r="AJ72" s="132" t="s">
        <v>365</v>
      </c>
      <c r="AK72" s="129" t="s">
        <v>169</v>
      </c>
      <c r="AL72" s="111" t="s">
        <v>170</v>
      </c>
      <c r="AM72" s="130" t="s">
        <v>382</v>
      </c>
      <c r="AN72" s="129" t="s">
        <v>386</v>
      </c>
      <c r="AO72" s="111" t="s">
        <v>361</v>
      </c>
      <c r="AP72" s="111" t="s">
        <v>524</v>
      </c>
      <c r="AQ72" s="128" t="s">
        <v>393</v>
      </c>
      <c r="AR72" s="133" t="s">
        <v>398</v>
      </c>
      <c r="AS72" s="131" t="s">
        <v>399</v>
      </c>
      <c r="AT72" s="131" t="s">
        <v>408</v>
      </c>
      <c r="AU72" s="131" t="s">
        <v>409</v>
      </c>
      <c r="AV72" s="131" t="s">
        <v>410</v>
      </c>
      <c r="AW72" s="129" t="s">
        <v>412</v>
      </c>
      <c r="AX72" s="111" t="s">
        <v>413</v>
      </c>
      <c r="AY72" s="111" t="s">
        <v>416</v>
      </c>
      <c r="AZ72" s="111" t="s">
        <v>418</v>
      </c>
      <c r="BA72" s="111" t="s">
        <v>421</v>
      </c>
      <c r="BB72" s="111" t="s">
        <v>423</v>
      </c>
      <c r="BC72" s="111" t="s">
        <v>425</v>
      </c>
      <c r="BD72" s="111" t="s">
        <v>426</v>
      </c>
      <c r="BE72" s="130" t="s">
        <v>427</v>
      </c>
      <c r="BF72" s="131" t="s">
        <v>432</v>
      </c>
      <c r="BG72" s="131" t="s">
        <v>433</v>
      </c>
      <c r="BH72" s="129" t="s">
        <v>440</v>
      </c>
      <c r="BI72" s="111" t="s">
        <v>441</v>
      </c>
      <c r="BJ72" s="111" t="s">
        <v>442</v>
      </c>
      <c r="BK72" s="111" t="s">
        <v>525</v>
      </c>
      <c r="BL72" s="111" t="s">
        <v>446</v>
      </c>
      <c r="BM72" s="111" t="s">
        <v>526</v>
      </c>
      <c r="BN72" s="111" t="s">
        <v>527</v>
      </c>
      <c r="BO72" s="111" t="s">
        <v>451</v>
      </c>
      <c r="BP72" s="111" t="s">
        <v>528</v>
      </c>
      <c r="BQ72" s="130" t="s">
        <v>457</v>
      </c>
      <c r="BR72" s="29" t="s">
        <v>466</v>
      </c>
      <c r="BS72" t="s">
        <v>469</v>
      </c>
      <c r="BT72" t="s">
        <v>416</v>
      </c>
      <c r="BU72" s="111" t="s">
        <v>475</v>
      </c>
      <c r="BV72" s="111" t="s">
        <v>479</v>
      </c>
      <c r="BW72" s="111" t="s">
        <v>480</v>
      </c>
      <c r="BX72" s="111" t="s">
        <v>482</v>
      </c>
      <c r="BY72" s="111" t="s">
        <v>484</v>
      </c>
      <c r="BZ72" s="111" t="s">
        <v>489</v>
      </c>
      <c r="CA72" s="111" t="s">
        <v>529</v>
      </c>
      <c r="CB72" s="111" t="s">
        <v>502</v>
      </c>
      <c r="CC72" s="130" t="s">
        <v>515</v>
      </c>
    </row>
    <row r="73" spans="1:389">
      <c r="A73" t="s">
        <v>27</v>
      </c>
      <c r="B73" s="71">
        <v>1</v>
      </c>
      <c r="C73" s="29">
        <f>D38+E38+F38</f>
        <v>0</v>
      </c>
      <c r="D73">
        <f>H38+I38+J38+K38+L38+M38+N38</f>
        <v>0</v>
      </c>
      <c r="E73">
        <f>O38+P38+Q38</f>
        <v>0</v>
      </c>
      <c r="F73">
        <f>R38+S38</f>
        <v>0</v>
      </c>
      <c r="G73">
        <f>T38+U38+V38+W38+X38+Y38</f>
        <v>0</v>
      </c>
      <c r="H73">
        <f>Z38+AA38+AB38+AC38+AD38+AE38+AF38+AG38+AH38+AI38+AJ38+AK38+AL38</f>
        <v>0.2</v>
      </c>
      <c r="I73">
        <f>AM38+AN38</f>
        <v>0</v>
      </c>
      <c r="J73">
        <f>AO38+AP38+AQ38+AR38+AS38+AT38+AU38</f>
        <v>0</v>
      </c>
      <c r="K73">
        <f>AV38+AW38+AX38+AY38+AZ38+BA38+BB38+BC38+BD38+BE38+BF38+BG38+BH38+BI38</f>
        <v>0</v>
      </c>
      <c r="L73">
        <f>BJ38+BK38+BL38+BM38+BN38+BO38+BP38+BQ38+BR38+BS38+BT38+BU38+BV38+BW38+BX38+BY38+BZ38+CA38+CB38</f>
        <v>0.1</v>
      </c>
      <c r="M73" s="1">
        <v>0</v>
      </c>
      <c r="N73" s="1">
        <v>0</v>
      </c>
      <c r="O73" s="134">
        <v>0.8</v>
      </c>
      <c r="P73" s="29">
        <f>CH38+CI38+CJ38+CK38+CL38+CM38+CN38</f>
        <v>0</v>
      </c>
      <c r="Q73">
        <f>CO38+CP38+CQ38+CR38+CS38+CT38+CU38+CV38+CW38+CX38+CY38+CZ38+DA38+DB38</f>
        <v>0</v>
      </c>
      <c r="R73">
        <f>DC38+DD38+DE38+DF38+DG38+DH38+DI38+DJ38+DK38+DL38+DM38+DN38+DO38+DP38+DQ38+DR38+DS38+DT38+DU38</f>
        <v>0.1</v>
      </c>
      <c r="S73" s="1">
        <v>0</v>
      </c>
      <c r="T73" s="1">
        <v>0</v>
      </c>
      <c r="U73">
        <f>DX38+DY38+DZ38+EA38+EB38+EC38+ED38+EE38+EF38+EG38</f>
        <v>0</v>
      </c>
      <c r="V73" s="1">
        <v>0</v>
      </c>
      <c r="W73" s="1">
        <v>0</v>
      </c>
      <c r="X73">
        <f>EJ38+EK38+EL38+EM38+EN38+EO38+EP38+EQ38+ER38+ES38+ET38</f>
        <v>0</v>
      </c>
      <c r="Y73" s="1">
        <v>0</v>
      </c>
      <c r="Z73" s="1">
        <v>0.8</v>
      </c>
      <c r="AA73" s="1">
        <v>0</v>
      </c>
      <c r="AB73">
        <f>EX38+EY38+EZ38+FA38+FB38+FC38</f>
        <v>0</v>
      </c>
      <c r="AC73" s="27">
        <f>FD38+FE38</f>
        <v>0</v>
      </c>
      <c r="AD73" s="29">
        <f>FH38+FI38+FJ38+FK38+FL38+FM38+FN38</f>
        <v>0</v>
      </c>
      <c r="AE73" s="1">
        <v>0</v>
      </c>
      <c r="AF73" s="134">
        <v>0</v>
      </c>
      <c r="AG73" s="132">
        <f>FS38+FT38+FU38+FV38+FW38+FX38+FY38+FZ38+GA38+GB38+GC38</f>
        <v>0</v>
      </c>
      <c r="AH73" s="29">
        <f>GF38+GG38+GH38+GI38+GJ38+GK38+GL38+GM38+GN38+GO38+GP38+GQ38+GR38</f>
        <v>0.2</v>
      </c>
      <c r="AI73" s="27">
        <f>GT38+GU38+GV38+GW38+GX38</f>
        <v>0.2</v>
      </c>
      <c r="AJ73" s="132">
        <f>HA38+HB38+HC38+HD38+HE38+HF38+HG38+HH38+HI38+HJ38+HK38+HL38+HM38+HN38+HO38+HP38+HQ38</f>
        <v>2.2999999999999998</v>
      </c>
      <c r="AK73" s="135">
        <v>0</v>
      </c>
      <c r="AL73" s="1">
        <v>4.9000000000000004</v>
      </c>
      <c r="AM73" s="27">
        <f>HV38+HW38+HX38+HY38+HZ38</f>
        <v>0</v>
      </c>
      <c r="AN73" s="135">
        <v>0</v>
      </c>
      <c r="AO73">
        <f>ID38+IE38+IF38+IG38+IH38</f>
        <v>0.2</v>
      </c>
      <c r="AP73">
        <f>II38+IJ38+IK38+IL38+IM38+IN38</f>
        <v>0.6</v>
      </c>
      <c r="AQ73" s="27">
        <f>IO38+IP38+IQ38+IR38</f>
        <v>0</v>
      </c>
      <c r="AR73" s="136">
        <v>0</v>
      </c>
      <c r="AS73" s="132">
        <f>IX38+IY38+IZ38+JA38+JB38+JC38+JD38+JE38</f>
        <v>0</v>
      </c>
      <c r="AT73" s="136">
        <v>0</v>
      </c>
      <c r="AU73" s="136">
        <v>0</v>
      </c>
      <c r="AV73" s="136">
        <v>0</v>
      </c>
      <c r="AW73" s="135">
        <v>0</v>
      </c>
      <c r="AX73" s="1">
        <v>0</v>
      </c>
      <c r="AY73" s="1">
        <v>0.2</v>
      </c>
      <c r="AZ73" s="1">
        <f>JV38+JW38+JX38+JY38</f>
        <v>0</v>
      </c>
      <c r="BA73" s="1">
        <v>0</v>
      </c>
      <c r="BB73" s="1">
        <f>KA38+KB38+KC38</f>
        <v>0</v>
      </c>
      <c r="BC73" s="1">
        <v>0</v>
      </c>
      <c r="BD73" s="1">
        <v>0.5</v>
      </c>
      <c r="BE73" s="134">
        <v>0</v>
      </c>
      <c r="BF73" s="136">
        <v>0</v>
      </c>
      <c r="BG73" s="132">
        <f>KO38+KP38+KQ38+KR38+KS38+KT38+KU38</f>
        <v>0</v>
      </c>
      <c r="BH73" s="135">
        <v>0</v>
      </c>
      <c r="BI73" s="1">
        <v>21</v>
      </c>
      <c r="BJ73" s="1">
        <v>0</v>
      </c>
      <c r="BK73">
        <f>LA38+LB38+LC38</f>
        <v>0</v>
      </c>
      <c r="BL73" s="1">
        <v>0</v>
      </c>
      <c r="BM73">
        <f>LE38+LF38</f>
        <v>0</v>
      </c>
      <c r="BN73">
        <f>LG38+LH38</f>
        <v>4.3</v>
      </c>
      <c r="BO73" s="1">
        <v>0</v>
      </c>
      <c r="BP73">
        <f>LJ38+LK38+LL38+LM38</f>
        <v>0.2</v>
      </c>
      <c r="BQ73" s="27">
        <f>LO38+LP38+LQ38+LR38+LS38</f>
        <v>1.4</v>
      </c>
      <c r="BR73" s="135">
        <v>0</v>
      </c>
      <c r="BS73" s="1">
        <v>0</v>
      </c>
      <c r="BT73" s="1">
        <v>0.2</v>
      </c>
      <c r="BU73">
        <f>MK38+ML38+MM38+MN38</f>
        <v>0</v>
      </c>
      <c r="BV73" s="1">
        <v>0</v>
      </c>
      <c r="BW73" s="1">
        <v>0</v>
      </c>
      <c r="BX73" s="1">
        <v>0</v>
      </c>
      <c r="BY73">
        <f>MK38+ML38+MM38+MN38</f>
        <v>0</v>
      </c>
      <c r="BZ73">
        <f>MY38+MZ38+NA38+NB38+NC38+ND38</f>
        <v>0.6</v>
      </c>
      <c r="CA73">
        <f>NE38+NF38+NG38+NH38+NI38+NJ38+NK38</f>
        <v>0</v>
      </c>
      <c r="CB73">
        <f>NL38+NM38+NN38+NO38+NP38+NQ38+NR38+NS38+NT38+NU38+NV38+NW38+NX38</f>
        <v>0.2</v>
      </c>
      <c r="CC73" s="134">
        <v>0</v>
      </c>
    </row>
    <row r="74" spans="1:389">
      <c r="A74" t="s">
        <v>29</v>
      </c>
      <c r="B74" s="74">
        <v>1</v>
      </c>
      <c r="C74" s="29">
        <f>D39+E39+F39</f>
        <v>0</v>
      </c>
      <c r="D74">
        <f>H39+I39+J39+K39+L39+M39+N39</f>
        <v>0</v>
      </c>
      <c r="E74">
        <f>O39+P39+Q39</f>
        <v>0.5</v>
      </c>
      <c r="F74">
        <f>R39+S39</f>
        <v>0</v>
      </c>
      <c r="G74">
        <f>T39+U39+V39+W39+X39+Y39</f>
        <v>0</v>
      </c>
      <c r="H74">
        <f>Z39+AA39+AB39+AC39+AD39+AE39+AF39+AG39+AH39+AI39+AJ39+AK39+AL39</f>
        <v>0.3</v>
      </c>
      <c r="I74">
        <f>AM39+AN39</f>
        <v>0</v>
      </c>
      <c r="J74">
        <f>AO39+AP39+AQ39+AR39+AS39+AT39+AU39</f>
        <v>0</v>
      </c>
      <c r="K74">
        <f>AV39+AW39+AX39+AY39+AZ39+BA39+BB39+BC39+BD39+BE39+BF39+BG39+BH39+BI39</f>
        <v>0</v>
      </c>
      <c r="L74">
        <f>BJ39+BK39+BL39+BM39+BN39+BO39+BP39+BQ39+BR39+BS39+BT39+BU39+BV39+BW39+BX39+BY39+BZ39+CA39+CB39</f>
        <v>0</v>
      </c>
      <c r="M74" s="1">
        <v>0</v>
      </c>
      <c r="N74" s="1">
        <v>0</v>
      </c>
      <c r="O74" s="134">
        <v>0.9</v>
      </c>
      <c r="P74" s="29">
        <f>CH39+CI39+CJ39+CK39+CL39+CM39+CN39</f>
        <v>0</v>
      </c>
      <c r="Q74">
        <f>CO39+CP39+CQ39+CR39+CS39+CT39+CU39+CV39+CW39+CX39+CY39+CZ39+DA39+DB39</f>
        <v>0</v>
      </c>
      <c r="R74">
        <f>DC39+DD39+DE39+DF39+DG39+DH39+DI39+DJ39+DK39+DL39+DM39+DN39+DO39+DP39+DQ39+DR39+DS39+DT39+DU39</f>
        <v>0</v>
      </c>
      <c r="S74" s="1">
        <v>0</v>
      </c>
      <c r="T74" s="1">
        <v>0</v>
      </c>
      <c r="U74">
        <f>DX39+DY39+DZ39+EA39+EB39+EC39+ED39+EE39+EF39+EG39</f>
        <v>1.2</v>
      </c>
      <c r="V74" s="1">
        <v>0.4</v>
      </c>
      <c r="W74" s="1">
        <v>2</v>
      </c>
      <c r="X74">
        <f>EJ39+EK39+EL39+EM39+EN39+EO39+EP39+EQ39+ER39+ES39+ET39</f>
        <v>0</v>
      </c>
      <c r="Y74" s="1">
        <v>0</v>
      </c>
      <c r="Z74" s="1">
        <v>0.9</v>
      </c>
      <c r="AA74" s="1">
        <v>0</v>
      </c>
      <c r="AB74">
        <f>EX39+EY39+EZ39+FA39+FB39+FC39</f>
        <v>0</v>
      </c>
      <c r="AC74" s="27">
        <f>FD39+FE39</f>
        <v>0</v>
      </c>
      <c r="AD74" s="29">
        <f>FH39+FI39+FJ39+FK39+FL39+FM39+FN39</f>
        <v>0</v>
      </c>
      <c r="AE74" s="1">
        <v>0</v>
      </c>
      <c r="AF74" s="134">
        <v>0</v>
      </c>
      <c r="AG74" s="132">
        <f>FS39+FT39+FU39+FV39+FW39+FX39+FY39+FZ39+GA39+GB39+GC39</f>
        <v>0</v>
      </c>
      <c r="AH74" s="29">
        <f>GF39+GG39+GH39+GI39+GJ39+GK39+GL39+GM39+GN39+GO39+GP39+GQ39+GR39</f>
        <v>0.3</v>
      </c>
      <c r="AI74" s="27">
        <f>GT39+GU39+GV39+GW39+GX39</f>
        <v>0.3</v>
      </c>
      <c r="AJ74" s="132">
        <f>HA39+HB39+HC39+HD39+HE39+HF39+HG39+HH39+HI39+HJ39+HK39+HL39+HM39+HN39+HO39+HP39+HQ39</f>
        <v>1.8</v>
      </c>
      <c r="AK74" s="135">
        <v>0</v>
      </c>
      <c r="AL74" s="1">
        <v>5.4</v>
      </c>
      <c r="AM74" s="27">
        <f>HV39+HW39+HX39+HY39+HZ39</f>
        <v>0</v>
      </c>
      <c r="AN74" s="135">
        <v>0</v>
      </c>
      <c r="AO74">
        <f>ID39+IE39+IF39+IG39+IH39</f>
        <v>0.3</v>
      </c>
      <c r="AP74">
        <f>II39+IJ39+IK39+IL39+IM39+IN39</f>
        <v>0</v>
      </c>
      <c r="AQ74" s="27">
        <f>IO39+IP39+IQ39+IR39</f>
        <v>0.4</v>
      </c>
      <c r="AR74" s="136">
        <v>0</v>
      </c>
      <c r="AS74" s="132">
        <f>IX39+IY39+IZ39+JA39+JB39+JC39+JD39+JE39</f>
        <v>0</v>
      </c>
      <c r="AT74" s="136">
        <v>0</v>
      </c>
      <c r="AU74" s="136">
        <v>0</v>
      </c>
      <c r="AV74" s="136">
        <v>0</v>
      </c>
      <c r="AW74" s="135">
        <v>0</v>
      </c>
      <c r="AX74" s="1">
        <v>0</v>
      </c>
      <c r="AY74" s="1">
        <v>0</v>
      </c>
      <c r="AZ74" s="1">
        <f>JV39+JW39+JX39+JY39</f>
        <v>0</v>
      </c>
      <c r="BA74" s="1">
        <v>0</v>
      </c>
      <c r="BB74" s="1">
        <f>KA39+KB39+KC39</f>
        <v>0</v>
      </c>
      <c r="BC74" s="1">
        <v>0</v>
      </c>
      <c r="BD74" s="1">
        <v>0.1</v>
      </c>
      <c r="BE74" s="134">
        <v>0</v>
      </c>
      <c r="BF74" s="136">
        <v>0</v>
      </c>
      <c r="BG74" s="132">
        <f>KO39+KP39+KQ39+KR39+KS39+KT39+KU39</f>
        <v>0</v>
      </c>
      <c r="BH74" s="135">
        <v>0</v>
      </c>
      <c r="BI74" s="1">
        <v>38.299999999999997</v>
      </c>
      <c r="BJ74" s="1">
        <v>0</v>
      </c>
      <c r="BK74">
        <f>LA39+LB39+LC39</f>
        <v>0</v>
      </c>
      <c r="BL74" s="1">
        <v>0</v>
      </c>
      <c r="BM74">
        <f>LE39+LF39</f>
        <v>0</v>
      </c>
      <c r="BN74">
        <f>LG39+LH39</f>
        <v>3.3000000000000003</v>
      </c>
      <c r="BO74" s="1">
        <v>0</v>
      </c>
      <c r="BP74">
        <f>LJ39+LK39+LL39+LM39</f>
        <v>0.2</v>
      </c>
      <c r="BQ74" s="27">
        <f>LO39+LP39+LQ39+LR39+LS39</f>
        <v>0.5</v>
      </c>
      <c r="BR74" s="135">
        <v>0</v>
      </c>
      <c r="BS74" s="1">
        <v>0</v>
      </c>
      <c r="BT74" s="1">
        <v>0</v>
      </c>
      <c r="BU74">
        <f>MK39+ML39+MM39+MN39</f>
        <v>0.4</v>
      </c>
      <c r="BV74" s="1">
        <v>0</v>
      </c>
      <c r="BW74" s="1">
        <v>0</v>
      </c>
      <c r="BX74" s="1">
        <v>0</v>
      </c>
      <c r="BY74">
        <f>MK39+ML39+MM39+MN39</f>
        <v>0.4</v>
      </c>
      <c r="BZ74">
        <f>MY39+MZ39+NA39+NB39+NC39+ND39</f>
        <v>0</v>
      </c>
      <c r="CA74">
        <f>NE39+NF39+NG39+NH39+NI39+NJ39+NK39</f>
        <v>0</v>
      </c>
      <c r="CB74">
        <f>NL39+NM39+NN39+NO39+NP39+NQ39+NR39+NS39+NT39+NU39+NV39+NW39+NX39</f>
        <v>0.3</v>
      </c>
      <c r="CC74" s="134">
        <v>0</v>
      </c>
    </row>
    <row r="75" spans="1:389">
      <c r="A75" t="s">
        <v>32</v>
      </c>
      <c r="B75" s="74">
        <v>1</v>
      </c>
      <c r="C75" s="29">
        <f>D40+E40+F40</f>
        <v>0</v>
      </c>
      <c r="D75">
        <f>H40+I40+J40+K40+L40+M40+N40</f>
        <v>0</v>
      </c>
      <c r="E75">
        <f>O40+P40+Q40</f>
        <v>0.4</v>
      </c>
      <c r="F75">
        <f>R40+S40</f>
        <v>0</v>
      </c>
      <c r="G75">
        <f>T40+U40+V40+W40+X40+Y40</f>
        <v>0</v>
      </c>
      <c r="H75">
        <f>Z40+AA40+AB40+AC40+AD40+AE40+AF40+AG40+AH40+AI40+AJ40+AK40+AL40</f>
        <v>0.4</v>
      </c>
      <c r="I75">
        <f>AM40+AN40</f>
        <v>0</v>
      </c>
      <c r="J75">
        <f>AO40+AP40+AQ40+AR40+AS40+AT40+AU40</f>
        <v>0</v>
      </c>
      <c r="K75">
        <f>AV40+AW40+AX40+AY40+AZ40+BA40+BB40+BC40+BD40+BE40+BF40+BG40+BH40+BI40</f>
        <v>0</v>
      </c>
      <c r="L75">
        <f>BJ40+BK40+BL40+BM40+BN40+BO40+BP40+BQ40+BR40+BS40+BT40+BU40+BV40+BW40+BX40+BY40+BZ40+CA40+CB40</f>
        <v>0</v>
      </c>
      <c r="M75" s="1">
        <v>0</v>
      </c>
      <c r="N75" s="1">
        <v>0</v>
      </c>
      <c r="O75" s="134">
        <v>0.7</v>
      </c>
      <c r="P75" s="29">
        <f>CH40+CI40+CJ40+CK40+CL40+CM40+CN40</f>
        <v>0</v>
      </c>
      <c r="Q75">
        <f>CO40+CP40+CQ40+CR40+CS40+CT40+CU40+CV40+CW40+CX40+CY40+CZ40+DA40+DB40</f>
        <v>0</v>
      </c>
      <c r="R75">
        <f>DC40+DD40+DE40+DF40+DG40+DH40+DI40+DJ40+DK40+DL40+DM40+DN40+DO40+DP40+DQ40+DR40+DS40+DT40+DU40</f>
        <v>0</v>
      </c>
      <c r="S75" s="1">
        <v>0</v>
      </c>
      <c r="T75" s="1">
        <v>0</v>
      </c>
      <c r="U75">
        <f>DX40+DY40+DZ40+EA40+EB40+EC40+ED40+EE40+EF40+EG40</f>
        <v>0.7</v>
      </c>
      <c r="V75" s="1">
        <v>0.1</v>
      </c>
      <c r="W75" s="1">
        <v>0.9</v>
      </c>
      <c r="X75">
        <f>EJ40+EK40+EL40+EM40+EN40+EO40+EP40+EQ40+ER40+ES40+ET40</f>
        <v>0.70000000000000007</v>
      </c>
      <c r="Y75" s="1">
        <v>0</v>
      </c>
      <c r="Z75" s="1">
        <v>0.7</v>
      </c>
      <c r="AA75" s="1">
        <v>0</v>
      </c>
      <c r="AB75">
        <f>EX40+EY40+EZ40+FA40+FB40+FC40</f>
        <v>0</v>
      </c>
      <c r="AC75" s="27">
        <f>FD40+FE40</f>
        <v>0</v>
      </c>
      <c r="AD75" s="29">
        <f>FH40+FI40+FJ40+FK40+FL40+FM40+FN40</f>
        <v>0</v>
      </c>
      <c r="AE75" s="1">
        <v>0</v>
      </c>
      <c r="AF75" s="134">
        <v>0</v>
      </c>
      <c r="AG75" s="132">
        <f>FS40+FT40+FU40+FV40+FW40+FX40+FY40+FZ40+GA40+GB40+GC40</f>
        <v>0.1</v>
      </c>
      <c r="AH75" s="29">
        <f>GF40+GG40+GH40+GI40+GJ40+GK40+GL40+GM40+GN40+GO40+GP40+GQ40+GR40</f>
        <v>0.4</v>
      </c>
      <c r="AI75" s="27">
        <f>GT40+GU40+GV40+GW40+GX40</f>
        <v>0.2</v>
      </c>
      <c r="AJ75" s="132">
        <f>HA40+HB40+HC40+HD40+HE40+HF40+HG40+HH40+HI40+HJ40+HK40+HL40+HM40+HN40+HO40+HP40+HQ40</f>
        <v>3</v>
      </c>
      <c r="AK75" s="135">
        <v>0</v>
      </c>
      <c r="AL75" s="1">
        <v>6.9</v>
      </c>
      <c r="AM75" s="27">
        <f>HV40+HW40+HX40+HY40+HZ40</f>
        <v>0</v>
      </c>
      <c r="AN75" s="135">
        <v>0</v>
      </c>
      <c r="AO75">
        <f>ID40+IE40+IF40+IG40+IH40</f>
        <v>0.2</v>
      </c>
      <c r="AP75">
        <f>II40+IJ40+IK40+IL40+IM40+IN40</f>
        <v>0.4</v>
      </c>
      <c r="AQ75" s="27">
        <f>IO40+IP40+IQ40+IR40</f>
        <v>0.7</v>
      </c>
      <c r="AR75" s="136">
        <v>0</v>
      </c>
      <c r="AS75" s="132">
        <f>IX40+IY40+IZ40+JA40+JB40+JC40+JD40+JE40</f>
        <v>0</v>
      </c>
      <c r="AT75" s="136">
        <v>0</v>
      </c>
      <c r="AU75" s="136">
        <v>0</v>
      </c>
      <c r="AV75" s="136">
        <v>0</v>
      </c>
      <c r="AW75" s="135">
        <v>0</v>
      </c>
      <c r="AX75" s="1">
        <v>0</v>
      </c>
      <c r="AY75" s="1">
        <v>0</v>
      </c>
      <c r="AZ75" s="1">
        <f>JV40+JW40+JX40+JY40</f>
        <v>0</v>
      </c>
      <c r="BA75" s="1">
        <v>0</v>
      </c>
      <c r="BB75" s="1">
        <f>KA40+KB40+KC40</f>
        <v>0</v>
      </c>
      <c r="BC75" s="1">
        <v>0</v>
      </c>
      <c r="BD75" s="1">
        <v>0.2</v>
      </c>
      <c r="BE75" s="134">
        <v>0</v>
      </c>
      <c r="BF75" s="136">
        <v>0</v>
      </c>
      <c r="BG75" s="132">
        <f>KO40+KP40+KQ40+KR40+KS40+KT40+KU40</f>
        <v>0</v>
      </c>
      <c r="BH75" s="135">
        <v>0</v>
      </c>
      <c r="BI75" s="1">
        <v>6.9</v>
      </c>
      <c r="BJ75" s="1">
        <v>0</v>
      </c>
      <c r="BK75">
        <f>LA40+LB40+LC40</f>
        <v>0</v>
      </c>
      <c r="BL75" s="1">
        <v>0</v>
      </c>
      <c r="BM75">
        <f>LE40+LF40</f>
        <v>0</v>
      </c>
      <c r="BN75">
        <f>LG40+LH40</f>
        <v>4</v>
      </c>
      <c r="BO75" s="1">
        <v>0</v>
      </c>
      <c r="BP75">
        <f>LJ40+LK40+LL40+LM40</f>
        <v>0</v>
      </c>
      <c r="BQ75" s="27">
        <f>LO40+LP40+LQ40+LR40+LS40</f>
        <v>0.79999999999999993</v>
      </c>
      <c r="BR75" s="135">
        <v>0</v>
      </c>
      <c r="BS75" s="1">
        <v>0</v>
      </c>
      <c r="BT75" s="1">
        <v>0</v>
      </c>
      <c r="BU75">
        <f>MK40+ML40+MM40+MN40</f>
        <v>0.7</v>
      </c>
      <c r="BV75" s="1">
        <v>0</v>
      </c>
      <c r="BW75" s="1">
        <v>0</v>
      </c>
      <c r="BX75" s="1">
        <v>0</v>
      </c>
      <c r="BY75">
        <f>MK40+ML40+MM40+MN40</f>
        <v>0.7</v>
      </c>
      <c r="BZ75">
        <f>MY40+MZ40+NA40+NB40+NC40+ND40</f>
        <v>0.4</v>
      </c>
      <c r="CA75">
        <f>NE40+NF40+NG40+NH40+NI40+NJ40+NK40</f>
        <v>0</v>
      </c>
      <c r="CB75">
        <f>NL40+NM40+NN40+NO40+NP40+NQ40+NR40+NS40+NT40+NU40+NV40+NW40+NX40</f>
        <v>0.4</v>
      </c>
      <c r="CC75" s="134">
        <v>0</v>
      </c>
    </row>
    <row r="76" spans="1:389">
      <c r="A76" t="s">
        <v>35</v>
      </c>
      <c r="B76" s="71">
        <v>1</v>
      </c>
      <c r="C76" s="29">
        <f>D41+E41+F41</f>
        <v>0</v>
      </c>
      <c r="D76">
        <f>H41+I41+J41+K41+L41+M41+N41</f>
        <v>0.2</v>
      </c>
      <c r="E76">
        <f>O41+P41+Q41</f>
        <v>0</v>
      </c>
      <c r="F76">
        <f>R41+S41</f>
        <v>0</v>
      </c>
      <c r="G76">
        <f>T41+U41+V41+W41+X41+Y41</f>
        <v>0</v>
      </c>
      <c r="H76">
        <f>Z41+AA41+AB41+AC41+AD41+AE41+AF41+AG41+AH41+AI41+AJ41+AK41+AL41</f>
        <v>0.60000000000000009</v>
      </c>
      <c r="I76">
        <f>AM41+AN41</f>
        <v>0</v>
      </c>
      <c r="J76">
        <f>AO41+AP41+AQ41+AR41+AS41+AT41+AU41</f>
        <v>0</v>
      </c>
      <c r="K76">
        <f>AV41+AW41+AX41+AY41+AZ41+BA41+BB41+BC41+BD41+BE41+BF41+BG41+BH41+BI41</f>
        <v>0</v>
      </c>
      <c r="L76">
        <f>BJ41+BK41+BL41+BM41+BN41+BO41+BP41+BQ41+BR41+BS41+BT41+BU41+BV41+BW41+BX41+BY41+BZ41+CA41+CB41</f>
        <v>0</v>
      </c>
      <c r="M76" s="1">
        <v>0</v>
      </c>
      <c r="N76" s="1">
        <v>0</v>
      </c>
      <c r="O76" s="134">
        <v>2</v>
      </c>
      <c r="P76" s="29">
        <f>CH41+CI41+CJ41+CK41+CL41+CM41+CN41</f>
        <v>0</v>
      </c>
      <c r="Q76">
        <f>CO41+CP41+CQ41+CR41+CS41+CT41+CU41+CV41+CW41+CX41+CY41+CZ41+DA41+DB41</f>
        <v>0</v>
      </c>
      <c r="R76">
        <f>DC41+DD41+DE41+DF41+DG41+DH41+DI41+DJ41+DK41+DL41+DM41+DN41+DO41+DP41+DQ41+DR41+DS41+DT41+DU41</f>
        <v>0</v>
      </c>
      <c r="S76" s="1">
        <v>0</v>
      </c>
      <c r="T76" s="1">
        <v>0</v>
      </c>
      <c r="U76">
        <f>DX41+DY41+DZ41+EA41+EB41+EC41+ED41+EE41+EF41+EG41</f>
        <v>1.3</v>
      </c>
      <c r="V76" s="1">
        <v>0.2</v>
      </c>
      <c r="W76" s="1">
        <v>1.3</v>
      </c>
      <c r="X76">
        <f>EJ41+EK41+EL41+EM41+EN41+EO41+EP41+EQ41+ER41+ES41+ET41</f>
        <v>0.1</v>
      </c>
      <c r="Y76" s="1">
        <v>0</v>
      </c>
      <c r="Z76" s="1">
        <v>2</v>
      </c>
      <c r="AA76" s="1">
        <v>0</v>
      </c>
      <c r="AB76">
        <f>EX41+EY41+EZ41+FA41+FB41+FC41</f>
        <v>0</v>
      </c>
      <c r="AC76" s="27">
        <f>FD41+FE41</f>
        <v>0</v>
      </c>
      <c r="AD76" s="29">
        <f>FH41+FI41+FJ41+FK41+FL41+FM41+FN41</f>
        <v>0.2</v>
      </c>
      <c r="AE76" s="1">
        <v>0</v>
      </c>
      <c r="AF76" s="134">
        <v>0</v>
      </c>
      <c r="AG76" s="132">
        <f>FS41+FT41+FU41+FV41+FW41+FX41+FY41+FZ41+GA41+GB41+GC41</f>
        <v>0</v>
      </c>
      <c r="AH76" s="29">
        <f>GF41+GG41+GH41+GI41+GJ41+GK41+GL41+GM41+GN41+GO41+GP41+GQ41+GR41</f>
        <v>0.60000000000000009</v>
      </c>
      <c r="AI76" s="27">
        <f>GT41+GU41+GV41+GW41+GX41</f>
        <v>0.7</v>
      </c>
      <c r="AJ76" s="132">
        <f>HA41+HB41+HC41+HD41+HE41+HF41+HG41+HH41+HI41+HJ41+HK41+HL41+HM41+HN41+HO41+HP41+HQ41</f>
        <v>1.9</v>
      </c>
      <c r="AK76" s="135">
        <v>0</v>
      </c>
      <c r="AL76" s="1">
        <v>7.5</v>
      </c>
      <c r="AM76" s="27">
        <f>HV41+HW41+HX41+HY41+HZ41</f>
        <v>0</v>
      </c>
      <c r="AN76" s="135">
        <v>0</v>
      </c>
      <c r="AO76">
        <f>ID41+IE41+IF41+IG41+IH41</f>
        <v>0.7</v>
      </c>
      <c r="AP76">
        <f>II41+IJ41+IK41+IL41+IM41+IN41</f>
        <v>0.3</v>
      </c>
      <c r="AQ76" s="27">
        <f>IO41+IP41+IQ41+IR41</f>
        <v>0.9</v>
      </c>
      <c r="AR76" s="136">
        <v>0</v>
      </c>
      <c r="AS76" s="132">
        <f>IX41+IY41+IZ41+JA41+JB41+JC41+JD41+JE41</f>
        <v>0</v>
      </c>
      <c r="AT76" s="136">
        <v>0</v>
      </c>
      <c r="AU76" s="136">
        <v>0</v>
      </c>
      <c r="AV76" s="136">
        <v>0</v>
      </c>
      <c r="AW76" s="135">
        <v>0</v>
      </c>
      <c r="AX76" s="1">
        <v>0</v>
      </c>
      <c r="AY76" s="1">
        <v>0</v>
      </c>
      <c r="AZ76" s="1">
        <f>JV41+JW41+JX41+JY41</f>
        <v>0</v>
      </c>
      <c r="BA76" s="1">
        <v>0</v>
      </c>
      <c r="BB76" s="1">
        <f>KA41+KB41+KC41</f>
        <v>0</v>
      </c>
      <c r="BC76" s="1">
        <v>0</v>
      </c>
      <c r="BD76" s="1">
        <v>0.2</v>
      </c>
      <c r="BE76" s="134">
        <v>0</v>
      </c>
      <c r="BF76" s="136">
        <v>0.4</v>
      </c>
      <c r="BG76" s="132">
        <f>KO41+KP41+KQ41+KR41+KS41+KT41+KU41</f>
        <v>0</v>
      </c>
      <c r="BH76" s="135">
        <v>0</v>
      </c>
      <c r="BI76" s="1">
        <v>10.199999999999999</v>
      </c>
      <c r="BJ76" s="1">
        <v>0</v>
      </c>
      <c r="BK76">
        <f>LA41+LB41+LC41</f>
        <v>0</v>
      </c>
      <c r="BL76" s="1">
        <v>0</v>
      </c>
      <c r="BM76">
        <f>LE41+LF41</f>
        <v>0</v>
      </c>
      <c r="BN76">
        <f>LG41+LH41</f>
        <v>3.8000000000000003</v>
      </c>
      <c r="BO76" s="1">
        <v>0</v>
      </c>
      <c r="BP76">
        <f>LJ41+LK41+LL41+LM41</f>
        <v>0.3</v>
      </c>
      <c r="BQ76" s="27">
        <f>LO41+LP41+LQ41+LR41+LS41</f>
        <v>0.79999999999999993</v>
      </c>
      <c r="BR76" s="135">
        <v>0</v>
      </c>
      <c r="BS76" s="1">
        <v>0</v>
      </c>
      <c r="BT76" s="1">
        <v>0</v>
      </c>
      <c r="BU76">
        <f>MK41+ML41+MM41+MN41</f>
        <v>0.9</v>
      </c>
      <c r="BV76" s="1">
        <v>0</v>
      </c>
      <c r="BW76" s="1">
        <v>0</v>
      </c>
      <c r="BX76" s="1">
        <v>0</v>
      </c>
      <c r="BY76">
        <f>MK41+ML41+MM41+MN41</f>
        <v>0.9</v>
      </c>
      <c r="BZ76">
        <f>MY41+MZ41+NA41+NB41+NC41+ND41</f>
        <v>0.3</v>
      </c>
      <c r="CA76">
        <f>NE41+NF41+NG41+NH41+NI41+NJ41+NK41</f>
        <v>0</v>
      </c>
      <c r="CB76">
        <f>NL41+NM41+NN41+NO41+NP41+NQ41+NR41+NS41+NT41+NU41+NV41+NW41+NX41</f>
        <v>0.60000000000000009</v>
      </c>
      <c r="CC76" s="134">
        <v>0</v>
      </c>
    </row>
    <row r="77" spans="1:389">
      <c r="A77" t="s">
        <v>38</v>
      </c>
      <c r="B77" s="74">
        <v>1</v>
      </c>
      <c r="C77" s="29">
        <f>D42+E42+F42</f>
        <v>0</v>
      </c>
      <c r="D77">
        <f>H42+I42+J42+K42+L42+M42+N42</f>
        <v>4.3</v>
      </c>
      <c r="E77">
        <f>O42+P42+Q42</f>
        <v>3</v>
      </c>
      <c r="F77">
        <f>R42+S42</f>
        <v>0</v>
      </c>
      <c r="G77">
        <f>T42+U42+V42+W42+X42+Y42</f>
        <v>0.5</v>
      </c>
      <c r="H77">
        <f>Z42+AA42+AB42+AC42+AD42+AE42+AF42+AG42+AH42+AI42+AJ42+AK42+AL42</f>
        <v>1.8</v>
      </c>
      <c r="I77">
        <f>AM42+AN42</f>
        <v>0</v>
      </c>
      <c r="J77">
        <f>AO42+AP42+AQ42+AR42+AS42+AT42+AU42</f>
        <v>0.7</v>
      </c>
      <c r="K77">
        <f>AV42+AW42+AX42+AY42+AZ42+BA42+BB42+BC42+BD42+BE42+BF42+BG42+BH42+BI42</f>
        <v>0</v>
      </c>
      <c r="L77">
        <f>BJ42+BK42+BL42+BM42+BN42+BO42+BP42+BQ42+BR42+BS42+BT42+BU42+BV42+BW42+BX42+BY42+BZ42+CA42+CB42</f>
        <v>0.2</v>
      </c>
      <c r="M77" s="1">
        <v>0</v>
      </c>
      <c r="N77" s="1">
        <v>0</v>
      </c>
      <c r="O77" s="134">
        <v>1.2</v>
      </c>
      <c r="P77" s="29">
        <f>CH42+CI42+CJ42+CK42+CL42+CM42+CN42</f>
        <v>0.7</v>
      </c>
      <c r="Q77">
        <f>CO42+CP42+CQ42+CR42+CS42+CT42+CU42+CV42+CW42+CX42+CY42+CZ42+DA42+DB42</f>
        <v>0</v>
      </c>
      <c r="R77">
        <f>DC42+DD42+DE42+DF42+DG42+DH42+DI42+DJ42+DK42+DL42+DM42+DN42+DO42+DP42+DQ42+DR42+DS42+DT42+DU42</f>
        <v>0.2</v>
      </c>
      <c r="S77" s="1">
        <v>0</v>
      </c>
      <c r="T77" s="1">
        <v>0</v>
      </c>
      <c r="U77">
        <f>DX42+DY42+DZ42+EA42+EB42+EC42+ED42+EE42+EF42+EG42</f>
        <v>3.4</v>
      </c>
      <c r="V77" s="1">
        <v>2</v>
      </c>
      <c r="W77" s="1">
        <v>7.9</v>
      </c>
      <c r="X77">
        <f>EJ42+EK42+EL42+EM42+EN42+EO42+EP42+EQ42+ER42+ES42+ET42</f>
        <v>0.7</v>
      </c>
      <c r="Y77" s="1">
        <v>0</v>
      </c>
      <c r="Z77" s="1">
        <v>1.2</v>
      </c>
      <c r="AA77" s="1">
        <v>0</v>
      </c>
      <c r="AB77">
        <f>EX42+EY42+EZ42+FA42+FB42+FC42</f>
        <v>0</v>
      </c>
      <c r="AC77" s="27">
        <f>FD42+FE42</f>
        <v>0</v>
      </c>
      <c r="AD77" s="29">
        <f>FH42+FI42+FJ42+FK42+FL42+FM42+FN42</f>
        <v>4.3</v>
      </c>
      <c r="AE77" s="1">
        <v>0</v>
      </c>
      <c r="AF77" s="134">
        <v>0.6</v>
      </c>
      <c r="AG77" s="132">
        <f>FS42+FT42+FU42+FV42+FW42+FX42+FY42+FZ42+GA42+GB42+GC42</f>
        <v>0</v>
      </c>
      <c r="AH77" s="29">
        <f>GF42+GG42+GH42+GI42+GJ42+GK42+GL42+GM42+GN42+GO42+GP42+GQ42+GR42</f>
        <v>1.8</v>
      </c>
      <c r="AI77" s="27">
        <f>GT42+GU42+GV42+GW42+GX42</f>
        <v>2.2000000000000002</v>
      </c>
      <c r="AJ77" s="132">
        <f>HA42+HB42+HC42+HD42+HE42+HF42+HG42+HH42+HI42+HJ42+HK42+HL42+HM42+HN42+HO42+HP42+HQ42</f>
        <v>3.6</v>
      </c>
      <c r="AK77" s="135">
        <v>0.5</v>
      </c>
      <c r="AL77" s="1">
        <v>8.8000000000000007</v>
      </c>
      <c r="AM77" s="27">
        <f>HV42+HW42+HX42+HY42+HZ42</f>
        <v>0</v>
      </c>
      <c r="AN77" s="135">
        <v>0</v>
      </c>
      <c r="AO77">
        <f>ID42+IE42+IF42+IG42+IH42</f>
        <v>2.2000000000000002</v>
      </c>
      <c r="AP77">
        <f>II42+IJ42+IK42+IL42+IM42+IN42</f>
        <v>0.5</v>
      </c>
      <c r="AQ77" s="27">
        <f>IO42+IP42+IQ42+IR42</f>
        <v>3</v>
      </c>
      <c r="AR77" s="136">
        <v>0</v>
      </c>
      <c r="AS77" s="132">
        <f>IX42+IY42+IZ42+JA42+JB42+JC42+JD42+JE42</f>
        <v>0.2</v>
      </c>
      <c r="AT77" s="136">
        <v>0</v>
      </c>
      <c r="AU77" s="136">
        <v>0</v>
      </c>
      <c r="AV77" s="136">
        <v>0</v>
      </c>
      <c r="AW77" s="135">
        <v>0</v>
      </c>
      <c r="AX77" s="1">
        <v>0</v>
      </c>
      <c r="AY77" s="1">
        <v>0</v>
      </c>
      <c r="AZ77" s="1">
        <f>JV42+JW42+JX42+JY42</f>
        <v>0</v>
      </c>
      <c r="BA77" s="1">
        <v>0</v>
      </c>
      <c r="BB77" s="1">
        <f>KA42+KB42+KC42</f>
        <v>0</v>
      </c>
      <c r="BC77" s="1">
        <v>0</v>
      </c>
      <c r="BD77" s="1">
        <v>0.2</v>
      </c>
      <c r="BE77" s="134">
        <v>0</v>
      </c>
      <c r="BF77" s="136">
        <v>0.9</v>
      </c>
      <c r="BG77" s="132">
        <f>KO42+KP42+KQ42+KR42+KS42+KT42+KU42</f>
        <v>0.2</v>
      </c>
      <c r="BH77" s="135">
        <v>0</v>
      </c>
      <c r="BI77" s="1">
        <v>54</v>
      </c>
      <c r="BJ77" s="1">
        <v>0</v>
      </c>
      <c r="BK77">
        <f>LA42+LB42+LC42</f>
        <v>0</v>
      </c>
      <c r="BL77" s="1">
        <v>0</v>
      </c>
      <c r="BM77">
        <f>LE42+LF42</f>
        <v>0</v>
      </c>
      <c r="BN77">
        <f>LG42+LH42</f>
        <v>3.2</v>
      </c>
      <c r="BO77" s="1">
        <v>0</v>
      </c>
      <c r="BP77">
        <f>LJ42+LK42+LL42+LM42</f>
        <v>0.5</v>
      </c>
      <c r="BQ77" s="27">
        <f>LO42+LP42+LQ42+LR42+LS42</f>
        <v>1.5999999999999999</v>
      </c>
      <c r="BR77" s="135">
        <v>0</v>
      </c>
      <c r="BS77" s="1">
        <v>0</v>
      </c>
      <c r="BT77" s="1">
        <v>0</v>
      </c>
      <c r="BU77">
        <f>MK42+ML42+MM42+MN42</f>
        <v>3</v>
      </c>
      <c r="BV77" s="1">
        <v>0</v>
      </c>
      <c r="BW77" s="1">
        <v>0</v>
      </c>
      <c r="BX77" s="1">
        <v>0</v>
      </c>
      <c r="BY77">
        <f>MK42+ML42+MM42+MN42</f>
        <v>3</v>
      </c>
      <c r="BZ77">
        <f>MY42+MZ42+NA42+NB42+NC42+ND42</f>
        <v>0.5</v>
      </c>
      <c r="CA77">
        <f>NE42+NF42+NG42+NH42+NI42+NJ42+NK42</f>
        <v>0</v>
      </c>
      <c r="CB77">
        <f>NL42+NM42+NN42+NO42+NP42+NQ42+NR42+NS42+NT42+NU42+NV42+NW42+NX42</f>
        <v>1.8</v>
      </c>
      <c r="CC77" s="134">
        <v>0.7</v>
      </c>
    </row>
    <row r="78" spans="1:389">
      <c r="A78" t="s">
        <v>40</v>
      </c>
      <c r="B78" s="74">
        <v>1</v>
      </c>
      <c r="C78" s="29">
        <f>D43+E43+F43</f>
        <v>0</v>
      </c>
      <c r="D78">
        <f>H43+I43+J43+K43+L43+M43+N43</f>
        <v>8.1999999999999993</v>
      </c>
      <c r="E78">
        <f>O43+P43+Q43</f>
        <v>7.3</v>
      </c>
      <c r="F78">
        <f>R43+S43</f>
        <v>0</v>
      </c>
      <c r="G78">
        <f>T43+U43+V43+W43+X43+Y43</f>
        <v>4.6999999999999993</v>
      </c>
      <c r="H78">
        <f>Z43+AA43+AB43+AC43+AD43+AE43+AF43+AG43+AH43+AI43+AJ43+AK43+AL43</f>
        <v>11.8</v>
      </c>
      <c r="I78">
        <f>AM43+AN43</f>
        <v>0</v>
      </c>
      <c r="J78">
        <f>AO43+AP43+AQ43+AR43+AS43+AT43+AU43</f>
        <v>2.1</v>
      </c>
      <c r="K78">
        <f>AV43+AW43+AX43+AY43+AZ43+BA43+BB43+BC43+BD43+BE43+BF43+BG43+BH43+BI43</f>
        <v>5.9</v>
      </c>
      <c r="L78">
        <f>BJ43+BK43+BL43+BM43+BN43+BO43+BP43+BQ43+BR43+BS43+BT43+BU43+BV43+BW43+BX43+BY43+BZ43+CA43+CB43</f>
        <v>3.7</v>
      </c>
      <c r="M78" s="1">
        <v>0.1</v>
      </c>
      <c r="N78" s="1">
        <v>0</v>
      </c>
      <c r="O78" s="134">
        <v>2.4</v>
      </c>
      <c r="P78" s="29">
        <f>CH43+CI43+CJ43+CK43+CL43+CM43+CN43</f>
        <v>2.1</v>
      </c>
      <c r="Q78">
        <f>CO43+CP43+CQ43+CR43+CS43+CT43+CU43+CV43+CW43+CX43+CY43+CZ43+DA43+DB43</f>
        <v>5.9</v>
      </c>
      <c r="R78">
        <f>DC43+DD43+DE43+DF43+DG43+DH43+DI43+DJ43+DK43+DL43+DM43+DN43+DO43+DP43+DQ43+DR43+DS43+DT43+DU43</f>
        <v>3.7</v>
      </c>
      <c r="S78" s="1">
        <v>0.1</v>
      </c>
      <c r="T78" s="1">
        <v>0.2</v>
      </c>
      <c r="U78">
        <f>DX43+DY43+DZ43+EA43+EB43+EC43+ED43+EE43+EF43+EG43</f>
        <v>20.399999999999999</v>
      </c>
      <c r="V78" s="1">
        <v>2.9</v>
      </c>
      <c r="W78" s="1">
        <v>61</v>
      </c>
      <c r="X78">
        <f>EJ43+EK43+EL43+EM43+EN43+EO43+EP43+EQ43+ER43+ES43+ET43</f>
        <v>7.4</v>
      </c>
      <c r="Y78" s="1">
        <v>0</v>
      </c>
      <c r="Z78" s="1">
        <v>2.4</v>
      </c>
      <c r="AA78" s="1">
        <v>0.1</v>
      </c>
      <c r="AB78">
        <f>EX43+EY43+EZ43+FA43+FB43+FC43</f>
        <v>0</v>
      </c>
      <c r="AC78" s="27">
        <f>FD43+FE43</f>
        <v>0.9</v>
      </c>
      <c r="AD78" s="29">
        <f>FH43+FI43+FJ43+FK43+FL43+FM43+FN43</f>
        <v>8.1999999999999993</v>
      </c>
      <c r="AE78" s="1">
        <v>0</v>
      </c>
      <c r="AF78" s="134">
        <v>0</v>
      </c>
      <c r="AG78" s="132">
        <f>FS43+FT43+FU43+FV43+FW43+FX43+FY43+FZ43+GA43+GB43+GC43</f>
        <v>1.1000000000000001</v>
      </c>
      <c r="AH78" s="29">
        <f>GF43+GG43+GH43+GI43+GJ43+GK43+GL43+GM43+GN43+GO43+GP43+GQ43+GR43</f>
        <v>11.8</v>
      </c>
      <c r="AI78" s="27">
        <f>GT43+GU43+GV43+GW43+GX43</f>
        <v>35.099999999999994</v>
      </c>
      <c r="AJ78" s="132">
        <f>HA43+HB43+HC43+HD43+HE43+HF43+HG43+HH43+HI43+HJ43+HK43+HL43+HM43+HN43+HO43+HP43+HQ43</f>
        <v>2.9999999999999996</v>
      </c>
      <c r="AK78" s="135">
        <v>0</v>
      </c>
      <c r="AL78" s="1">
        <v>13.5</v>
      </c>
      <c r="AM78" s="27">
        <f>HV43+HW43+HX43+HY43+HZ43</f>
        <v>0</v>
      </c>
      <c r="AN78" s="135">
        <v>0</v>
      </c>
      <c r="AO78">
        <f>ID43+IE43+IF43+IG43+IH43</f>
        <v>35.099999999999994</v>
      </c>
      <c r="AP78">
        <f>II43+IJ43+IK43+IL43+IM43+IN43</f>
        <v>2.1</v>
      </c>
      <c r="AQ78" s="27">
        <f>IO43+IP43+IQ43+IR43</f>
        <v>29.099999999999998</v>
      </c>
      <c r="AR78" s="136">
        <v>0</v>
      </c>
      <c r="AS78" s="132">
        <f>IX43+IY43+IZ43+JA43+JB43+JC43+JD43+JE43</f>
        <v>2.1</v>
      </c>
      <c r="AT78" s="136">
        <v>0</v>
      </c>
      <c r="AU78" s="136">
        <v>0</v>
      </c>
      <c r="AV78" s="136">
        <v>0</v>
      </c>
      <c r="AW78" s="135">
        <v>0</v>
      </c>
      <c r="AX78" s="1">
        <v>0</v>
      </c>
      <c r="AY78" s="1">
        <v>0</v>
      </c>
      <c r="AZ78" s="1">
        <f>JV43+JW43+JX43+JY43</f>
        <v>0</v>
      </c>
      <c r="BA78" s="1">
        <v>0</v>
      </c>
      <c r="BB78" s="1">
        <f>KA43+KB43+KC43</f>
        <v>0.2</v>
      </c>
      <c r="BC78" s="1">
        <v>0</v>
      </c>
      <c r="BD78" s="1">
        <v>0.4</v>
      </c>
      <c r="BE78" s="134">
        <v>0</v>
      </c>
      <c r="BF78" s="136">
        <v>0.2</v>
      </c>
      <c r="BG78" s="132">
        <f>KO43+KP43+KQ43+KR43+KS43+KT43+KU43</f>
        <v>2.1</v>
      </c>
      <c r="BH78" s="135">
        <v>0</v>
      </c>
      <c r="BI78" s="1">
        <v>26.8</v>
      </c>
      <c r="BJ78" s="1">
        <v>0</v>
      </c>
      <c r="BK78">
        <f>LA43+LB43+LC43</f>
        <v>0</v>
      </c>
      <c r="BL78" s="1">
        <v>0</v>
      </c>
      <c r="BM78">
        <f>LE43+LF43</f>
        <v>0</v>
      </c>
      <c r="BN78">
        <f>LG43+LH43</f>
        <v>3</v>
      </c>
      <c r="BO78" s="1">
        <v>0.1</v>
      </c>
      <c r="BP78">
        <f>LJ43+LK43+LL43+LM43</f>
        <v>0.6</v>
      </c>
      <c r="BQ78" s="27">
        <f>LO43+LP43+LQ43+LR43+LS43</f>
        <v>1.0999999999999999</v>
      </c>
      <c r="BR78" s="135">
        <v>0</v>
      </c>
      <c r="BS78" s="1">
        <v>0.7</v>
      </c>
      <c r="BT78" s="1">
        <v>0</v>
      </c>
      <c r="BU78">
        <f>MK43+ML43+MM43+MN43</f>
        <v>29.099999999999998</v>
      </c>
      <c r="BV78" s="1">
        <v>0.6</v>
      </c>
      <c r="BW78" s="1">
        <v>0</v>
      </c>
      <c r="BX78" s="1">
        <v>0</v>
      </c>
      <c r="BY78">
        <f>MK43+ML43+MM43+MN43</f>
        <v>29.099999999999998</v>
      </c>
      <c r="BZ78">
        <f>MY43+MZ43+NA43+NB43+NC43+ND43</f>
        <v>2.1</v>
      </c>
      <c r="CA78">
        <f>NE43+NF43+NG43+NH43+NI43+NJ43+NK43</f>
        <v>0</v>
      </c>
      <c r="CB78">
        <f>NL43+NM43+NN43+NO43+NP43+NQ43+NR43+NS43+NT43+NU43+NV43+NW43+NX43</f>
        <v>11.8</v>
      </c>
      <c r="CC78" s="134">
        <v>0.6</v>
      </c>
    </row>
    <row r="79" spans="1:389">
      <c r="A79" t="s">
        <v>43</v>
      </c>
      <c r="B79" s="71">
        <v>1</v>
      </c>
      <c r="C79" s="29">
        <f>D44+E44+F44</f>
        <v>0</v>
      </c>
      <c r="D79">
        <f>H44+I44+J44+K44+L44+M44+N44</f>
        <v>1.9</v>
      </c>
      <c r="E79">
        <f>O44+P44+Q44</f>
        <v>1.9000000000000001</v>
      </c>
      <c r="F79">
        <f>R44+S44</f>
        <v>0</v>
      </c>
      <c r="G79">
        <f>T44+U44+V44+W44+X44+Y44</f>
        <v>0.9</v>
      </c>
      <c r="H79">
        <f>Z44+AA44+AB44+AC44+AD44+AE44+AF44+AG44+AH44+AI44+AJ44+AK44+AL44</f>
        <v>5</v>
      </c>
      <c r="I79">
        <f>AM44+AN44</f>
        <v>0</v>
      </c>
      <c r="J79">
        <f>AO44+AP44+AQ44+AR44+AS44+AT44+AU44</f>
        <v>0.8</v>
      </c>
      <c r="K79">
        <f>AV44+AW44+AX44+AY44+AZ44+BA44+BB44+BC44+BD44+BE44+BF44+BG44+BH44+BI44</f>
        <v>2.8</v>
      </c>
      <c r="L79">
        <f>BJ44+BK44+BL44+BM44+BN44+BO44+BP44+BQ44+BR44+BS44+BT44+BU44+BV44+BW44+BX44+BY44+BZ44+CA44+CB44</f>
        <v>0.89999999999999991</v>
      </c>
      <c r="M79" s="1">
        <v>0</v>
      </c>
      <c r="N79" s="1">
        <v>0</v>
      </c>
      <c r="O79" s="134">
        <v>1.2</v>
      </c>
      <c r="P79" s="29">
        <f>CH44+CI44+CJ44+CK44+CL44+CM44+CN44</f>
        <v>0.8</v>
      </c>
      <c r="Q79">
        <f>CO44+CP44+CQ44+CR44+CS44+CT44+CU44+CV44+CW44+CX44+CY44+CZ44+DA44+DB44</f>
        <v>2.8</v>
      </c>
      <c r="R79">
        <f>DC44+DD44+DE44+DF44+DG44+DH44+DI44+DJ44+DK44+DL44+DM44+DN44+DO44+DP44+DQ44+DR44+DS44+DT44+DU44</f>
        <v>0.89999999999999991</v>
      </c>
      <c r="S79" s="1">
        <v>0</v>
      </c>
      <c r="T79" s="1">
        <v>0</v>
      </c>
      <c r="U79">
        <f>DX44+DY44+DZ44+EA44+EB44+EC44+ED44+EE44+EF44+EG44</f>
        <v>13.3</v>
      </c>
      <c r="V79" s="1">
        <v>4.0999999999999996</v>
      </c>
      <c r="W79" s="1">
        <v>11.9</v>
      </c>
      <c r="X79">
        <f>EJ44+EK44+EL44+EM44+EN44+EO44+EP44+EQ44+ER44+ES44+ET44</f>
        <v>3.8000000000000003</v>
      </c>
      <c r="Y79" s="1">
        <v>0</v>
      </c>
      <c r="Z79" s="1">
        <v>1.2</v>
      </c>
      <c r="AA79" s="1">
        <v>0</v>
      </c>
      <c r="AB79">
        <f>EX44+EY44+EZ44+FA44+FB44+FC44</f>
        <v>0</v>
      </c>
      <c r="AC79" s="27">
        <f>FD44+FE44</f>
        <v>0</v>
      </c>
      <c r="AD79" s="29">
        <f>FH44+FI44+FJ44+FK44+FL44+FM44+FN44</f>
        <v>1.9</v>
      </c>
      <c r="AE79" s="1">
        <v>0</v>
      </c>
      <c r="AF79" s="134">
        <v>0</v>
      </c>
      <c r="AG79" s="132">
        <f>FS44+FT44+FU44+FV44+FW44+FX44+FY44+FZ44+GA44+GB44+GC44</f>
        <v>1.2000000000000002</v>
      </c>
      <c r="AH79" s="29">
        <f>GF44+GG44+GH44+GI44+GJ44+GK44+GL44+GM44+GN44+GO44+GP44+GQ44+GR44</f>
        <v>5</v>
      </c>
      <c r="AI79" s="27">
        <f>GT44+GU44+GV44+GW44+GX44</f>
        <v>3.6</v>
      </c>
      <c r="AJ79" s="132">
        <f>HA44+HB44+HC44+HD44+HE44+HF44+HG44+HH44+HI44+HJ44+HK44+HL44+HM44+HN44+HO44+HP44+HQ44</f>
        <v>3</v>
      </c>
      <c r="AK79" s="135">
        <v>0</v>
      </c>
      <c r="AL79" s="1">
        <v>9.6</v>
      </c>
      <c r="AM79" s="27">
        <f>HV44+HW44+HX44+HY44+HZ44</f>
        <v>16.7</v>
      </c>
      <c r="AN79" s="135">
        <v>0</v>
      </c>
      <c r="AO79">
        <f>ID44+IE44+IF44+IG44+IH44</f>
        <v>3.6</v>
      </c>
      <c r="AP79">
        <f>II44+IJ44+IK44+IL44+IM44+IN44</f>
        <v>0.3</v>
      </c>
      <c r="AQ79" s="27">
        <f>IO44+IP44+IQ44+IR44</f>
        <v>2</v>
      </c>
      <c r="AR79" s="136">
        <v>0</v>
      </c>
      <c r="AS79" s="132">
        <f>IX44+IY44+IZ44+JA44+JB44+JC44+JD44+JE44</f>
        <v>1.2</v>
      </c>
      <c r="AT79" s="136">
        <v>0</v>
      </c>
      <c r="AU79" s="136">
        <v>0</v>
      </c>
      <c r="AV79" s="136">
        <v>0</v>
      </c>
      <c r="AW79" s="135">
        <v>0</v>
      </c>
      <c r="AX79" s="1">
        <v>0</v>
      </c>
      <c r="AY79" s="1">
        <v>0.2</v>
      </c>
      <c r="AZ79" s="1">
        <f>JV44+JW44+JX44+JY44</f>
        <v>0</v>
      </c>
      <c r="BA79" s="1">
        <v>0</v>
      </c>
      <c r="BB79" s="1">
        <f>KA44+KB44+KC44</f>
        <v>0</v>
      </c>
      <c r="BC79" s="1">
        <v>0.1</v>
      </c>
      <c r="BD79" s="1">
        <v>0.2</v>
      </c>
      <c r="BE79" s="134">
        <v>0</v>
      </c>
      <c r="BF79" s="136">
        <v>0.4</v>
      </c>
      <c r="BG79" s="132">
        <f>KO44+KP44+KQ44+KR44+KS44+KT44+KU44</f>
        <v>1.1000000000000001</v>
      </c>
      <c r="BH79" s="135">
        <v>0</v>
      </c>
      <c r="BI79" s="1">
        <v>17.899999999999999</v>
      </c>
      <c r="BJ79" s="1">
        <v>0</v>
      </c>
      <c r="BK79">
        <f>LA44+LB44+LC44</f>
        <v>0</v>
      </c>
      <c r="BL79" s="1">
        <v>0</v>
      </c>
      <c r="BM79">
        <f>LE44+LF44</f>
        <v>0</v>
      </c>
      <c r="BN79">
        <f>LG44+LH44</f>
        <v>3.8000000000000003</v>
      </c>
      <c r="BO79" s="1">
        <v>0</v>
      </c>
      <c r="BP79">
        <f>LJ44+LK44+LL44+LM44</f>
        <v>0.5</v>
      </c>
      <c r="BQ79" s="27">
        <f>LO44+LP44+LQ44+LR44+LS44</f>
        <v>1</v>
      </c>
      <c r="BR79" s="135">
        <v>0</v>
      </c>
      <c r="BS79" s="1">
        <v>0</v>
      </c>
      <c r="BT79" s="1">
        <v>0.2</v>
      </c>
      <c r="BU79">
        <f>MK44+ML44+MM44+MN44</f>
        <v>2</v>
      </c>
      <c r="BV79" s="1">
        <v>0</v>
      </c>
      <c r="BW79" s="1">
        <v>0</v>
      </c>
      <c r="BX79" s="1">
        <v>0</v>
      </c>
      <c r="BY79">
        <f>MK44+ML44+MM44+MN44</f>
        <v>2</v>
      </c>
      <c r="BZ79">
        <f>MY44+MZ44+NA44+NB44+NC44+ND44</f>
        <v>0.3</v>
      </c>
      <c r="CA79">
        <f>NE44+NF44+NG44+NH44+NI44+NJ44+NK44</f>
        <v>0</v>
      </c>
      <c r="CB79">
        <f>NL44+NM44+NN44+NO44+NP44+NQ44+NR44+NS44+NT44+NU44+NV44+NW44+NX44</f>
        <v>5</v>
      </c>
      <c r="CC79" s="134">
        <v>1.2</v>
      </c>
    </row>
    <row r="80" spans="1:389">
      <c r="A80" t="s">
        <v>46</v>
      </c>
      <c r="B80" s="71">
        <v>1</v>
      </c>
      <c r="C80" s="29">
        <f>D45+E45+F45</f>
        <v>0</v>
      </c>
      <c r="D80">
        <f>H45+I45+J45+K45+L45+M45+N45</f>
        <v>15.9</v>
      </c>
      <c r="E80">
        <f>O45+P45+Q45</f>
        <v>8.5</v>
      </c>
      <c r="F80">
        <f>R45+S45</f>
        <v>0</v>
      </c>
      <c r="G80">
        <f>T45+U45+V45+W45+X45+Y45</f>
        <v>4.3</v>
      </c>
      <c r="H80">
        <f>Z45+AA45+AB45+AC45+AD45+AE45+AF45+AG45+AH45+AI45+AJ45+AK45+AL45</f>
        <v>20.599999999999998</v>
      </c>
      <c r="I80">
        <f>AM45+AN45</f>
        <v>0</v>
      </c>
      <c r="J80">
        <f>AO45+AP45+AQ45+AR45+AS45+AT45+AU45</f>
        <v>3.8</v>
      </c>
      <c r="K80">
        <f>AV45+AW45+AX45+AY45+AZ45+BA45+BB45+BC45+BD45+BE45+BF45+BG45+BH45+BI45</f>
        <v>11.6</v>
      </c>
      <c r="L80">
        <f>BJ45+BK45+BL45+BM45+BN45+BO45+BP45+BQ45+BR45+BS45+BT45+BU45+BV45+BW45+BX45+BY45+BZ45+CA45+CB45</f>
        <v>8.9</v>
      </c>
      <c r="M80" s="1">
        <v>0</v>
      </c>
      <c r="N80" s="1">
        <v>0</v>
      </c>
      <c r="O80" s="134">
        <v>2.9</v>
      </c>
      <c r="P80" s="29">
        <f>CH45+CI45+CJ45+CK45+CL45+CM45+CN45</f>
        <v>3.8</v>
      </c>
      <c r="Q80">
        <f>CO45+CP45+CQ45+CR45+CS45+CT45+CU45+CV45+CW45+CX45+CY45+CZ45+DA45+DB45</f>
        <v>11.6</v>
      </c>
      <c r="R80">
        <f>DC45+DD45+DE45+DF45+DG45+DH45+DI45+DJ45+DK45+DL45+DM45+DN45+DO45+DP45+DQ45+DR45+DS45+DT45+DU45</f>
        <v>8.9</v>
      </c>
      <c r="S80" s="1">
        <v>0</v>
      </c>
      <c r="T80" s="1">
        <v>0.1</v>
      </c>
      <c r="U80">
        <f>DX45+DY45+DZ45+EA45+EB45+EC45+ED45+EE45+EF45+EG45</f>
        <v>67.3</v>
      </c>
      <c r="V80" s="1">
        <v>6.1</v>
      </c>
      <c r="W80" s="1">
        <v>38.1</v>
      </c>
      <c r="X80">
        <f>EJ45+EK45+EL45+EM45+EN45+EO45+EP45+EQ45+ER45+ES45+ET45</f>
        <v>36.800000000000004</v>
      </c>
      <c r="Y80" s="1">
        <v>0</v>
      </c>
      <c r="Z80" s="1">
        <v>2.9</v>
      </c>
      <c r="AA80" s="1">
        <v>0</v>
      </c>
      <c r="AB80">
        <f>EX45+EY45+EZ45+FA45+FB45+FC45</f>
        <v>0.5</v>
      </c>
      <c r="AC80" s="27">
        <f>FD45+FE45</f>
        <v>0.30000000000000004</v>
      </c>
      <c r="AD80" s="29">
        <f>FH45+FI45+FJ45+FK45+FL45+FM45+FN45</f>
        <v>15.9</v>
      </c>
      <c r="AE80" s="1">
        <v>0</v>
      </c>
      <c r="AF80" s="134">
        <v>0</v>
      </c>
      <c r="AG80" s="132">
        <f>FS45+FT45+FU45+FV45+FW45+FX45+FY45+FZ45+GA45+GB45+GC45</f>
        <v>7.9</v>
      </c>
      <c r="AH80" s="29">
        <f>GF45+GG45+GH45+GI45+GJ45+GK45+GL45+GM45+GN45+GO45+GP45+GQ45+GR45</f>
        <v>20.599999999999998</v>
      </c>
      <c r="AI80" s="27">
        <f>GT45+GU45+GV45+GW45+GX45</f>
        <v>16.100000000000001</v>
      </c>
      <c r="AJ80" s="132">
        <f>HA45+HB45+HC45+HD45+HE45+HF45+HG45+HH45+HI45+HJ45+HK45+HL45+HM45+HN45+HO45+HP45+HQ45</f>
        <v>5.0000000000000009</v>
      </c>
      <c r="AK80" s="135">
        <v>0</v>
      </c>
      <c r="AL80" s="1">
        <v>7.8</v>
      </c>
      <c r="AM80" s="27">
        <f>HV45+HW45+HX45+HY45+HZ45</f>
        <v>211.8</v>
      </c>
      <c r="AN80" s="135">
        <v>0</v>
      </c>
      <c r="AO80">
        <f>ID45+IE45+IF45+IG45+IH45</f>
        <v>16.100000000000001</v>
      </c>
      <c r="AP80">
        <f>II45+IJ45+IK45+IL45+IM45+IN45</f>
        <v>0.8</v>
      </c>
      <c r="AQ80" s="27">
        <f>IO45+IP45+IQ45+IR45</f>
        <v>2.9</v>
      </c>
      <c r="AR80" s="136">
        <v>0</v>
      </c>
      <c r="AS80" s="132">
        <f>IX45+IY45+IZ45+JA45+JB45+JC45+JD45+JE45</f>
        <v>9.6000000000000014</v>
      </c>
      <c r="AT80" s="136">
        <v>0</v>
      </c>
      <c r="AU80" s="136">
        <v>0</v>
      </c>
      <c r="AV80" s="136">
        <v>3.1</v>
      </c>
      <c r="AW80" s="135">
        <v>0</v>
      </c>
      <c r="AX80" s="1">
        <v>0</v>
      </c>
      <c r="AY80" s="1">
        <v>0</v>
      </c>
      <c r="AZ80" s="1">
        <f>JV45+JW45+JX45+JY45</f>
        <v>0</v>
      </c>
      <c r="BA80" s="1">
        <v>0</v>
      </c>
      <c r="BB80" s="1">
        <f>KA45+KB45+KC45</f>
        <v>0.5</v>
      </c>
      <c r="BC80" s="1">
        <v>0.2</v>
      </c>
      <c r="BD80" s="1">
        <v>0.2</v>
      </c>
      <c r="BE80" s="134">
        <v>0</v>
      </c>
      <c r="BF80" s="136">
        <v>0.3</v>
      </c>
      <c r="BG80" s="132">
        <f>KO45+KP45+KQ45+KR45+KS45+KT45+KU45</f>
        <v>6.9</v>
      </c>
      <c r="BH80" s="135">
        <v>0</v>
      </c>
      <c r="BI80" s="1">
        <v>30</v>
      </c>
      <c r="BJ80" s="1">
        <v>0</v>
      </c>
      <c r="BK80">
        <f>LA45+LB45+LC45</f>
        <v>0.1</v>
      </c>
      <c r="BL80" s="1">
        <v>0</v>
      </c>
      <c r="BM80">
        <f>LE45+LF45</f>
        <v>1.7</v>
      </c>
      <c r="BN80">
        <f>LG45+LH45</f>
        <v>3.8000000000000003</v>
      </c>
      <c r="BO80" s="1">
        <v>0.3</v>
      </c>
      <c r="BP80">
        <f>LJ45+LK45+LL45+LM45</f>
        <v>0.6</v>
      </c>
      <c r="BQ80" s="27">
        <f>LO45+LP45+LQ45+LR45+LS45</f>
        <v>1.6000000000000003</v>
      </c>
      <c r="BR80" s="135">
        <v>0</v>
      </c>
      <c r="BS80" s="1">
        <v>0</v>
      </c>
      <c r="BT80" s="1">
        <v>0</v>
      </c>
      <c r="BU80">
        <f>MK45+ML45+MM45+MN45</f>
        <v>2.9</v>
      </c>
      <c r="BV80" s="1">
        <v>0.7</v>
      </c>
      <c r="BW80" s="1">
        <v>0</v>
      </c>
      <c r="BX80" s="1">
        <v>0</v>
      </c>
      <c r="BY80">
        <f>MK45+ML45+MM45+MN45</f>
        <v>2.9</v>
      </c>
      <c r="BZ80">
        <f>MY45+MZ45+NA45+NB45+NC45+ND45</f>
        <v>0.8</v>
      </c>
      <c r="CA80">
        <f>NE45+NF45+NG45+NH45+NI45+NJ45+NK45</f>
        <v>0</v>
      </c>
      <c r="CB80">
        <f>NL45+NM45+NN45+NO45+NP45+NQ45+NR45+NS45+NT45+NU45+NV45+NW45+NX45</f>
        <v>20.599999999999998</v>
      </c>
      <c r="CC80" s="134">
        <v>1.5</v>
      </c>
    </row>
    <row r="81" spans="1:81" ht="15">
      <c r="A81" s="137" t="s">
        <v>49</v>
      </c>
      <c r="B81" s="138">
        <v>1</v>
      </c>
      <c r="C81" s="139">
        <f>D46+E46+F46</f>
        <v>0.89999999999999991</v>
      </c>
      <c r="D81" s="137">
        <f>H46+I46+J46+K46+L46+M46+N46</f>
        <v>0</v>
      </c>
      <c r="E81" s="137">
        <f>O46+P46+Q46</f>
        <v>2.9</v>
      </c>
      <c r="F81" s="137">
        <f>R46+S46</f>
        <v>0</v>
      </c>
      <c r="G81" s="137">
        <f>T46+U46+V46+W46+X46+Y46</f>
        <v>0.2</v>
      </c>
      <c r="H81" s="137">
        <f>Z46+AA46+AB46+AC46+AD46+AE46+AF46+AG46+AH46+AI46+AJ46+AK46+AL46</f>
        <v>0.99999999999999989</v>
      </c>
      <c r="I81" s="137">
        <f>AM46+AN46</f>
        <v>0</v>
      </c>
      <c r="J81" s="137">
        <f>AO46+AP46+AQ46+AR46+AS46+AT46+AU46</f>
        <v>2.2000000000000002</v>
      </c>
      <c r="K81" s="137">
        <f>AV46+AW46+AX46+AY46+AZ46+BA46+BB46+BC46+BD46+BE46+BF46+BG46+BH46+BI46</f>
        <v>0</v>
      </c>
      <c r="L81" s="137">
        <f>BJ46+BK46+BL46+BM46+BN46+BO46+BP46+BQ46+BR46+BS46+BT46+BU46+BV46+BW46+BX46+BY46+BZ46+CA46+CB46</f>
        <v>0.4</v>
      </c>
      <c r="M81" s="140">
        <v>0</v>
      </c>
      <c r="N81" s="140">
        <v>0</v>
      </c>
      <c r="O81" s="141">
        <v>1.3</v>
      </c>
      <c r="P81" s="139">
        <f>CH46+CI46+CJ46+CK46+CL46+CM46+CN46</f>
        <v>2.2000000000000002</v>
      </c>
      <c r="Q81" s="137">
        <f>CO46+CP46+CQ46+CR46+CS46+CT46+CU46+CV46+CW46+CX46+CY46+CZ46+DA46+DB46</f>
        <v>0</v>
      </c>
      <c r="R81" s="137">
        <f>DC46+DD46+DE46+DF46+DG46+DH46+DI46+DJ46+DK46+DL46+DM46+DN46+DO46+DP46+DQ46+DR46+DS46+DT46+DU46</f>
        <v>0.4</v>
      </c>
      <c r="S81" s="140">
        <v>0</v>
      </c>
      <c r="T81" s="140">
        <v>0</v>
      </c>
      <c r="U81" s="137">
        <f>DX46+DY46+DZ46+EA46+EB46+EC46+ED46+EE46+EF46+EG46</f>
        <v>1.5</v>
      </c>
      <c r="V81" s="140">
        <v>0.8</v>
      </c>
      <c r="W81" s="140">
        <v>4.5</v>
      </c>
      <c r="X81" s="137">
        <f>EJ46+EK46+EL46+EM46+EN46+EO46+EP46+EQ46+ER46+ES46+ET46</f>
        <v>0.30000000000000004</v>
      </c>
      <c r="Y81" s="140">
        <v>0</v>
      </c>
      <c r="Z81" s="140">
        <v>1.3</v>
      </c>
      <c r="AA81" s="140">
        <v>0</v>
      </c>
      <c r="AB81" s="137">
        <f>EX46+EY46+EZ46+FA46+FB46+FC46</f>
        <v>0</v>
      </c>
      <c r="AC81" s="142">
        <f>FD46+FE46</f>
        <v>0</v>
      </c>
      <c r="AD81" s="139">
        <f>FH46+FI46+FJ46+FK46+FL46+FM46+FN46</f>
        <v>0</v>
      </c>
      <c r="AE81" s="140">
        <v>0</v>
      </c>
      <c r="AF81" s="141">
        <v>0</v>
      </c>
      <c r="AG81" s="143">
        <f>FS46+FT46+FU46+FV46+FW46+FX46+FY46+FZ46+GA46+GB46+GC46</f>
        <v>0.4</v>
      </c>
      <c r="AH81" s="139">
        <f>GF46+GG46+GH46+GI46+GJ46+GK46+GL46+GM46+GN46+GO46+GP46+GQ46+GR46</f>
        <v>0.99999999999999989</v>
      </c>
      <c r="AI81" s="142">
        <f>GT46+GU46+GV46+GW46+GX46</f>
        <v>1.3</v>
      </c>
      <c r="AJ81" s="143">
        <f>HA46+HB46+HC46+HD46+HE46+HF46+HG46+HH46+HI46+HJ46+HK46+HL46+HM46+HN46+HO46+HP46+HQ46</f>
        <v>3.4</v>
      </c>
      <c r="AK81" s="144">
        <v>0</v>
      </c>
      <c r="AL81" s="140">
        <v>10.3</v>
      </c>
      <c r="AM81" s="142">
        <f>HV46+HW46+HX46+HY46+HZ46</f>
        <v>0</v>
      </c>
      <c r="AN81" s="144">
        <v>0</v>
      </c>
      <c r="AO81" s="137">
        <f>ID46+IE46+IF46+IG46+IH46</f>
        <v>1.3</v>
      </c>
      <c r="AP81" s="137">
        <f>II46+IJ46+IK46+IL46+IM46+IN46</f>
        <v>0.60000000000000009</v>
      </c>
      <c r="AQ81" s="142">
        <f>IO46+IP46+IQ46+IR46</f>
        <v>0.8</v>
      </c>
      <c r="AR81" s="145">
        <v>0</v>
      </c>
      <c r="AS81" s="132">
        <f>IX46+IY46+IZ46+JA46+JB46+JC46+JD46+JE46</f>
        <v>0</v>
      </c>
      <c r="AT81" s="136">
        <v>0</v>
      </c>
      <c r="AU81" s="136">
        <v>0</v>
      </c>
      <c r="AV81" s="136">
        <v>0</v>
      </c>
      <c r="AW81" s="135">
        <v>0</v>
      </c>
      <c r="AX81" s="1">
        <v>0</v>
      </c>
      <c r="AY81" s="1">
        <v>0</v>
      </c>
      <c r="AZ81" s="1">
        <f>JV46+JW46+JX46+JY46</f>
        <v>0</v>
      </c>
      <c r="BA81" s="1">
        <v>0</v>
      </c>
      <c r="BB81" s="1">
        <f>KA46+KB46+KC46</f>
        <v>0.4</v>
      </c>
      <c r="BC81" s="1">
        <v>0</v>
      </c>
      <c r="BD81" s="1">
        <v>0.3</v>
      </c>
      <c r="BE81" s="134">
        <v>0</v>
      </c>
      <c r="BF81" s="136">
        <v>0.5</v>
      </c>
      <c r="BG81" s="132">
        <f>KO46+KP46+KQ46+KR46+KS46+KT46+KU46</f>
        <v>0</v>
      </c>
      <c r="BH81" s="135">
        <v>0</v>
      </c>
      <c r="BI81" s="1">
        <v>6.7</v>
      </c>
      <c r="BJ81" s="1">
        <v>0</v>
      </c>
      <c r="BK81">
        <f>LA46+LB46+LC46</f>
        <v>0</v>
      </c>
      <c r="BL81" s="1">
        <v>0</v>
      </c>
      <c r="BM81">
        <f>LE46+LF46</f>
        <v>1.3</v>
      </c>
      <c r="BN81">
        <f>LG46+LH46</f>
        <v>5.2</v>
      </c>
      <c r="BO81" s="1">
        <v>0</v>
      </c>
      <c r="BP81">
        <f>LJ46+LK46+LL46+LM46</f>
        <v>0.6</v>
      </c>
      <c r="BQ81" s="27">
        <f>LO46+LP46+LQ46+LR46+LS46</f>
        <v>0.89999999999999991</v>
      </c>
      <c r="BR81" s="135">
        <v>0</v>
      </c>
      <c r="BS81" s="1">
        <v>0</v>
      </c>
      <c r="BT81" s="1">
        <v>0</v>
      </c>
      <c r="BU81">
        <f>MK46+ML46+MM46+MN46</f>
        <v>0.8</v>
      </c>
      <c r="BV81" s="1">
        <v>0</v>
      </c>
      <c r="BW81" s="1">
        <v>0</v>
      </c>
      <c r="BX81" s="1">
        <v>0</v>
      </c>
      <c r="BY81">
        <f>MK46+ML46+MM46+MN46</f>
        <v>0.8</v>
      </c>
      <c r="BZ81">
        <f>MY46+MZ46+NA46+NB46+NC46+ND46</f>
        <v>0.60000000000000009</v>
      </c>
      <c r="CA81">
        <f>NE46+NF46+NG46+NH46+NI46+NJ46+NK46</f>
        <v>0</v>
      </c>
      <c r="CB81">
        <f>NL46+NM46+NN46+NO46+NP46+NQ46+NR46+NS46+NT46+NU46+NV46+NW46+NX46</f>
        <v>0.99999999999999989</v>
      </c>
      <c r="CC81" s="134">
        <v>0</v>
      </c>
    </row>
    <row r="82" spans="1:81" ht="15">
      <c r="A82" t="s">
        <v>50</v>
      </c>
      <c r="B82" s="146">
        <v>2</v>
      </c>
      <c r="C82" s="29">
        <f>D47+E47+F47</f>
        <v>0</v>
      </c>
      <c r="D82">
        <f>H47+I47+J47+K47+L47+M47+N47</f>
        <v>0</v>
      </c>
      <c r="E82">
        <f>O47+P47+Q47</f>
        <v>0.4</v>
      </c>
      <c r="F82">
        <f>R47+S47</f>
        <v>0</v>
      </c>
      <c r="G82">
        <f>T47+U47+V47+W47+X47+Y47</f>
        <v>2.1</v>
      </c>
      <c r="H82">
        <f>Z47+AA47+AB47+AC47+AD47+AE47+AF47+AG47+AH47+AI47+AJ47+AK47+AL47</f>
        <v>0.6</v>
      </c>
      <c r="I82">
        <f>AM47+AN47</f>
        <v>0</v>
      </c>
      <c r="J82">
        <f>AO47+AP47+AQ47+AR47+AS47+AT47+AU47</f>
        <v>0.4</v>
      </c>
      <c r="K82">
        <f>AV47+AW47+AX47+AY47+AZ47+BA47+BB47+BC47+BD47+BE47+BF47+BG47+BH47+BI47</f>
        <v>4.8</v>
      </c>
      <c r="L82">
        <f>BJ47+BK47+BL47+BM47+BN47+BO47+BP47+BQ47+BR47+BS47+BT47+BU47+BV47+BW47+BX47+BY47+BZ47+CA47+CB47</f>
        <v>0</v>
      </c>
      <c r="M82" s="1">
        <v>0</v>
      </c>
      <c r="N82" s="1">
        <v>0</v>
      </c>
      <c r="O82" s="134">
        <v>0.9</v>
      </c>
      <c r="P82" s="29">
        <f>CH47+CI47+CJ47+CK47+CL47+CM47+CN47</f>
        <v>0.4</v>
      </c>
      <c r="Q82">
        <f>CO47+CP47+CQ47+CR47+CS47+CT47+CU47+CV47+CW47+CX47+CY47+CZ47+DA47+DB47</f>
        <v>4.8</v>
      </c>
      <c r="R82">
        <f>DC47+DD47+DE47+DF47+DG47+DH47+DI47+DJ47+DK47+DL47+DM47+DN47+DO47+DP47+DQ47+DR47+DS47+DT47+DU47</f>
        <v>0</v>
      </c>
      <c r="S82" s="1">
        <v>0</v>
      </c>
      <c r="T82" s="1">
        <v>0</v>
      </c>
      <c r="U82">
        <f>DX47+DY47+DZ47+EA47+EB47+EC47+ED47+EE47+EF47+EG47</f>
        <v>4.3</v>
      </c>
      <c r="V82" s="1">
        <v>2.8</v>
      </c>
      <c r="W82" s="1">
        <v>0.5</v>
      </c>
      <c r="X82">
        <f>EJ47+EK47+EL47+EM47+EN47+EO47+EP47+EQ47+ER47+ES47+ET47</f>
        <v>2.5</v>
      </c>
      <c r="Y82" s="1">
        <v>0</v>
      </c>
      <c r="Z82" s="1">
        <v>0.9</v>
      </c>
      <c r="AA82" s="1">
        <v>0</v>
      </c>
      <c r="AB82">
        <f>EX47+EY47+EZ47+FA47+FB47+FC47</f>
        <v>0</v>
      </c>
      <c r="AC82" s="27">
        <f>FD47+FE47</f>
        <v>0</v>
      </c>
      <c r="AD82" s="29">
        <f>FH47+FI47+FJ47+FK47+FL47+FM47+FN47</f>
        <v>0</v>
      </c>
      <c r="AE82" s="1">
        <v>0</v>
      </c>
      <c r="AF82" s="134">
        <v>0</v>
      </c>
      <c r="AG82" s="132">
        <f>FS47+FT47+FU47+FV47+FW47+FX47+FY47+FZ47+GA47+GB47+GC47</f>
        <v>0.7</v>
      </c>
      <c r="AH82" s="29">
        <f>GF47+GG47+GH47+GI47+GJ47+GK47+GL47+GM47+GN47+GO47+GP47+GQ47+GR47</f>
        <v>0.6</v>
      </c>
      <c r="AI82" s="27">
        <f>GT47+GU47+GV47+GW47+GX47</f>
        <v>0.2</v>
      </c>
      <c r="AJ82" s="132">
        <f>HA47+HB47+HC47+HD47+HE47+HF47+HG47+HH47+HI47+HJ47+HK47+HL47+HM47+HN47+HO47+HP47+HQ47</f>
        <v>2.1</v>
      </c>
      <c r="AK82" s="135">
        <v>0</v>
      </c>
      <c r="AL82" s="1">
        <v>5</v>
      </c>
      <c r="AM82" s="27">
        <f>HV47+HW47+HX47+HY47+HZ47</f>
        <v>0</v>
      </c>
      <c r="AN82" s="135">
        <v>0</v>
      </c>
      <c r="AO82">
        <f>ID47+IE47+IF47+IG47+IH47</f>
        <v>0.2</v>
      </c>
      <c r="AP82">
        <f>II47+IJ47+IK47+IL47+IM47+IN47</f>
        <v>0</v>
      </c>
      <c r="AQ82" s="27">
        <f>IO47+IP47+IQ47+IR47</f>
        <v>0</v>
      </c>
      <c r="AR82" s="136">
        <v>0</v>
      </c>
      <c r="AS82" s="132">
        <f>IX47+IY47+IZ47+JA47+JB47+JC47+JD47+JE47</f>
        <v>0.4</v>
      </c>
      <c r="AT82" s="136">
        <v>0</v>
      </c>
      <c r="AU82" s="136">
        <v>0</v>
      </c>
      <c r="AV82" s="136">
        <v>0</v>
      </c>
      <c r="AW82" s="135">
        <v>0</v>
      </c>
      <c r="AX82" s="1">
        <v>0</v>
      </c>
      <c r="AY82" s="1">
        <v>0.2</v>
      </c>
      <c r="AZ82" s="1">
        <f>JV47+JW47+JX47+JY47</f>
        <v>0</v>
      </c>
      <c r="BA82" s="1">
        <v>0</v>
      </c>
      <c r="BB82" s="1">
        <f>KA47+KB47+KC47</f>
        <v>0.2</v>
      </c>
      <c r="BC82" s="1">
        <v>0</v>
      </c>
      <c r="BD82" s="1">
        <v>0.1</v>
      </c>
      <c r="BE82" s="134">
        <v>0</v>
      </c>
      <c r="BF82" s="136">
        <v>0</v>
      </c>
      <c r="BG82" s="132">
        <f>KO47+KP47+KQ47+KR47+KS47+KT47+KU47</f>
        <v>0.7</v>
      </c>
      <c r="BH82" s="135">
        <v>0</v>
      </c>
      <c r="BI82" s="1">
        <v>20.100000000000001</v>
      </c>
      <c r="BJ82" s="1">
        <v>0</v>
      </c>
      <c r="BK82">
        <f>LA47+LB47+LC47</f>
        <v>0</v>
      </c>
      <c r="BL82" s="1">
        <v>0</v>
      </c>
      <c r="BM82">
        <f>LE47+LF47</f>
        <v>0</v>
      </c>
      <c r="BN82">
        <f>LG47+LH47</f>
        <v>3.1</v>
      </c>
      <c r="BO82" s="1">
        <v>0</v>
      </c>
      <c r="BP82">
        <f>LJ47+LK47+LL47+LM47</f>
        <v>0.2</v>
      </c>
      <c r="BQ82" s="27">
        <f>LO47+LP47+LQ47+LR47+LS47</f>
        <v>1.2</v>
      </c>
      <c r="BR82" s="135">
        <v>0</v>
      </c>
      <c r="BS82" s="1">
        <v>0</v>
      </c>
      <c r="BT82" s="1">
        <v>0.2</v>
      </c>
      <c r="BU82">
        <f>MK47+ML47+MM47+MN47</f>
        <v>0</v>
      </c>
      <c r="BV82" s="1">
        <v>0</v>
      </c>
      <c r="BW82" s="1">
        <v>0</v>
      </c>
      <c r="BX82" s="1">
        <v>0</v>
      </c>
      <c r="BY82">
        <f>MK47+ML47+MM47+MN47</f>
        <v>0</v>
      </c>
      <c r="BZ82">
        <f>MY47+MZ47+NA47+NB47+NC47+ND47</f>
        <v>0</v>
      </c>
      <c r="CA82">
        <f>NE47+NF47+NG47+NH47+NI47+NJ47+NK47</f>
        <v>0</v>
      </c>
      <c r="CB82">
        <f>NL47+NM47+NN47+NO47+NP47+NQ47+NR47+NS47+NT47+NU47+NV47+NW47+NX47</f>
        <v>0.6</v>
      </c>
      <c r="CC82" s="134">
        <v>0</v>
      </c>
    </row>
    <row r="83" spans="1:81">
      <c r="A83" t="s">
        <v>52</v>
      </c>
      <c r="B83" s="75">
        <v>2</v>
      </c>
      <c r="C83" s="29">
        <f>D48+E48+F48</f>
        <v>0</v>
      </c>
      <c r="D83">
        <f>H48+I48+J48+K48+L48+M48+N48</f>
        <v>0</v>
      </c>
      <c r="E83">
        <f>O48+P48+Q48</f>
        <v>0</v>
      </c>
      <c r="F83">
        <f>R48+S48</f>
        <v>0</v>
      </c>
      <c r="G83">
        <f>T48+U48+V48+W48+X48+Y48</f>
        <v>0</v>
      </c>
      <c r="H83">
        <f>Z48+AA48+AB48+AC48+AD48+AE48+AF48+AG48+AH48+AI48+AJ48+AK48+AL48</f>
        <v>0.2</v>
      </c>
      <c r="I83">
        <f>AM48+AN48</f>
        <v>0</v>
      </c>
      <c r="J83">
        <f>AO48+AP48+AQ48+AR48+AS48+AT48+AU48</f>
        <v>0</v>
      </c>
      <c r="K83">
        <f>AV48+AW48+AX48+AY48+AZ48+BA48+BB48+BC48+BD48+BE48+BF48+BG48+BH48+BI48</f>
        <v>0</v>
      </c>
      <c r="L83">
        <f>BJ48+BK48+BL48+BM48+BN48+BO48+BP48+BQ48+BR48+BS48+BT48+BU48+BV48+BW48+BX48+BY48+BZ48+CA48+CB48</f>
        <v>0</v>
      </c>
      <c r="M83" s="1">
        <v>0</v>
      </c>
      <c r="N83" s="1">
        <v>0</v>
      </c>
      <c r="O83" s="134">
        <v>1.8</v>
      </c>
      <c r="P83" s="29">
        <f>CH48+CI48+CJ48+CK48+CL48+CM48+CN48</f>
        <v>0</v>
      </c>
      <c r="Q83">
        <f>CO48+CP48+CQ48+CR48+CS48+CT48+CU48+CV48+CW48+CX48+CY48+CZ48+DA48+DB48</f>
        <v>0</v>
      </c>
      <c r="R83">
        <f>DC48+DD48+DE48+DF48+DG48+DH48+DI48+DJ48+DK48+DL48+DM48+DN48+DO48+DP48+DQ48+DR48+DS48+DT48+DU48</f>
        <v>0</v>
      </c>
      <c r="S83" s="1">
        <v>0</v>
      </c>
      <c r="T83" s="1">
        <v>0</v>
      </c>
      <c r="U83">
        <f>DX48+DY48+DZ48+EA48+EB48+EC48+ED48+EE48+EF48+EG48</f>
        <v>0</v>
      </c>
      <c r="V83" s="1">
        <v>0</v>
      </c>
      <c r="W83" s="1">
        <v>0</v>
      </c>
      <c r="X83">
        <f>EJ48+EK48+EL48+EM48+EN48+EO48+EP48+EQ48+ER48+ES48+ET48</f>
        <v>0</v>
      </c>
      <c r="Y83" s="1">
        <v>0</v>
      </c>
      <c r="Z83" s="1">
        <v>1.8</v>
      </c>
      <c r="AA83" s="1">
        <v>0</v>
      </c>
      <c r="AB83">
        <f>EX48+EY48+EZ48+FA48+FB48+FC48</f>
        <v>0</v>
      </c>
      <c r="AC83" s="27">
        <f>FD48+FE48</f>
        <v>0</v>
      </c>
      <c r="AD83" s="29">
        <f>FH48+FI48+FJ48+FK48+FL48+FM48+FN48</f>
        <v>0</v>
      </c>
      <c r="AE83" s="1">
        <v>0</v>
      </c>
      <c r="AF83" s="134">
        <v>0</v>
      </c>
      <c r="AG83" s="132">
        <f>FS48+FT48+FU48+FV48+FW48+FX48+FY48+FZ48+GA48+GB48+GC48</f>
        <v>0</v>
      </c>
      <c r="AH83" s="29">
        <f>GF48+GG48+GH48+GI48+GJ48+GK48+GL48+GM48+GN48+GO48+GP48+GQ48+GR48</f>
        <v>0.2</v>
      </c>
      <c r="AI83" s="27">
        <f>GT48+GU48+GV48+GW48+GX48</f>
        <v>0</v>
      </c>
      <c r="AJ83" s="132">
        <f>HA48+HB48+HC48+HD48+HE48+HF48+HG48+HH48+HI48+HJ48+HK48+HL48+HM48+HN48+HO48+HP48+HQ48</f>
        <v>3.1999999999999997</v>
      </c>
      <c r="AK83" s="135">
        <v>0</v>
      </c>
      <c r="AL83" s="1">
        <v>4.2</v>
      </c>
      <c r="AM83" s="27">
        <f>HV48+HW48+HX48+HY48+HZ48</f>
        <v>0</v>
      </c>
      <c r="AN83" s="135">
        <v>0</v>
      </c>
      <c r="AO83">
        <f>ID48+IE48+IF48+IG48+IH48</f>
        <v>0</v>
      </c>
      <c r="AP83">
        <f>II48+IJ48+IK48+IL48+IM48+IN48</f>
        <v>0</v>
      </c>
      <c r="AQ83" s="27">
        <f>IO48+IP48+IQ48+IR48</f>
        <v>0</v>
      </c>
      <c r="AR83" s="136">
        <v>0</v>
      </c>
      <c r="AS83" s="132">
        <f>IX48+IY48+IZ48+JA48+JB48+JC48+JD48+JE48</f>
        <v>0</v>
      </c>
      <c r="AT83" s="136">
        <v>0</v>
      </c>
      <c r="AU83" s="136">
        <v>0</v>
      </c>
      <c r="AV83" s="136">
        <v>0</v>
      </c>
      <c r="AW83" s="135">
        <v>0</v>
      </c>
      <c r="AX83" s="1">
        <v>0</v>
      </c>
      <c r="AY83" s="1">
        <v>0</v>
      </c>
      <c r="AZ83" s="1">
        <f>JV48+JW48+JX48+JY48</f>
        <v>0</v>
      </c>
      <c r="BA83" s="1">
        <v>0</v>
      </c>
      <c r="BB83" s="1">
        <f>KA48+KB48+KC48</f>
        <v>0</v>
      </c>
      <c r="BC83" s="1">
        <v>0</v>
      </c>
      <c r="BD83" s="1">
        <v>0.2</v>
      </c>
      <c r="BE83" s="134">
        <v>0</v>
      </c>
      <c r="BF83" s="136">
        <v>0</v>
      </c>
      <c r="BG83" s="132">
        <f>KO48+KP48+KQ48+KR48+KS48+KT48+KU48</f>
        <v>0</v>
      </c>
      <c r="BH83" s="135">
        <v>0</v>
      </c>
      <c r="BI83" s="1">
        <v>23.6</v>
      </c>
      <c r="BJ83" s="1">
        <v>0</v>
      </c>
      <c r="BK83">
        <f>LA48+LB48+LC48</f>
        <v>0</v>
      </c>
      <c r="BL83" s="1">
        <v>0</v>
      </c>
      <c r="BM83">
        <f>LE48+LF48</f>
        <v>0</v>
      </c>
      <c r="BN83">
        <f>LG48+LH48</f>
        <v>4.3999999999999995</v>
      </c>
      <c r="BO83" s="1">
        <v>0</v>
      </c>
      <c r="BP83">
        <f>LJ48+LK48+LL48+LM48</f>
        <v>0.6</v>
      </c>
      <c r="BQ83" s="27">
        <f>LO48+LP48+LQ48+LR48+LS48</f>
        <v>1</v>
      </c>
      <c r="BR83" s="135">
        <v>0</v>
      </c>
      <c r="BS83" s="1">
        <v>0</v>
      </c>
      <c r="BT83" s="1">
        <v>0</v>
      </c>
      <c r="BU83">
        <f>MK48+ML48+MM48+MN48</f>
        <v>0</v>
      </c>
      <c r="BV83" s="1">
        <v>0</v>
      </c>
      <c r="BW83" s="1">
        <v>0</v>
      </c>
      <c r="BX83" s="1">
        <v>0</v>
      </c>
      <c r="BY83">
        <f>MK48+ML48+MM48+MN48</f>
        <v>0</v>
      </c>
      <c r="BZ83">
        <f>MY48+MZ48+NA48+NB48+NC48+ND48</f>
        <v>0</v>
      </c>
      <c r="CA83">
        <f>NE48+NF48+NG48+NH48+NI48+NJ48+NK48</f>
        <v>0</v>
      </c>
      <c r="CB83">
        <f>NL48+NM48+NN48+NO48+NP48+NQ48+NR48+NS48+NT48+NU48+NV48+NW48+NX48</f>
        <v>0.2</v>
      </c>
      <c r="CC83" s="134">
        <v>0</v>
      </c>
    </row>
    <row r="84" spans="1:81">
      <c r="A84" t="s">
        <v>53</v>
      </c>
      <c r="B84" s="75">
        <v>2</v>
      </c>
      <c r="C84" s="29">
        <f>D49+E49+F49</f>
        <v>0</v>
      </c>
      <c r="D84">
        <f>H49+I49+J49+K49+L49+M49+N49</f>
        <v>0</v>
      </c>
      <c r="E84">
        <f>O49+P49+Q49</f>
        <v>0</v>
      </c>
      <c r="F84">
        <f>R49+S49</f>
        <v>0</v>
      </c>
      <c r="G84">
        <f>T49+U49+V49+W49+X49+Y49</f>
        <v>0</v>
      </c>
      <c r="H84">
        <f>Z49+AA49+AB49+AC49+AD49+AE49+AF49+AG49+AH49+AI49+AJ49+AK49+AL49</f>
        <v>0.5</v>
      </c>
      <c r="I84">
        <f>AM49+AN49</f>
        <v>0</v>
      </c>
      <c r="J84">
        <f>AO49+AP49+AQ49+AR49+AS49+AT49+AU49</f>
        <v>0</v>
      </c>
      <c r="K84">
        <f>AV49+AW49+AX49+AY49+AZ49+BA49+BB49+BC49+BD49+BE49+BF49+BG49+BH49+BI49</f>
        <v>0</v>
      </c>
      <c r="L84">
        <f>BJ49+BK49+BL49+BM49+BN49+BO49+BP49+BQ49+BR49+BS49+BT49+BU49+BV49+BW49+BX49+BY49+BZ49+CA49+CB49</f>
        <v>0.1</v>
      </c>
      <c r="M84" s="1">
        <v>0</v>
      </c>
      <c r="N84" s="1">
        <v>0</v>
      </c>
      <c r="O84" s="134">
        <v>0</v>
      </c>
      <c r="P84" s="29">
        <f>CH49+CI49+CJ49+CK49+CL49+CM49+CN49</f>
        <v>0</v>
      </c>
      <c r="Q84">
        <f>CO49+CP49+CQ49+CR49+CS49+CT49+CU49+CV49+CW49+CX49+CY49+CZ49+DA49+DB49</f>
        <v>0</v>
      </c>
      <c r="R84">
        <f>DC49+DD49+DE49+DF49+DG49+DH49+DI49+DJ49+DK49+DL49+DM49+DN49+DO49+DP49+DQ49+DR49+DS49+DT49+DU49</f>
        <v>0.1</v>
      </c>
      <c r="S84" s="1">
        <v>0</v>
      </c>
      <c r="T84" s="1">
        <v>0</v>
      </c>
      <c r="U84">
        <f>DX49+DY49+DZ49+EA49+EB49+EC49+ED49+EE49+EF49+EG49</f>
        <v>0</v>
      </c>
      <c r="V84" s="1">
        <v>0</v>
      </c>
      <c r="W84" s="1">
        <v>0</v>
      </c>
      <c r="X84">
        <f>EJ49+EK49+EL49+EM49+EN49+EO49+EP49+EQ49+ER49+ES49+ET49</f>
        <v>0</v>
      </c>
      <c r="Y84" s="1">
        <v>0</v>
      </c>
      <c r="Z84" s="1">
        <v>0</v>
      </c>
      <c r="AA84" s="1">
        <v>0</v>
      </c>
      <c r="AB84">
        <f>EX49+EY49+EZ49+FA49+FB49+FC49</f>
        <v>0</v>
      </c>
      <c r="AC84" s="27">
        <f>FD49+FE49</f>
        <v>0</v>
      </c>
      <c r="AD84" s="29">
        <f>FH49+FI49+FJ49+FK49+FL49+FM49+FN49</f>
        <v>0</v>
      </c>
      <c r="AE84" s="1">
        <v>0</v>
      </c>
      <c r="AF84" s="134">
        <v>0</v>
      </c>
      <c r="AG84" s="132">
        <f>FS49+FT49+FU49+FV49+FW49+FX49+FY49+FZ49+GA49+GB49+GC49</f>
        <v>0</v>
      </c>
      <c r="AH84" s="29">
        <f>GF49+GG49+GH49+GI49+GJ49+GK49+GL49+GM49+GN49+GO49+GP49+GQ49+GR49</f>
        <v>0.5</v>
      </c>
      <c r="AI84" s="27">
        <f>GT49+GU49+GV49+GW49+GX49</f>
        <v>0.1</v>
      </c>
      <c r="AJ84" s="132">
        <f>HA49+HB49+HC49+HD49+HE49+HF49+HG49+HH49+HI49+HJ49+HK49+HL49+HM49+HN49+HO49+HP49+HQ49</f>
        <v>1.9</v>
      </c>
      <c r="AK84" s="135">
        <v>0</v>
      </c>
      <c r="AL84" s="1">
        <v>5.4</v>
      </c>
      <c r="AM84" s="27">
        <f>HV49+HW49+HX49+HY49+HZ49</f>
        <v>0</v>
      </c>
      <c r="AN84" s="135">
        <v>0</v>
      </c>
      <c r="AO84">
        <f>ID49+IE49+IF49+IG49+IH49</f>
        <v>0.1</v>
      </c>
      <c r="AP84">
        <f>II49+IJ49+IK49+IL49+IM49+IN49</f>
        <v>0.3</v>
      </c>
      <c r="AQ84" s="27">
        <f>IO49+IP49+IQ49+IR49</f>
        <v>0.2</v>
      </c>
      <c r="AR84" s="136">
        <v>0</v>
      </c>
      <c r="AS84" s="132">
        <f>IX49+IY49+IZ49+JA49+JB49+JC49+JD49+JE49</f>
        <v>0</v>
      </c>
      <c r="AT84" s="136">
        <v>0</v>
      </c>
      <c r="AU84" s="136">
        <v>0</v>
      </c>
      <c r="AV84" s="136">
        <v>0</v>
      </c>
      <c r="AW84" s="135">
        <v>0</v>
      </c>
      <c r="AX84" s="1">
        <v>0</v>
      </c>
      <c r="AY84" s="1">
        <v>0.7</v>
      </c>
      <c r="AZ84" s="1">
        <f>JV49+JW49+JX49+JY49</f>
        <v>0</v>
      </c>
      <c r="BA84" s="1">
        <v>0</v>
      </c>
      <c r="BB84" s="1">
        <f>KA49+KB49+KC49</f>
        <v>0</v>
      </c>
      <c r="BC84" s="1">
        <v>0</v>
      </c>
      <c r="BD84" s="1">
        <v>0.7</v>
      </c>
      <c r="BE84" s="134">
        <v>0</v>
      </c>
      <c r="BF84" s="136">
        <v>0</v>
      </c>
      <c r="BG84" s="132">
        <f>KO49+KP49+KQ49+KR49+KS49+KT49+KU49</f>
        <v>0</v>
      </c>
      <c r="BH84" s="135">
        <v>0</v>
      </c>
      <c r="BI84" s="1">
        <v>16.3</v>
      </c>
      <c r="BJ84" s="1">
        <v>0</v>
      </c>
      <c r="BK84">
        <f>LA49+LB49+LC49</f>
        <v>0.5</v>
      </c>
      <c r="BL84" s="1">
        <v>0</v>
      </c>
      <c r="BM84">
        <f>LE49+LF49</f>
        <v>0</v>
      </c>
      <c r="BN84">
        <f>LG49+LH49</f>
        <v>5.6000000000000005</v>
      </c>
      <c r="BO84" s="1">
        <v>0</v>
      </c>
      <c r="BP84">
        <f>LJ49+LK49+LL49+LM49</f>
        <v>0.6</v>
      </c>
      <c r="BQ84" s="27">
        <f>LO49+LP49+LQ49+LR49+LS49</f>
        <v>0.9</v>
      </c>
      <c r="BR84" s="135">
        <v>0</v>
      </c>
      <c r="BS84" s="1">
        <v>0</v>
      </c>
      <c r="BT84" s="1">
        <v>0.7</v>
      </c>
      <c r="BU84">
        <f>MK49+ML49+MM49+MN49</f>
        <v>0.2</v>
      </c>
      <c r="BV84" s="1">
        <v>0</v>
      </c>
      <c r="BW84" s="1">
        <v>0</v>
      </c>
      <c r="BX84" s="1">
        <v>0</v>
      </c>
      <c r="BY84">
        <f>MK49+ML49+MM49+MN49</f>
        <v>0.2</v>
      </c>
      <c r="BZ84">
        <f>MY49+MZ49+NA49+NB49+NC49+ND49</f>
        <v>0.3</v>
      </c>
      <c r="CA84">
        <f>NE49+NF49+NG49+NH49+NI49+NJ49+NK49</f>
        <v>0</v>
      </c>
      <c r="CB84">
        <f>NL49+NM49+NN49+NO49+NP49+NQ49+NR49+NS49+NT49+NU49+NV49+NW49+NX49</f>
        <v>0.5</v>
      </c>
      <c r="CC84" s="134">
        <v>0</v>
      </c>
    </row>
    <row r="85" spans="1:81">
      <c r="A85" t="s">
        <v>55</v>
      </c>
      <c r="B85" s="75">
        <v>2</v>
      </c>
      <c r="C85" s="29">
        <f>D50+E50+F50</f>
        <v>0</v>
      </c>
      <c r="D85">
        <f>H50+I50+J50+K50+L50+M50+N50</f>
        <v>0</v>
      </c>
      <c r="E85">
        <f>O50+P50+Q50</f>
        <v>0.9</v>
      </c>
      <c r="F85">
        <f>R50+S50</f>
        <v>0</v>
      </c>
      <c r="G85">
        <f>T50+U50+V50+W50+X50+Y50</f>
        <v>1</v>
      </c>
      <c r="H85">
        <f>Z50+AA50+AB50+AC50+AD50+AE50+AF50+AG50+AH50+AI50+AJ50+AK50+AL50</f>
        <v>0.8</v>
      </c>
      <c r="I85">
        <f>AM50+AN50</f>
        <v>0</v>
      </c>
      <c r="J85">
        <f>AO50+AP50+AQ50+AR50+AS50+AT50+AU50</f>
        <v>0</v>
      </c>
      <c r="K85">
        <f>AV50+AW50+AX50+AY50+AZ50+BA50+BB50+BC50+BD50+BE50+BF50+BG50+BH50+BI50</f>
        <v>0.3</v>
      </c>
      <c r="L85">
        <f>BJ50+BK50+BL50+BM50+BN50+BO50+BP50+BQ50+BR50+BS50+BT50+BU50+BV50+BW50+BX50+BY50+BZ50+CA50+CB50</f>
        <v>0</v>
      </c>
      <c r="M85" s="1">
        <v>0.1</v>
      </c>
      <c r="N85" s="1">
        <v>0</v>
      </c>
      <c r="O85" s="134">
        <v>1</v>
      </c>
      <c r="P85" s="29">
        <f>CH50+CI50+CJ50+CK50+CL50+CM50+CN50</f>
        <v>0</v>
      </c>
      <c r="Q85">
        <f>CO50+CP50+CQ50+CR50+CS50+CT50+CU50+CV50+CW50+CX50+CY50+CZ50+DA50+DB50</f>
        <v>0.3</v>
      </c>
      <c r="R85">
        <f>DC50+DD50+DE50+DF50+DG50+DH50+DI50+DJ50+DK50+DL50+DM50+DN50+DO50+DP50+DQ50+DR50+DS50+DT50+DU50</f>
        <v>0</v>
      </c>
      <c r="S85" s="1">
        <v>0.1</v>
      </c>
      <c r="T85" s="1">
        <v>0</v>
      </c>
      <c r="U85">
        <f>DX50+DY50+DZ50+EA50+EB50+EC50+ED50+EE50+EF50+EG50</f>
        <v>0.4</v>
      </c>
      <c r="V85" s="1">
        <v>0</v>
      </c>
      <c r="W85" s="1">
        <v>1.6</v>
      </c>
      <c r="X85">
        <f>EJ50+EK50+EL50+EM50+EN50+EO50+EP50+EQ50+ER50+ES50+ET50</f>
        <v>0</v>
      </c>
      <c r="Y85" s="1">
        <v>0</v>
      </c>
      <c r="Z85" s="1">
        <v>1</v>
      </c>
      <c r="AA85" s="1">
        <v>0</v>
      </c>
      <c r="AB85">
        <f>EX50+EY50+EZ50+FA50+FB50+FC50</f>
        <v>0</v>
      </c>
      <c r="AC85" s="27">
        <f>FD50+FE50</f>
        <v>0</v>
      </c>
      <c r="AD85" s="29">
        <f>FH50+FI50+FJ50+FK50+FL50+FM50+FN50</f>
        <v>0</v>
      </c>
      <c r="AE85" s="1">
        <v>0</v>
      </c>
      <c r="AF85" s="134">
        <v>0</v>
      </c>
      <c r="AG85" s="132">
        <f>FS50+FT50+FU50+FV50+FW50+FX50+FY50+FZ50+GA50+GB50+GC50</f>
        <v>0</v>
      </c>
      <c r="AH85" s="29">
        <f>GF50+GG50+GH50+GI50+GJ50+GK50+GL50+GM50+GN50+GO50+GP50+GQ50+GR50</f>
        <v>0.8</v>
      </c>
      <c r="AI85" s="27">
        <f>GT50+GU50+GV50+GW50+GX50</f>
        <v>1.2</v>
      </c>
      <c r="AJ85" s="132">
        <f>HA50+HB50+HC50+HD50+HE50+HF50+HG50+HH50+HI50+HJ50+HK50+HL50+HM50+HN50+HO50+HP50+HQ50</f>
        <v>2.9000000000000004</v>
      </c>
      <c r="AK85" s="135">
        <v>0.4</v>
      </c>
      <c r="AL85" s="1">
        <v>6.1</v>
      </c>
      <c r="AM85" s="27">
        <f>HV50+HW50+HX50+HY50+HZ50</f>
        <v>0</v>
      </c>
      <c r="AN85" s="135">
        <v>0</v>
      </c>
      <c r="AO85">
        <f>ID50+IE50+IF50+IG50+IH50</f>
        <v>1.2</v>
      </c>
      <c r="AP85">
        <f>II50+IJ50+IK50+IL50+IM50+IN50</f>
        <v>0</v>
      </c>
      <c r="AQ85" s="27">
        <f>IO50+IP50+IQ50+IR50</f>
        <v>0.79999999999999993</v>
      </c>
      <c r="AR85" s="136">
        <v>0</v>
      </c>
      <c r="AS85" s="132">
        <f>IX50+IY50+IZ50+JA50+JB50+JC50+JD50+JE50</f>
        <v>0</v>
      </c>
      <c r="AT85" s="136">
        <v>0</v>
      </c>
      <c r="AU85" s="136">
        <v>0</v>
      </c>
      <c r="AV85" s="136">
        <v>0.4</v>
      </c>
      <c r="AW85" s="135">
        <v>0</v>
      </c>
      <c r="AX85" s="1">
        <v>0</v>
      </c>
      <c r="AY85" s="1">
        <v>0</v>
      </c>
      <c r="AZ85" s="1">
        <f>JV50+JW50+JX50+JY50</f>
        <v>0</v>
      </c>
      <c r="BA85" s="1">
        <v>0</v>
      </c>
      <c r="BB85" s="1">
        <f>KA50+KB50+KC50</f>
        <v>0</v>
      </c>
      <c r="BC85" s="1">
        <v>0</v>
      </c>
      <c r="BD85" s="1">
        <v>0.3</v>
      </c>
      <c r="BE85" s="134">
        <v>0</v>
      </c>
      <c r="BF85" s="136">
        <v>0.5</v>
      </c>
      <c r="BG85" s="132">
        <f>KO50+KP50+KQ50+KR50+KS50+KT50+KU50</f>
        <v>0</v>
      </c>
      <c r="BH85" s="135">
        <v>0</v>
      </c>
      <c r="BI85" s="1">
        <v>20.8</v>
      </c>
      <c r="BJ85" s="1">
        <v>0</v>
      </c>
      <c r="BK85">
        <f>LA50+LB50+LC50</f>
        <v>0</v>
      </c>
      <c r="BL85" s="1">
        <v>0</v>
      </c>
      <c r="BM85">
        <f>LE50+LF50</f>
        <v>0</v>
      </c>
      <c r="BN85">
        <f>LG50+LH50</f>
        <v>4.5999999999999996</v>
      </c>
      <c r="BO85" s="1">
        <v>0</v>
      </c>
      <c r="BP85">
        <f>LJ50+LK50+LL50+LM50</f>
        <v>0.5</v>
      </c>
      <c r="BQ85" s="27">
        <f>LO50+LP50+LQ50+LR50+LS50</f>
        <v>1.0999999999999999</v>
      </c>
      <c r="BR85" s="135">
        <v>0</v>
      </c>
      <c r="BS85" s="1">
        <v>0</v>
      </c>
      <c r="BT85" s="1">
        <v>0</v>
      </c>
      <c r="BU85">
        <f>MK50+ML50+MM50+MN50</f>
        <v>0.79999999999999993</v>
      </c>
      <c r="BV85" s="1">
        <v>0</v>
      </c>
      <c r="BW85" s="1">
        <v>0</v>
      </c>
      <c r="BX85" s="1">
        <v>0</v>
      </c>
      <c r="BY85">
        <f>MK50+ML50+MM50+MN50</f>
        <v>0.79999999999999993</v>
      </c>
      <c r="BZ85">
        <f>MY50+MZ50+NA50+NB50+NC50+ND50</f>
        <v>0</v>
      </c>
      <c r="CA85">
        <f>NE50+NF50+NG50+NH50+NI50+NJ50+NK50</f>
        <v>0</v>
      </c>
      <c r="CB85">
        <f>NL50+NM50+NN50+NO50+NP50+NQ50+NR50+NS50+NT50+NU50+NV50+NW50+NX50</f>
        <v>0.8</v>
      </c>
      <c r="CC85" s="134">
        <v>0.4</v>
      </c>
    </row>
    <row r="86" spans="1:81">
      <c r="A86" t="s">
        <v>57</v>
      </c>
      <c r="B86" s="75">
        <v>2</v>
      </c>
      <c r="C86" s="29">
        <f>D51+E51+F51</f>
        <v>0</v>
      </c>
      <c r="D86">
        <f>H51+I51+J51+K51+L51+M51+N51</f>
        <v>0.7</v>
      </c>
      <c r="E86">
        <f>O51+P51+Q51</f>
        <v>2.4</v>
      </c>
      <c r="F86">
        <f>R51+S51</f>
        <v>0</v>
      </c>
      <c r="G86">
        <f>T51+U51+V51+W51+X51+Y51</f>
        <v>1.7</v>
      </c>
      <c r="H86">
        <f>Z51+AA51+AB51+AC51+AD51+AE51+AF51+AG51+AH51+AI51+AJ51+AK51+AL51</f>
        <v>2.2000000000000002</v>
      </c>
      <c r="I86">
        <f>AM51+AN51</f>
        <v>0</v>
      </c>
      <c r="J86">
        <f>AO51+AP51+AQ51+AR51+AS51+AT51+AU51</f>
        <v>0</v>
      </c>
      <c r="K86">
        <f>AV51+AW51+AX51+AY51+AZ51+BA51+BB51+BC51+BD51+BE51+BF51+BG51+BH51+BI51</f>
        <v>1.9</v>
      </c>
      <c r="L86">
        <f>BJ51+BK51+BL51+BM51+BN51+BO51+BP51+BQ51+BR51+BS51+BT51+BU51+BV51+BW51+BX51+BY51+BZ51+CA51+CB51</f>
        <v>0</v>
      </c>
      <c r="M86" s="1">
        <v>0</v>
      </c>
      <c r="N86" s="1">
        <v>0</v>
      </c>
      <c r="O86" s="134">
        <v>1.9</v>
      </c>
      <c r="P86" s="29">
        <f>CH51+CI51+CJ51+CK51+CL51+CM51+CN51</f>
        <v>0</v>
      </c>
      <c r="Q86">
        <f>CO51+CP51+CQ51+CR51+CS51+CT51+CU51+CV51+CW51+CX51+CY51+CZ51+DA51+DB51</f>
        <v>1.9</v>
      </c>
      <c r="R86">
        <f>DC51+DD51+DE51+DF51+DG51+DH51+DI51+DJ51+DK51+DL51+DM51+DN51+DO51+DP51+DQ51+DR51+DS51+DT51+DU51</f>
        <v>0</v>
      </c>
      <c r="S86" s="1">
        <v>0</v>
      </c>
      <c r="T86" s="1">
        <v>0</v>
      </c>
      <c r="U86">
        <f>DX51+DY51+DZ51+EA51+EB51+EC51+ED51+EE51+EF51+EG51</f>
        <v>0.90000000000000013</v>
      </c>
      <c r="V86" s="1">
        <v>0.2</v>
      </c>
      <c r="W86" s="1">
        <v>4.4000000000000004</v>
      </c>
      <c r="X86">
        <f>EJ51+EK51+EL51+EM51+EN51+EO51+EP51+EQ51+ER51+ES51+ET51</f>
        <v>1</v>
      </c>
      <c r="Y86" s="1">
        <v>0</v>
      </c>
      <c r="Z86" s="1">
        <v>1.9</v>
      </c>
      <c r="AA86" s="1">
        <v>0</v>
      </c>
      <c r="AB86">
        <f>EX51+EY51+EZ51+FA51+FB51+FC51</f>
        <v>0</v>
      </c>
      <c r="AC86" s="27">
        <f>FD51+FE51</f>
        <v>0</v>
      </c>
      <c r="AD86" s="29">
        <f>FH51+FI51+FJ51+FK51+FL51+FM51+FN51</f>
        <v>0.7</v>
      </c>
      <c r="AE86" s="1">
        <v>0</v>
      </c>
      <c r="AF86" s="134">
        <v>0</v>
      </c>
      <c r="AG86" s="132">
        <f>FS51+FT51+FU51+FV51+FW51+FX51+FY51+FZ51+GA51+GB51+GC51</f>
        <v>0</v>
      </c>
      <c r="AH86" s="29">
        <f>GF51+GG51+GH51+GI51+GJ51+GK51+GL51+GM51+GN51+GO51+GP51+GQ51+GR51</f>
        <v>2.2000000000000002</v>
      </c>
      <c r="AI86" s="27">
        <f>GT51+GU51+GV51+GW51+GX51</f>
        <v>4.5999999999999996</v>
      </c>
      <c r="AJ86" s="132">
        <f>HA51+HB51+HC51+HD51+HE51+HF51+HG51+HH51+HI51+HJ51+HK51+HL51+HM51+HN51+HO51+HP51+HQ51</f>
        <v>5.6</v>
      </c>
      <c r="AK86" s="135">
        <v>0</v>
      </c>
      <c r="AL86" s="1">
        <v>8</v>
      </c>
      <c r="AM86" s="27">
        <f>HV51+HW51+HX51+HY51+HZ51</f>
        <v>0</v>
      </c>
      <c r="AN86" s="135">
        <v>0</v>
      </c>
      <c r="AO86">
        <f>ID51+IE51+IF51+IG51+IH51</f>
        <v>4.5999999999999996</v>
      </c>
      <c r="AP86">
        <f>II51+IJ51+IK51+IL51+IM51+IN51</f>
        <v>1.7000000000000002</v>
      </c>
      <c r="AQ86" s="27">
        <f>IO51+IP51+IQ51+IR51</f>
        <v>2.9</v>
      </c>
      <c r="AR86" s="136">
        <v>0</v>
      </c>
      <c r="AS86" s="132">
        <f>IX51+IY51+IZ51+JA51+JB51+JC51+JD51+JE51</f>
        <v>0</v>
      </c>
      <c r="AT86" s="136">
        <v>0</v>
      </c>
      <c r="AU86" s="136">
        <v>0</v>
      </c>
      <c r="AV86" s="136">
        <v>0</v>
      </c>
      <c r="AW86" s="135">
        <v>0</v>
      </c>
      <c r="AX86" s="1">
        <v>0</v>
      </c>
      <c r="AY86" s="1">
        <v>0</v>
      </c>
      <c r="AZ86" s="1">
        <f>JV51+JW51+JX51+JY51</f>
        <v>0</v>
      </c>
      <c r="BA86" s="1">
        <v>0</v>
      </c>
      <c r="BB86" s="1">
        <f>KA51+KB51+KC51</f>
        <v>0.1</v>
      </c>
      <c r="BC86" s="1">
        <v>0</v>
      </c>
      <c r="BD86" s="1">
        <v>0.2</v>
      </c>
      <c r="BE86" s="134">
        <v>0</v>
      </c>
      <c r="BF86" s="136">
        <v>2</v>
      </c>
      <c r="BG86" s="132">
        <f>KO51+KP51+KQ51+KR51+KS51+KT51+KU51</f>
        <v>0</v>
      </c>
      <c r="BH86" s="135">
        <v>0</v>
      </c>
      <c r="BI86" s="1">
        <v>20.9</v>
      </c>
      <c r="BJ86" s="1">
        <v>0</v>
      </c>
      <c r="BK86">
        <f>LA51+LB51+LC51</f>
        <v>0</v>
      </c>
      <c r="BL86" s="1">
        <v>0</v>
      </c>
      <c r="BM86">
        <f>LE51+LF51</f>
        <v>0</v>
      </c>
      <c r="BN86">
        <f>LG51+LH51</f>
        <v>3.4</v>
      </c>
      <c r="BO86" s="1">
        <v>0</v>
      </c>
      <c r="BP86">
        <f>LJ51+LK51+LL51+LM51</f>
        <v>0.6</v>
      </c>
      <c r="BQ86" s="27">
        <f>LO51+LP51+LQ51+LR51+LS51</f>
        <v>1.2</v>
      </c>
      <c r="BR86" s="135">
        <v>0</v>
      </c>
      <c r="BS86" s="1">
        <v>0</v>
      </c>
      <c r="BT86" s="1">
        <v>0</v>
      </c>
      <c r="BU86">
        <f>MK51+ML51+MM51+MN51</f>
        <v>2.9</v>
      </c>
      <c r="BV86" s="1">
        <v>0</v>
      </c>
      <c r="BW86" s="1">
        <v>0</v>
      </c>
      <c r="BX86" s="1">
        <v>0</v>
      </c>
      <c r="BY86">
        <f>MK51+ML51+MM51+MN51</f>
        <v>2.9</v>
      </c>
      <c r="BZ86">
        <f>MY51+MZ51+NA51+NB51+NC51+ND51</f>
        <v>1.7000000000000002</v>
      </c>
      <c r="CA86">
        <f>NE51+NF51+NG51+NH51+NI51+NJ51+NK51</f>
        <v>0</v>
      </c>
      <c r="CB86">
        <f>NL51+NM51+NN51+NO51+NP51+NQ51+NR51+NS51+NT51+NU51+NV51+NW51+NX51</f>
        <v>2.2000000000000002</v>
      </c>
      <c r="CC86" s="134">
        <v>0.3</v>
      </c>
    </row>
    <row r="87" spans="1:81">
      <c r="A87" t="s">
        <v>58</v>
      </c>
      <c r="B87" s="75">
        <v>2</v>
      </c>
      <c r="C87" s="29">
        <f>D52+E52+F52</f>
        <v>0</v>
      </c>
      <c r="D87">
        <f>H52+I52+J52+K52+L52+M52+N52</f>
        <v>0</v>
      </c>
      <c r="E87">
        <f>O52+P52+Q52</f>
        <v>0.3</v>
      </c>
      <c r="F87">
        <f>R52+S52</f>
        <v>0</v>
      </c>
      <c r="G87">
        <f>T52+U52+V52+W52+X52+Y52</f>
        <v>20.599999999999998</v>
      </c>
      <c r="H87">
        <f>Z52+AA52+AB52+AC52+AD52+AE52+AF52+AG52+AH52+AI52+AJ52+AK52+AL52</f>
        <v>3.9</v>
      </c>
      <c r="I87">
        <f>AM52+AN52</f>
        <v>0</v>
      </c>
      <c r="J87">
        <f>AO52+AP52+AQ52+AR52+AS52+AT52+AU52</f>
        <v>0.8</v>
      </c>
      <c r="K87">
        <f>AV52+AW52+AX52+AY52+AZ52+BA52+BB52+BC52+BD52+BE52+BF52+BG52+BH52+BI52</f>
        <v>2.4</v>
      </c>
      <c r="L87">
        <f>BJ52+BK52+BL52+BM52+BN52+BO52+BP52+BQ52+BR52+BS52+BT52+BU52+BV52+BW52+BX52+BY52+BZ52+CA52+CB52</f>
        <v>1</v>
      </c>
      <c r="M87" s="1">
        <v>0</v>
      </c>
      <c r="N87" s="1">
        <v>0</v>
      </c>
      <c r="O87" s="134">
        <v>2.4</v>
      </c>
      <c r="P87" s="29">
        <f>CH52+CI52+CJ52+CK52+CL52+CM52+CN52</f>
        <v>0.8</v>
      </c>
      <c r="Q87">
        <f>CO52+CP52+CQ52+CR52+CS52+CT52+CU52+CV52+CW52+CX52+CY52+CZ52+DA52+DB52</f>
        <v>2.4</v>
      </c>
      <c r="R87">
        <f>DC52+DD52+DE52+DF52+DG52+DH52+DI52+DJ52+DK52+DL52+DM52+DN52+DO52+DP52+DQ52+DR52+DS52+DT52+DU52</f>
        <v>1</v>
      </c>
      <c r="S87" s="1">
        <v>0</v>
      </c>
      <c r="T87" s="1">
        <v>0</v>
      </c>
      <c r="U87">
        <f>DX52+DY52+DZ52+EA52+EB52+EC52+ED52+EE52+EF52+EG52</f>
        <v>9.1999999999999993</v>
      </c>
      <c r="V87" s="1">
        <v>0.2</v>
      </c>
      <c r="W87" s="1">
        <v>1.2</v>
      </c>
      <c r="X87">
        <f>EJ52+EK52+EL52+EM52+EN52+EO52+EP52+EQ52+ER52+ES52+ET52</f>
        <v>3.6999999999999993</v>
      </c>
      <c r="Y87" s="1">
        <v>0</v>
      </c>
      <c r="Z87" s="1">
        <v>2.4</v>
      </c>
      <c r="AA87" s="1">
        <v>0</v>
      </c>
      <c r="AB87">
        <f>EX52+EY52+EZ52+FA52+FB52+FC52</f>
        <v>0</v>
      </c>
      <c r="AC87" s="27">
        <f>FD52+FE52</f>
        <v>0</v>
      </c>
      <c r="AD87" s="29">
        <f>FH52+FI52+FJ52+FK52+FL52+FM52+FN52</f>
        <v>0</v>
      </c>
      <c r="AE87" s="1">
        <v>0</v>
      </c>
      <c r="AF87" s="134">
        <v>0</v>
      </c>
      <c r="AG87" s="132">
        <f>FS52+FT52+FU52+FV52+FW52+FX52+FY52+FZ52+GA52+GB52+GC52</f>
        <v>2.1</v>
      </c>
      <c r="AH87" s="29">
        <f>GF52+GG52+GH52+GI52+GJ52+GK52+GL52+GM52+GN52+GO52+GP52+GQ52+GR52</f>
        <v>3.9</v>
      </c>
      <c r="AI87" s="27">
        <f>GT52+GU52+GV52+GW52+GX52</f>
        <v>2.6</v>
      </c>
      <c r="AJ87" s="132">
        <f>HA52+HB52+HC52+HD52+HE52+HF52+HG52+HH52+HI52+HJ52+HK52+HL52+HM52+HN52+HO52+HP52+HQ52</f>
        <v>3.8999999999999995</v>
      </c>
      <c r="AK87" s="135">
        <v>0</v>
      </c>
      <c r="AL87" s="1">
        <v>6.1</v>
      </c>
      <c r="AM87" s="27">
        <f>HV52+HW52+HX52+HY52+HZ52</f>
        <v>0.7</v>
      </c>
      <c r="AN87" s="135">
        <v>0</v>
      </c>
      <c r="AO87">
        <f>ID52+IE52+IF52+IG52+IH52</f>
        <v>2.6</v>
      </c>
      <c r="AP87">
        <f>II52+IJ52+IK52+IL52+IM52+IN52</f>
        <v>0.7</v>
      </c>
      <c r="AQ87" s="27">
        <f>IO52+IP52+IQ52+IR52</f>
        <v>1.1000000000000001</v>
      </c>
      <c r="AR87" s="136">
        <v>0</v>
      </c>
      <c r="AS87" s="132">
        <f>IX52+IY52+IZ52+JA52+JB52+JC52+JD52+JE52</f>
        <v>1.3</v>
      </c>
      <c r="AT87" s="136">
        <v>0</v>
      </c>
      <c r="AU87" s="136">
        <v>0</v>
      </c>
      <c r="AV87" s="136">
        <v>0</v>
      </c>
      <c r="AW87" s="135">
        <v>0</v>
      </c>
      <c r="AX87" s="1">
        <v>0</v>
      </c>
      <c r="AY87" s="1">
        <v>0</v>
      </c>
      <c r="AZ87" s="1">
        <f>JV52+JW52+JX52+JY52</f>
        <v>0</v>
      </c>
      <c r="BA87" s="1">
        <v>0</v>
      </c>
      <c r="BB87" s="1">
        <f>KA52+KB52+KC52</f>
        <v>0.2</v>
      </c>
      <c r="BC87" s="1">
        <v>0</v>
      </c>
      <c r="BD87" s="1">
        <v>0.2</v>
      </c>
      <c r="BE87" s="134">
        <v>0</v>
      </c>
      <c r="BF87" s="136">
        <v>0.4</v>
      </c>
      <c r="BG87" s="132">
        <f>KO52+KP52+KQ52+KR52+KS52+KT52+KU52</f>
        <v>1.3</v>
      </c>
      <c r="BH87" s="135">
        <v>0</v>
      </c>
      <c r="BI87" s="1">
        <v>19.5</v>
      </c>
      <c r="BJ87" s="1">
        <v>0</v>
      </c>
      <c r="BK87">
        <f>LA52+LB52+LC52</f>
        <v>0</v>
      </c>
      <c r="BL87" s="1">
        <v>0</v>
      </c>
      <c r="BM87">
        <f>LE52+LF52</f>
        <v>0</v>
      </c>
      <c r="BN87">
        <f>LG52+LH52</f>
        <v>3.3000000000000003</v>
      </c>
      <c r="BO87" s="1">
        <v>0</v>
      </c>
      <c r="BP87">
        <f>LJ52+LK52+LL52+LM52</f>
        <v>0.6</v>
      </c>
      <c r="BQ87" s="27">
        <f>LO52+LP52+LQ52+LR52+LS52</f>
        <v>1.1000000000000001</v>
      </c>
      <c r="BR87" s="135">
        <v>0</v>
      </c>
      <c r="BS87" s="1">
        <v>0.2</v>
      </c>
      <c r="BT87" s="1">
        <v>0</v>
      </c>
      <c r="BU87">
        <f>MK52+ML52+MM52+MN52</f>
        <v>1.1000000000000001</v>
      </c>
      <c r="BV87" s="1">
        <v>0.5</v>
      </c>
      <c r="BW87" s="1">
        <v>0</v>
      </c>
      <c r="BX87" s="1">
        <v>0</v>
      </c>
      <c r="BY87">
        <f>MK52+ML52+MM52+MN52</f>
        <v>1.1000000000000001</v>
      </c>
      <c r="BZ87">
        <f>MY52+MZ52+NA52+NB52+NC52+ND52</f>
        <v>0.7</v>
      </c>
      <c r="CA87">
        <f>NE52+NF52+NG52+NH52+NI52+NJ52+NK52</f>
        <v>0</v>
      </c>
      <c r="CB87">
        <f>NL52+NM52+NN52+NO52+NP52+NQ52+NR52+NS52+NT52+NU52+NV52+NW52+NX52</f>
        <v>3.9</v>
      </c>
      <c r="CC87" s="134">
        <v>0</v>
      </c>
    </row>
    <row r="88" spans="1:81">
      <c r="A88" t="s">
        <v>60</v>
      </c>
      <c r="B88" s="75">
        <v>2</v>
      </c>
      <c r="C88" s="29">
        <f>D53+E53+F53</f>
        <v>0</v>
      </c>
      <c r="D88">
        <f>H53+I53+J53+K53+L53+M53+N53</f>
        <v>0.4</v>
      </c>
      <c r="E88">
        <f>O53+P53+Q53</f>
        <v>0.8</v>
      </c>
      <c r="F88">
        <f>R53+S53</f>
        <v>0</v>
      </c>
      <c r="G88">
        <f>T53+U53+V53+W53+X53+Y53</f>
        <v>0</v>
      </c>
      <c r="H88">
        <f>Z53+AA53+AB53+AC53+AD53+AE53+AF53+AG53+AH53+AI53+AJ53+AK53+AL53</f>
        <v>0.5</v>
      </c>
      <c r="I88">
        <f>AM53+AN53</f>
        <v>0</v>
      </c>
      <c r="J88">
        <f>AO53+AP53+AQ53+AR53+AS53+AT53+AU53</f>
        <v>0</v>
      </c>
      <c r="K88">
        <f>AV53+AW53+AX53+AY53+AZ53+BA53+BB53+BC53+BD53+BE53+BF53+BG53+BH53+BI53</f>
        <v>0</v>
      </c>
      <c r="L88">
        <f>BJ53+BK53+BL53+BM53+BN53+BO53+BP53+BQ53+BR53+BS53+BT53+BU53+BV53+BW53+BX53+BY53+BZ53+CA53+CB53</f>
        <v>0</v>
      </c>
      <c r="M88" s="1">
        <v>0</v>
      </c>
      <c r="N88" s="1">
        <v>0</v>
      </c>
      <c r="O88" s="134">
        <v>0.7</v>
      </c>
      <c r="P88" s="29">
        <f>CH53+CI53+CJ53+CK53+CL53+CM53+CN53</f>
        <v>0</v>
      </c>
      <c r="Q88">
        <f>CO53+CP53+CQ53+CR53+CS53+CT53+CU53+CV53+CW53+CX53+CY53+CZ53+DA53+DB53</f>
        <v>0</v>
      </c>
      <c r="R88">
        <f>DC53+DD53+DE53+DF53+DG53+DH53+DI53+DJ53+DK53+DL53+DM53+DN53+DO53+DP53+DQ53+DR53+DS53+DT53+DU53</f>
        <v>0</v>
      </c>
      <c r="S88" s="1">
        <v>0</v>
      </c>
      <c r="T88" s="1">
        <v>0</v>
      </c>
      <c r="U88">
        <f>DX53+DY53+DZ53+EA53+EB53+EC53+ED53+EE53+EF53+EG53</f>
        <v>0.8</v>
      </c>
      <c r="V88" s="1">
        <v>0.3</v>
      </c>
      <c r="W88" s="1">
        <v>1.7</v>
      </c>
      <c r="X88">
        <f>EJ53+EK53+EL53+EM53+EN53+EO53+EP53+EQ53+ER53+ES53+ET53</f>
        <v>0</v>
      </c>
      <c r="Y88" s="1">
        <v>0</v>
      </c>
      <c r="Z88" s="1">
        <v>0.7</v>
      </c>
      <c r="AA88" s="1">
        <v>0</v>
      </c>
      <c r="AB88">
        <f>EX53+EY53+EZ53+FA53+FB53+FC53</f>
        <v>0</v>
      </c>
      <c r="AC88" s="27">
        <f>FD53+FE53</f>
        <v>0</v>
      </c>
      <c r="AD88" s="29">
        <f>FH53+FI53+FJ53+FK53+FL53+FM53+FN53</f>
        <v>0.4</v>
      </c>
      <c r="AE88" s="1">
        <v>0</v>
      </c>
      <c r="AF88" s="134">
        <v>0</v>
      </c>
      <c r="AG88" s="132">
        <f>FS53+FT53+FU53+FV53+FW53+FX53+FY53+FZ53+GA53+GB53+GC53</f>
        <v>0</v>
      </c>
      <c r="AH88" s="29">
        <f>GF53+GG53+GH53+GI53+GJ53+GK53+GL53+GM53+GN53+GO53+GP53+GQ53+GR53</f>
        <v>0.5</v>
      </c>
      <c r="AI88" s="27">
        <f>GT53+GU53+GV53+GW53+GX53</f>
        <v>0.4</v>
      </c>
      <c r="AJ88" s="132">
        <f>HA53+HB53+HC53+HD53+HE53+HF53+HG53+HH53+HI53+HJ53+HK53+HL53+HM53+HN53+HO53+HP53+HQ53</f>
        <v>1.7</v>
      </c>
      <c r="AK88" s="135">
        <v>0</v>
      </c>
      <c r="AL88" s="1">
        <v>8.1</v>
      </c>
      <c r="AM88" s="27">
        <f>HV53+HW53+HX53+HY53+HZ53</f>
        <v>0</v>
      </c>
      <c r="AN88" s="135">
        <v>0</v>
      </c>
      <c r="AO88">
        <f>ID53+IE53+IF53+IG53+IH53</f>
        <v>0.4</v>
      </c>
      <c r="AP88">
        <f>II53+IJ53+IK53+IL53+IM53+IN53</f>
        <v>0</v>
      </c>
      <c r="AQ88" s="27">
        <f>IO53+IP53+IQ53+IR53</f>
        <v>0.7</v>
      </c>
      <c r="AR88" s="136">
        <v>0</v>
      </c>
      <c r="AS88" s="132">
        <f>IX53+IY53+IZ53+JA53+JB53+JC53+JD53+JE53</f>
        <v>0</v>
      </c>
      <c r="AT88" s="136">
        <v>0</v>
      </c>
      <c r="AU88" s="136">
        <v>0</v>
      </c>
      <c r="AV88" s="136">
        <v>0</v>
      </c>
      <c r="AW88" s="135">
        <v>0</v>
      </c>
      <c r="AX88" s="1">
        <v>0</v>
      </c>
      <c r="AY88" s="1">
        <v>0</v>
      </c>
      <c r="AZ88" s="1">
        <f>JV53+JW53+JX53+JY53</f>
        <v>0</v>
      </c>
      <c r="BA88" s="1">
        <v>0</v>
      </c>
      <c r="BB88" s="1">
        <f>KA53+KB53+KC53</f>
        <v>0</v>
      </c>
      <c r="BC88" s="1">
        <v>0</v>
      </c>
      <c r="BD88" s="1">
        <v>0.2</v>
      </c>
      <c r="BE88" s="134">
        <v>0</v>
      </c>
      <c r="BF88" s="136">
        <v>0.5</v>
      </c>
      <c r="BG88" s="132">
        <f>KO53+KP53+KQ53+KR53+KS53+KT53+KU53</f>
        <v>0</v>
      </c>
      <c r="BH88" s="135">
        <v>0</v>
      </c>
      <c r="BI88" s="1">
        <v>21.6</v>
      </c>
      <c r="BJ88" s="1">
        <v>0</v>
      </c>
      <c r="BK88">
        <f>LA53+LB53+LC53</f>
        <v>0</v>
      </c>
      <c r="BL88" s="1">
        <v>0</v>
      </c>
      <c r="BM88">
        <f>LE53+LF53</f>
        <v>0</v>
      </c>
      <c r="BN88">
        <f>LG53+LH53</f>
        <v>4.6000000000000005</v>
      </c>
      <c r="BO88" s="1">
        <v>0</v>
      </c>
      <c r="BP88">
        <f>LJ53+LK53+LL53+LM53</f>
        <v>0</v>
      </c>
      <c r="BQ88" s="27">
        <f>LO53+LP53+LQ53+LR53+LS53</f>
        <v>1.2</v>
      </c>
      <c r="BR88" s="135">
        <v>0</v>
      </c>
      <c r="BS88" s="1">
        <v>0</v>
      </c>
      <c r="BT88" s="1">
        <v>0</v>
      </c>
      <c r="BU88">
        <f>MK53+ML53+MM53+MN53</f>
        <v>0.7</v>
      </c>
      <c r="BV88" s="1">
        <v>0</v>
      </c>
      <c r="BW88" s="1">
        <v>0</v>
      </c>
      <c r="BX88" s="1">
        <v>0</v>
      </c>
      <c r="BY88">
        <f>MK53+ML53+MM53+MN53</f>
        <v>0.7</v>
      </c>
      <c r="BZ88">
        <f>MY53+MZ53+NA53+NB53+NC53+ND53</f>
        <v>0</v>
      </c>
      <c r="CA88">
        <f>NE53+NF53+NG53+NH53+NI53+NJ53+NK53</f>
        <v>0</v>
      </c>
      <c r="CB88">
        <f>NL53+NM53+NN53+NO53+NP53+NQ53+NR53+NS53+NT53+NU53+NV53+NW53+NX53</f>
        <v>0.5</v>
      </c>
      <c r="CC88" s="134">
        <v>0.9</v>
      </c>
    </row>
    <row r="89" spans="1:81">
      <c r="A89" t="s">
        <v>62</v>
      </c>
      <c r="B89" s="75">
        <v>2</v>
      </c>
      <c r="C89" s="29">
        <f>D54+E54+F54</f>
        <v>0</v>
      </c>
      <c r="D89">
        <f>H54+I54+J54+K54+L54+M54+N54</f>
        <v>0.3</v>
      </c>
      <c r="E89">
        <f>O54+P54+Q54</f>
        <v>2.9</v>
      </c>
      <c r="F89">
        <f>R54+S54</f>
        <v>0</v>
      </c>
      <c r="G89">
        <f>T54+U54+V54+W54+X54+Y54</f>
        <v>13.5</v>
      </c>
      <c r="H89">
        <f>Z54+AA54+AB54+AC54+AD54+AE54+AF54+AG54+AH54+AI54+AJ54+AK54+AL54</f>
        <v>5.3</v>
      </c>
      <c r="I89">
        <f>AM54+AN54</f>
        <v>0</v>
      </c>
      <c r="J89">
        <f>AO54+AP54+AQ54+AR54+AS54+AT54+AU54</f>
        <v>1.3</v>
      </c>
      <c r="K89">
        <f>AV54+AW54+AX54+AY54+AZ54+BA54+BB54+BC54+BD54+BE54+BF54+BG54+BH54+BI54</f>
        <v>8</v>
      </c>
      <c r="L89">
        <f>BJ54+BK54+BL54+BM54+BN54+BO54+BP54+BQ54+BR54+BS54+BT54+BU54+BV54+BW54+BX54+BY54+BZ54+CA54+CB54</f>
        <v>1.0999999999999999</v>
      </c>
      <c r="M89" s="1">
        <v>0</v>
      </c>
      <c r="N89" s="1">
        <v>0</v>
      </c>
      <c r="O89" s="134">
        <v>1.3</v>
      </c>
      <c r="P89" s="29">
        <f>CH54+CI54+CJ54+CK54+CL54+CM54+CN54</f>
        <v>1.3</v>
      </c>
      <c r="Q89">
        <f>CO54+CP54+CQ54+CR54+CS54+CT54+CU54+CV54+CW54+CX54+CY54+CZ54+DA54+DB54</f>
        <v>8</v>
      </c>
      <c r="R89">
        <f>DC54+DD54+DE54+DF54+DG54+DH54+DI54+DJ54+DK54+DL54+DM54+DN54+DO54+DP54+DQ54+DR54+DS54+DT54+DU54</f>
        <v>1.0999999999999999</v>
      </c>
      <c r="S89" s="1">
        <v>0</v>
      </c>
      <c r="T89" s="1">
        <v>0</v>
      </c>
      <c r="U89">
        <f>DX54+DY54+DZ54+EA54+EB54+EC54+ED54+EE54+EF54+EG54</f>
        <v>17</v>
      </c>
      <c r="V89" s="1">
        <v>0.3</v>
      </c>
      <c r="W89" s="1">
        <v>0.3</v>
      </c>
      <c r="X89">
        <f>EJ54+EK54+EL54+EM54+EN54+EO54+EP54+EQ54+ER54+ES54+ET54</f>
        <v>3.2</v>
      </c>
      <c r="Y89" s="1">
        <v>0</v>
      </c>
      <c r="Z89" s="1">
        <v>1.3</v>
      </c>
      <c r="AA89" s="1">
        <v>0</v>
      </c>
      <c r="AB89">
        <f>EX54+EY54+EZ54+FA54+FB54+FC54</f>
        <v>0.2</v>
      </c>
      <c r="AC89" s="27">
        <f>FD54+FE54</f>
        <v>0</v>
      </c>
      <c r="AD89" s="29">
        <f>FH54+FI54+FJ54+FK54+FL54+FM54+FN54</f>
        <v>0.3</v>
      </c>
      <c r="AE89" s="1">
        <v>0</v>
      </c>
      <c r="AF89" s="134">
        <v>0</v>
      </c>
      <c r="AG89" s="132">
        <f>FS54+FT54+FU54+FV54+FW54+FX54+FY54+FZ54+GA54+GB54+GC54</f>
        <v>4</v>
      </c>
      <c r="AH89" s="29">
        <f>GF54+GG54+GH54+GI54+GJ54+GK54+GL54+GM54+GN54+GO54+GP54+GQ54+GR54</f>
        <v>5.3</v>
      </c>
      <c r="AI89" s="27">
        <f>GT54+GU54+GV54+GW54+GX54</f>
        <v>5.9</v>
      </c>
      <c r="AJ89" s="132">
        <f>HA54+HB54+HC54+HD54+HE54+HF54+HG54+HH54+HI54+HJ54+HK54+HL54+HM54+HN54+HO54+HP54+HQ54</f>
        <v>1.9</v>
      </c>
      <c r="AK89" s="135">
        <v>0</v>
      </c>
      <c r="AL89" s="1">
        <v>6.6</v>
      </c>
      <c r="AM89" s="27">
        <f>HV54+HW54+HX54+HY54+HZ54</f>
        <v>2.2999999999999998</v>
      </c>
      <c r="AN89" s="135">
        <v>0</v>
      </c>
      <c r="AO89">
        <f>ID54+IE54+IF54+IG54+IH54</f>
        <v>5.9</v>
      </c>
      <c r="AP89">
        <f>II54+IJ54+IK54+IL54+IM54+IN54</f>
        <v>0.1</v>
      </c>
      <c r="AQ89" s="27">
        <f>IO54+IP54+IQ54+IR54</f>
        <v>1</v>
      </c>
      <c r="AR89" s="136">
        <v>0</v>
      </c>
      <c r="AS89" s="132">
        <f>IX54+IY54+IZ54+JA54+JB54+JC54+JD54+JE54</f>
        <v>1.6</v>
      </c>
      <c r="AT89" s="136">
        <v>0</v>
      </c>
      <c r="AU89" s="136">
        <v>0</v>
      </c>
      <c r="AV89" s="136">
        <v>0</v>
      </c>
      <c r="AW89" s="135">
        <v>0</v>
      </c>
      <c r="AX89" s="1">
        <v>0</v>
      </c>
      <c r="AY89" s="1">
        <v>0</v>
      </c>
      <c r="AZ89" s="1">
        <f>JV54+JW54+JX54+JY54</f>
        <v>0</v>
      </c>
      <c r="BA89" s="1">
        <v>0</v>
      </c>
      <c r="BB89" s="1">
        <f>KA54+KB54+KC54</f>
        <v>0</v>
      </c>
      <c r="BC89" s="1">
        <v>0</v>
      </c>
      <c r="BD89" s="1">
        <v>0.2</v>
      </c>
      <c r="BE89" s="134">
        <v>0</v>
      </c>
      <c r="BF89" s="136">
        <v>0.2</v>
      </c>
      <c r="BG89" s="132">
        <f>KO54+KP54+KQ54+KR54+KS54+KT54+KU54</f>
        <v>2.3000000000000003</v>
      </c>
      <c r="BH89" s="135">
        <v>0</v>
      </c>
      <c r="BI89" s="1">
        <v>23.4</v>
      </c>
      <c r="BJ89" s="1">
        <v>16.5</v>
      </c>
      <c r="BK89">
        <f>LA54+LB54+LC54</f>
        <v>0</v>
      </c>
      <c r="BL89" s="1">
        <v>0</v>
      </c>
      <c r="BM89">
        <f>LE54+LF54</f>
        <v>0</v>
      </c>
      <c r="BN89">
        <f>LG54+LH54</f>
        <v>4.0999999999999996</v>
      </c>
      <c r="BO89" s="1">
        <v>0</v>
      </c>
      <c r="BP89">
        <f>LJ54+LK54+LL54+LM54</f>
        <v>0.4</v>
      </c>
      <c r="BQ89" s="27">
        <f>LO54+LP54+LQ54+LR54+LS54</f>
        <v>0.89999999999999991</v>
      </c>
      <c r="BR89" s="135">
        <v>0</v>
      </c>
      <c r="BS89" s="1">
        <v>0</v>
      </c>
      <c r="BT89" s="1">
        <v>0</v>
      </c>
      <c r="BU89">
        <f>MK54+ML54+MM54+MN54</f>
        <v>1</v>
      </c>
      <c r="BV89" s="1">
        <v>0.5</v>
      </c>
      <c r="BW89" s="1">
        <v>0</v>
      </c>
      <c r="BX89" s="1">
        <v>0</v>
      </c>
      <c r="BY89">
        <f>MK54+ML54+MM54+MN54</f>
        <v>1</v>
      </c>
      <c r="BZ89">
        <f>MY54+MZ54+NA54+NB54+NC54+ND54</f>
        <v>0.1</v>
      </c>
      <c r="CA89">
        <f>NE54+NF54+NG54+NH54+NI54+NJ54+NK54</f>
        <v>0</v>
      </c>
      <c r="CB89">
        <f>NL54+NM54+NN54+NO54+NP54+NQ54+NR54+NS54+NT54+NU54+NV54+NW54+NX54</f>
        <v>5.3</v>
      </c>
      <c r="CC89" s="134">
        <v>0</v>
      </c>
    </row>
    <row r="90" spans="1:81">
      <c r="A90" t="s">
        <v>64</v>
      </c>
      <c r="B90" s="75">
        <v>2</v>
      </c>
      <c r="C90" s="29">
        <f>D55+E55+F55</f>
        <v>0</v>
      </c>
      <c r="D90">
        <f>H55+I55+J55+K55+L55+M55+N55</f>
        <v>0</v>
      </c>
      <c r="E90">
        <f>O55+P55+Q55</f>
        <v>1.5</v>
      </c>
      <c r="F90">
        <f>R55+S55</f>
        <v>0</v>
      </c>
      <c r="G90">
        <f>T55+U55+V55+W55+X55+Y55</f>
        <v>2.1</v>
      </c>
      <c r="H90">
        <f>Z55+AA55+AB55+AC55+AD55+AE55+AF55+AG55+AH55+AI55+AJ55+AK55+AL55</f>
        <v>5.5</v>
      </c>
      <c r="I90">
        <f>AM55+AN55</f>
        <v>0</v>
      </c>
      <c r="J90">
        <f>AO55+AP55+AQ55+AR55+AS55+AT55+AU55</f>
        <v>1.2</v>
      </c>
      <c r="K90">
        <f>AV55+AW55+AX55+AY55+AZ55+BA55+BB55+BC55+BD55+BE55+BF55+BG55+BH55+BI55</f>
        <v>3.1999999999999997</v>
      </c>
      <c r="L90">
        <f>BJ55+BK55+BL55+BM55+BN55+BO55+BP55+BQ55+BR55+BS55+BT55+BU55+BV55+BW55+BX55+BY55+BZ55+CA55+CB55</f>
        <v>1.5</v>
      </c>
      <c r="M90" s="1">
        <v>0</v>
      </c>
      <c r="N90" s="1">
        <v>0</v>
      </c>
      <c r="O90" s="134">
        <v>1.8</v>
      </c>
      <c r="P90" s="29">
        <f>CH55+CI55+CJ55+CK55+CL55+CM55+CN55</f>
        <v>1.2</v>
      </c>
      <c r="Q90">
        <f>CO55+CP55+CQ55+CR55+CS55+CT55+CU55+CV55+CW55+CX55+CY55+CZ55+DA55+DB55</f>
        <v>3.1999999999999997</v>
      </c>
      <c r="R90">
        <f>DC55+DD55+DE55+DF55+DG55+DH55+DI55+DJ55+DK55+DL55+DM55+DN55+DO55+DP55+DQ55+DR55+DS55+DT55+DU55</f>
        <v>1.5</v>
      </c>
      <c r="S90" s="1">
        <v>0</v>
      </c>
      <c r="T90" s="1">
        <v>0</v>
      </c>
      <c r="U90">
        <f>DX55+DY55+DZ55+EA55+EB55+EC55+ED55+EE55+EF55+EG55</f>
        <v>21.599999999999998</v>
      </c>
      <c r="V90" s="1">
        <v>0.6</v>
      </c>
      <c r="W90" s="1">
        <v>0.3</v>
      </c>
      <c r="X90">
        <f>EJ55+EK55+EL55+EM55+EN55+EO55+EP55+EQ55+ER55+ES55+ET55</f>
        <v>2.5</v>
      </c>
      <c r="Y90" s="1">
        <v>0</v>
      </c>
      <c r="Z90" s="1">
        <v>1.8</v>
      </c>
      <c r="AA90" s="1">
        <v>0</v>
      </c>
      <c r="AB90">
        <f>EX55+EY55+EZ55+FA55+FB55+FC55</f>
        <v>0</v>
      </c>
      <c r="AC90" s="27">
        <f>FD55+FE55</f>
        <v>0</v>
      </c>
      <c r="AD90" s="29">
        <f>FH55+FI55+FJ55+FK55+FL55+FM55+FN55</f>
        <v>0</v>
      </c>
      <c r="AE90" s="1">
        <v>0</v>
      </c>
      <c r="AF90" s="134">
        <v>0</v>
      </c>
      <c r="AG90" s="132">
        <f>FS55+FT55+FU55+FV55+FW55+FX55+FY55+FZ55+GA55+GB55+GC55</f>
        <v>0.6</v>
      </c>
      <c r="AH90" s="29">
        <f>GF55+GG55+GH55+GI55+GJ55+GK55+GL55+GM55+GN55+GO55+GP55+GQ55+GR55</f>
        <v>5.5</v>
      </c>
      <c r="AI90" s="27">
        <f>GT55+GU55+GV55+GW55+GX55</f>
        <v>7.3</v>
      </c>
      <c r="AJ90" s="132">
        <f>HA55+HB55+HC55+HD55+HE55+HF55+HG55+HH55+HI55+HJ55+HK55+HL55+HM55+HN55+HO55+HP55+HQ55</f>
        <v>3.3</v>
      </c>
      <c r="AK90" s="135">
        <v>0</v>
      </c>
      <c r="AL90" s="1">
        <v>6.6</v>
      </c>
      <c r="AM90" s="27">
        <f>HV55+HW55+HX55+HY55+HZ55</f>
        <v>1.3</v>
      </c>
      <c r="AN90" s="135">
        <v>0</v>
      </c>
      <c r="AO90">
        <f>ID55+IE55+IF55+IG55+IH55</f>
        <v>7.3</v>
      </c>
      <c r="AP90">
        <f>II55+IJ55+IK55+IL55+IM55+IN55</f>
        <v>0</v>
      </c>
      <c r="AQ90" s="27">
        <f>IO55+IP55+IQ55+IR55</f>
        <v>0.3</v>
      </c>
      <c r="AR90" s="136">
        <v>0</v>
      </c>
      <c r="AS90" s="132">
        <f>IX55+IY55+IZ55+JA55+JB55+JC55+JD55+JE55</f>
        <v>1.8000000000000003</v>
      </c>
      <c r="AT90" s="136">
        <v>0</v>
      </c>
      <c r="AU90" s="136">
        <v>0</v>
      </c>
      <c r="AV90" s="136">
        <v>0</v>
      </c>
      <c r="AW90" s="135">
        <v>0</v>
      </c>
      <c r="AX90" s="1">
        <v>0</v>
      </c>
      <c r="AY90" s="1">
        <v>0</v>
      </c>
      <c r="AZ90" s="1">
        <f>JV55+JW55+JX55+JY55</f>
        <v>0</v>
      </c>
      <c r="BA90" s="1">
        <v>0</v>
      </c>
      <c r="BB90" s="1">
        <f>KA55+KB55+KC55</f>
        <v>0</v>
      </c>
      <c r="BC90" s="1">
        <v>0.2</v>
      </c>
      <c r="BD90" s="1">
        <v>0.2</v>
      </c>
      <c r="BE90" s="134">
        <v>0</v>
      </c>
      <c r="BF90" s="136">
        <v>0.3</v>
      </c>
      <c r="BG90" s="132">
        <f>KO55+KP55+KQ55+KR55+KS55+KT55+KU55</f>
        <v>1</v>
      </c>
      <c r="BH90" s="135">
        <v>0</v>
      </c>
      <c r="BI90" s="1">
        <v>26.5</v>
      </c>
      <c r="BJ90" s="1">
        <v>16.399999999999999</v>
      </c>
      <c r="BK90">
        <f>LA55+LB55+LC55</f>
        <v>0</v>
      </c>
      <c r="BL90" s="1">
        <v>0</v>
      </c>
      <c r="BM90">
        <f>LE55+LF55</f>
        <v>0</v>
      </c>
      <c r="BN90">
        <f>LG55+LH55</f>
        <v>4.4000000000000004</v>
      </c>
      <c r="BO90" s="1">
        <v>0</v>
      </c>
      <c r="BP90">
        <f>LJ55+LK55+LL55+LM55</f>
        <v>0.5</v>
      </c>
      <c r="BQ90" s="27">
        <f>LO55+LP55+LQ55+LR55+LS55</f>
        <v>1.4</v>
      </c>
      <c r="BR90" s="135">
        <v>0</v>
      </c>
      <c r="BS90" s="1">
        <v>0</v>
      </c>
      <c r="BT90" s="1">
        <v>0</v>
      </c>
      <c r="BU90">
        <f>MK55+ML55+MM55+MN55</f>
        <v>0.3</v>
      </c>
      <c r="BV90" s="1">
        <v>0.3</v>
      </c>
      <c r="BW90" s="1">
        <v>0</v>
      </c>
      <c r="BX90" s="1">
        <v>0</v>
      </c>
      <c r="BY90">
        <f>MK55+ML55+MM55+MN55</f>
        <v>0.3</v>
      </c>
      <c r="BZ90">
        <f>MY55+MZ55+NA55+NB55+NC55+ND55</f>
        <v>0</v>
      </c>
      <c r="CA90">
        <f>NE55+NF55+NG55+NH55+NI55+NJ55+NK55</f>
        <v>0</v>
      </c>
      <c r="CB90">
        <f>NL55+NM55+NN55+NO55+NP55+NQ55+NR55+NS55+NT55+NU55+NV55+NW55+NX55</f>
        <v>5.5</v>
      </c>
      <c r="CC90" s="134">
        <v>0</v>
      </c>
    </row>
    <row r="91" spans="1:81">
      <c r="A91" t="s">
        <v>67</v>
      </c>
      <c r="B91" s="75">
        <v>2</v>
      </c>
      <c r="C91" s="29">
        <f>D56+E56+F56</f>
        <v>0</v>
      </c>
      <c r="D91">
        <f>H56+I56+J56+K56+L56+M56+N56</f>
        <v>0.4</v>
      </c>
      <c r="E91">
        <f>O56+P56+Q56</f>
        <v>1.9</v>
      </c>
      <c r="F91">
        <f>R56+S56</f>
        <v>0</v>
      </c>
      <c r="G91">
        <f>T56+U56+V56+W56+X56+Y56</f>
        <v>1.2000000000000002</v>
      </c>
      <c r="H91">
        <f>Z56+AA56+AB56+AC56+AD56+AE56+AF56+AG56+AH56+AI56+AJ56+AK56+AL56</f>
        <v>1.5</v>
      </c>
      <c r="I91">
        <f>AM56+AN56</f>
        <v>0</v>
      </c>
      <c r="J91">
        <f>AO56+AP56+AQ56+AR56+AS56+AT56+AU56</f>
        <v>0</v>
      </c>
      <c r="K91">
        <f>AV56+AW56+AX56+AY56+AZ56+BA56+BB56+BC56+BD56+BE56+BF56+BG56+BH56+BI56</f>
        <v>0.5</v>
      </c>
      <c r="L91">
        <f>BJ56+BK56+BL56+BM56+BN56+BO56+BP56+BQ56+BR56+BS56+BT56+BU56+BV56+BW56+BX56+BY56+BZ56+CA56+CB56</f>
        <v>0.1</v>
      </c>
      <c r="M91" s="1">
        <v>0</v>
      </c>
      <c r="N91" s="1">
        <v>0</v>
      </c>
      <c r="O91" s="134">
        <v>0.9</v>
      </c>
      <c r="P91" s="29">
        <f>CH56+CI56+CJ56+CK56+CL56+CM56+CN56</f>
        <v>0</v>
      </c>
      <c r="Q91">
        <f>CO56+CP56+CQ56+CR56+CS56+CT56+CU56+CV56+CW56+CX56+CY56+CZ56+DA56+DB56</f>
        <v>0.5</v>
      </c>
      <c r="R91">
        <f>DC56+DD56+DE56+DF56+DG56+DH56+DI56+DJ56+DK56+DL56+DM56+DN56+DO56+DP56+DQ56+DR56+DS56+DT56+DU56</f>
        <v>0.1</v>
      </c>
      <c r="S91" s="1">
        <v>0</v>
      </c>
      <c r="T91" s="1">
        <v>0</v>
      </c>
      <c r="U91">
        <f>DX56+DY56+DZ56+EA56+EB56+EC56+ED56+EE56+EF56+EG56</f>
        <v>1</v>
      </c>
      <c r="V91" s="1">
        <v>0.1</v>
      </c>
      <c r="W91" s="1">
        <v>2.5</v>
      </c>
      <c r="X91">
        <f>EJ56+EK56+EL56+EM56+EN56+EO56+EP56+EQ56+ER56+ES56+ET56</f>
        <v>0.5</v>
      </c>
      <c r="Y91" s="1">
        <v>0</v>
      </c>
      <c r="Z91" s="1">
        <v>0.9</v>
      </c>
      <c r="AA91" s="1">
        <v>0</v>
      </c>
      <c r="AB91">
        <f>EX56+EY56+EZ56+FA56+FB56+FC56</f>
        <v>0</v>
      </c>
      <c r="AC91" s="27">
        <f>FD56+FE56</f>
        <v>0</v>
      </c>
      <c r="AD91" s="29">
        <f>FH56+FI56+FJ56+FK56+FL56+FM56+FN56</f>
        <v>0.4</v>
      </c>
      <c r="AE91" s="1">
        <v>0</v>
      </c>
      <c r="AF91" s="134">
        <v>0</v>
      </c>
      <c r="AG91" s="132">
        <f>FS56+FT56+FU56+FV56+FW56+FX56+FY56+FZ56+GA56+GB56+GC56</f>
        <v>0</v>
      </c>
      <c r="AH91" s="29">
        <f>GF56+GG56+GH56+GI56+GJ56+GK56+GL56+GM56+GN56+GO56+GP56+GQ56+GR56</f>
        <v>1.5</v>
      </c>
      <c r="AI91" s="27">
        <f>GT56+GU56+GV56+GW56+GX56</f>
        <v>9.8999999999999986</v>
      </c>
      <c r="AJ91" s="132">
        <f>HA56+HB56+HC56+HD56+HE56+HF56+HG56+HH56+HI56+HJ56+HK56+HL56+HM56+HN56+HO56+HP56+HQ56</f>
        <v>2.1999999999999997</v>
      </c>
      <c r="AK91" s="135">
        <v>0</v>
      </c>
      <c r="AL91" s="1">
        <v>6.6</v>
      </c>
      <c r="AM91" s="27">
        <f>HV56+HW56+HX56+HY56+HZ56</f>
        <v>0</v>
      </c>
      <c r="AN91" s="135">
        <v>0</v>
      </c>
      <c r="AO91">
        <f>ID56+IE56+IF56+IG56+IH56</f>
        <v>9.8999999999999986</v>
      </c>
      <c r="AP91">
        <f>II56+IJ56+IK56+IL56+IM56+IN56</f>
        <v>0</v>
      </c>
      <c r="AQ91" s="27">
        <f>IO56+IP56+IQ56+IR56</f>
        <v>2.4</v>
      </c>
      <c r="AR91" s="136">
        <v>0</v>
      </c>
      <c r="AS91" s="132">
        <f>IX56+IY56+IZ56+JA56+JB56+JC56+JD56+JE56</f>
        <v>0.2</v>
      </c>
      <c r="AT91" s="136">
        <v>0</v>
      </c>
      <c r="AU91" s="136">
        <v>0</v>
      </c>
      <c r="AV91" s="136">
        <v>0</v>
      </c>
      <c r="AW91" s="135">
        <v>0</v>
      </c>
      <c r="AX91" s="1">
        <v>0</v>
      </c>
      <c r="AY91" s="1">
        <v>0</v>
      </c>
      <c r="AZ91" s="1">
        <f>JV56+JW56+JX56+JY56</f>
        <v>0</v>
      </c>
      <c r="BA91" s="1">
        <v>0</v>
      </c>
      <c r="BB91" s="1">
        <f>KA56+KB56+KC56</f>
        <v>0</v>
      </c>
      <c r="BC91" s="1">
        <v>0</v>
      </c>
      <c r="BD91" s="1">
        <v>0.2</v>
      </c>
      <c r="BE91" s="134">
        <v>0</v>
      </c>
      <c r="BF91" s="136">
        <v>0</v>
      </c>
      <c r="BG91" s="132">
        <f>KO56+KP56+KQ56+KR56+KS56+KT56+KU56</f>
        <v>0</v>
      </c>
      <c r="BH91" s="135">
        <v>0</v>
      </c>
      <c r="BI91" s="1">
        <v>20.6</v>
      </c>
      <c r="BJ91" s="1">
        <v>0</v>
      </c>
      <c r="BK91">
        <f>LA56+LB56+LC56</f>
        <v>0</v>
      </c>
      <c r="BL91" s="1">
        <v>0</v>
      </c>
      <c r="BM91">
        <f>LE56+LF56</f>
        <v>0</v>
      </c>
      <c r="BN91">
        <f>LG56+LH56</f>
        <v>3.9000000000000004</v>
      </c>
      <c r="BO91" s="1">
        <v>0</v>
      </c>
      <c r="BP91">
        <f>LJ56+LK56+LL56+LM56</f>
        <v>0.5</v>
      </c>
      <c r="BQ91" s="27">
        <f>LO56+LP56+LQ56+LR56+LS56</f>
        <v>1.3</v>
      </c>
      <c r="BR91" s="135">
        <v>0</v>
      </c>
      <c r="BS91" s="1">
        <v>0</v>
      </c>
      <c r="BT91" s="1">
        <v>0</v>
      </c>
      <c r="BU91">
        <f>MK56+ML56+MM56+MN56</f>
        <v>2.4</v>
      </c>
      <c r="BV91" s="1">
        <v>0</v>
      </c>
      <c r="BW91" s="1">
        <v>0</v>
      </c>
      <c r="BX91" s="1">
        <v>0</v>
      </c>
      <c r="BY91">
        <f>MK56+ML56+MM56+MN56</f>
        <v>2.4</v>
      </c>
      <c r="BZ91">
        <f>MY56+MZ56+NA56+NB56+NC56+ND56</f>
        <v>0</v>
      </c>
      <c r="CA91">
        <f>NE56+NF56+NG56+NH56+NI56+NJ56+NK56</f>
        <v>0</v>
      </c>
      <c r="CB91">
        <f>NL56+NM56+NN56+NO56+NP56+NQ56+NR56+NS56+NT56+NU56+NV56+NW56+NX56</f>
        <v>1.5</v>
      </c>
      <c r="CC91" s="134">
        <v>0</v>
      </c>
    </row>
    <row r="92" spans="1:81">
      <c r="A92" t="s">
        <v>69</v>
      </c>
      <c r="B92" s="75">
        <v>2</v>
      </c>
      <c r="C92" s="29">
        <f>D57+E57+F57</f>
        <v>0</v>
      </c>
      <c r="D92">
        <f>H57+I57+J57+K57+L57+M57+N57</f>
        <v>0.2</v>
      </c>
      <c r="E92">
        <f>O57+P57+Q57</f>
        <v>2.6</v>
      </c>
      <c r="F92">
        <f>R57+S57</f>
        <v>0</v>
      </c>
      <c r="G92">
        <f>T57+U57+V57+W57+X57+Y57</f>
        <v>1.3</v>
      </c>
      <c r="H92">
        <f>Z57+AA57+AB57+AC57+AD57+AE57+AF57+AG57+AH57+AI57+AJ57+AK57+AL57</f>
        <v>6.7</v>
      </c>
      <c r="I92">
        <f>AM57+AN57</f>
        <v>0</v>
      </c>
      <c r="J92">
        <f>AO57+AP57+AQ57+AR57+AS57+AT57+AU57</f>
        <v>1.5</v>
      </c>
      <c r="K92">
        <f>AV57+AW57+AX57+AY57+AZ57+BA57+BB57+BC57+BD57+BE57+BF57+BG57+BH57+BI57</f>
        <v>2.1</v>
      </c>
      <c r="L92">
        <f>BJ57+BK57+BL57+BM57+BN57+BO57+BP57+BQ57+BR57+BS57+BT57+BU57+BV57+BW57+BX57+BY57+BZ57+CA57+CB57</f>
        <v>2.4000000000000008</v>
      </c>
      <c r="M92" s="1">
        <v>0</v>
      </c>
      <c r="N92" s="1">
        <v>0</v>
      </c>
      <c r="O92" s="134">
        <v>2.2999999999999998</v>
      </c>
      <c r="P92" s="29">
        <f>CH57+CI57+CJ57+CK57+CL57+CM57+CN57</f>
        <v>1.5</v>
      </c>
      <c r="Q92">
        <f>CO57+CP57+CQ57+CR57+CS57+CT57+CU57+CV57+CW57+CX57+CY57+CZ57+DA57+DB57</f>
        <v>2.1</v>
      </c>
      <c r="R92">
        <f>DC57+DD57+DE57+DF57+DG57+DH57+DI57+DJ57+DK57+DL57+DM57+DN57+DO57+DP57+DQ57+DR57+DS57+DT57+DU57</f>
        <v>2.4000000000000008</v>
      </c>
      <c r="S92" s="1">
        <v>0</v>
      </c>
      <c r="T92" s="1">
        <v>0</v>
      </c>
      <c r="U92">
        <f>DX57+DY57+DZ57+EA57+EB57+EC57+ED57+EE57+EF57+EG57</f>
        <v>10.8</v>
      </c>
      <c r="V92" s="1">
        <v>1.7</v>
      </c>
      <c r="W92" s="1">
        <v>0.4</v>
      </c>
      <c r="X92">
        <f>EJ57+EK57+EL57+EM57+EN57+EO57+EP57+EQ57+ER57+ES57+ET57</f>
        <v>3.0999999999999996</v>
      </c>
      <c r="Y92" s="1">
        <v>0</v>
      </c>
      <c r="Z92" s="1">
        <v>2.2999999999999998</v>
      </c>
      <c r="AA92" s="1">
        <v>0</v>
      </c>
      <c r="AB92">
        <f>EX57+EY57+EZ57+FA57+FB57+FC57</f>
        <v>0</v>
      </c>
      <c r="AC92" s="27">
        <f>FD57+FE57</f>
        <v>0</v>
      </c>
      <c r="AD92" s="29">
        <f>FH57+FI57+FJ57+FK57+FL57+FM57+FN57</f>
        <v>0.2</v>
      </c>
      <c r="AE92" s="1">
        <v>0</v>
      </c>
      <c r="AF92" s="134">
        <v>0</v>
      </c>
      <c r="AG92" s="132">
        <f>FS57+FT57+FU57+FV57+FW57+FX57+FY57+FZ57+GA57+GB57+GC57</f>
        <v>0.8</v>
      </c>
      <c r="AH92" s="29">
        <f>GF57+GG57+GH57+GI57+GJ57+GK57+GL57+GM57+GN57+GO57+GP57+GQ57+GR57</f>
        <v>6.7</v>
      </c>
      <c r="AI92" s="27">
        <f>GT57+GU57+GV57+GW57+GX57</f>
        <v>2.2999999999999998</v>
      </c>
      <c r="AJ92" s="132">
        <f>HA57+HB57+HC57+HD57+HE57+HF57+HG57+HH57+HI57+HJ57+HK57+HL57+HM57+HN57+HO57+HP57+HQ57</f>
        <v>3.3</v>
      </c>
      <c r="AK92" s="135">
        <v>0</v>
      </c>
      <c r="AL92" s="1">
        <v>8.5</v>
      </c>
      <c r="AM92" s="27">
        <f>HV57+HW57+HX57+HY57+HZ57</f>
        <v>1.6</v>
      </c>
      <c r="AN92" s="135">
        <v>0</v>
      </c>
      <c r="AO92">
        <f>ID57+IE57+IF57+IG57+IH57</f>
        <v>2.2999999999999998</v>
      </c>
      <c r="AP92">
        <f>II57+IJ57+IK57+IL57+IM57+IN57</f>
        <v>2.8</v>
      </c>
      <c r="AQ92" s="27">
        <f>IO57+IP57+IQ57+IR57</f>
        <v>1.6</v>
      </c>
      <c r="AR92" s="136">
        <v>0</v>
      </c>
      <c r="AS92" s="132">
        <f>IX57+IY57+IZ57+JA57+JB57+JC57+JD57+JE57</f>
        <v>0.79999999999999993</v>
      </c>
      <c r="AT92" s="136">
        <v>0</v>
      </c>
      <c r="AU92" s="136">
        <v>0</v>
      </c>
      <c r="AV92" s="136">
        <v>0</v>
      </c>
      <c r="AW92" s="135">
        <v>0</v>
      </c>
      <c r="AX92" s="1">
        <v>0</v>
      </c>
      <c r="AY92" s="1">
        <v>0</v>
      </c>
      <c r="AZ92" s="1">
        <f>JV57+JW57+JX57+JY57</f>
        <v>1.5</v>
      </c>
      <c r="BA92" s="1">
        <v>0</v>
      </c>
      <c r="BB92" s="1">
        <f>KA57+KB57+KC57</f>
        <v>0</v>
      </c>
      <c r="BC92" s="1">
        <v>0</v>
      </c>
      <c r="BD92" s="1">
        <v>0.2</v>
      </c>
      <c r="BE92" s="134">
        <v>0</v>
      </c>
      <c r="BF92" s="136">
        <v>0.3</v>
      </c>
      <c r="BG92" s="132">
        <f>KO57+KP57+KQ57+KR57+KS57+KT57+KU57</f>
        <v>0.9</v>
      </c>
      <c r="BH92" s="135">
        <v>0</v>
      </c>
      <c r="BI92" s="1">
        <v>17.8</v>
      </c>
      <c r="BJ92" s="1">
        <v>0</v>
      </c>
      <c r="BK92">
        <f>LA57+LB57+LC57</f>
        <v>0</v>
      </c>
      <c r="BL92" s="1">
        <v>0</v>
      </c>
      <c r="BM92">
        <f>LE57+LF57</f>
        <v>0</v>
      </c>
      <c r="BN92">
        <f>LG57+LH57</f>
        <v>2.9</v>
      </c>
      <c r="BO92" s="1">
        <v>0</v>
      </c>
      <c r="BP92">
        <f>LJ57+LK57+LL57+LM57</f>
        <v>0.5</v>
      </c>
      <c r="BQ92" s="27">
        <f>LO57+LP57+LQ57+LR57+LS57</f>
        <v>1.1000000000000001</v>
      </c>
      <c r="BR92" s="135">
        <v>0</v>
      </c>
      <c r="BS92" s="1">
        <v>0</v>
      </c>
      <c r="BT92" s="1">
        <v>0</v>
      </c>
      <c r="BU92">
        <f>MK57+ML57+MM57+MN57</f>
        <v>1.6</v>
      </c>
      <c r="BV92" s="1">
        <v>0.4</v>
      </c>
      <c r="BW92" s="1">
        <v>0</v>
      </c>
      <c r="BX92" s="1">
        <v>0</v>
      </c>
      <c r="BY92">
        <f>MK57+ML57+MM57+MN57</f>
        <v>1.6</v>
      </c>
      <c r="BZ92">
        <f>MY57+MZ57+NA57+NB57+NC57+ND57</f>
        <v>2.8</v>
      </c>
      <c r="CA92">
        <f>NE57+NF57+NG57+NH57+NI57+NJ57+NK57</f>
        <v>0</v>
      </c>
      <c r="CB92">
        <f>NL57+NM57+NN57+NO57+NP57+NQ57+NR57+NS57+NT57+NU57+NV57+NW57+NX57</f>
        <v>6.7</v>
      </c>
      <c r="CC92" s="134">
        <v>0.1</v>
      </c>
    </row>
    <row r="93" spans="1:81">
      <c r="A93" t="s">
        <v>72</v>
      </c>
      <c r="B93" s="75">
        <v>2</v>
      </c>
      <c r="C93" s="29">
        <f>D58+E58+F58</f>
        <v>0</v>
      </c>
      <c r="D93">
        <f>H58+I58+J58+K58+L58+M58+N58</f>
        <v>0.2</v>
      </c>
      <c r="E93">
        <f>O58+P58+Q58</f>
        <v>3.2</v>
      </c>
      <c r="F93">
        <f>R58+S58</f>
        <v>0</v>
      </c>
      <c r="G93">
        <f>T58+U58+V58+W58+X58+Y58</f>
        <v>1.7999999999999998</v>
      </c>
      <c r="H93">
        <f>Z58+AA58+AB58+AC58+AD58+AE58+AF58+AG58+AH58+AI58+AJ58+AK58+AL58</f>
        <v>5.7</v>
      </c>
      <c r="I93">
        <f>AM58+AN58</f>
        <v>0</v>
      </c>
      <c r="J93">
        <f>AO58+AP58+AQ58+AR58+AS58+AT58+AU58</f>
        <v>2</v>
      </c>
      <c r="K93">
        <f>AV58+AW58+AX58+AY58+AZ58+BA58+BB58+BC58+BD58+BE58+BF58+BG58+BH58+BI58</f>
        <v>1.8</v>
      </c>
      <c r="L93">
        <f>BJ58+BK58+BL58+BM58+BN58+BO58+BP58+BQ58+BR58+BS58+BT58+BU58+BV58+BW58+BX58+BY58+BZ58+CA58+CB58</f>
        <v>2.2000000000000002</v>
      </c>
      <c r="M93" s="1">
        <v>0</v>
      </c>
      <c r="N93" s="1">
        <v>0</v>
      </c>
      <c r="O93" s="134">
        <v>2.2000000000000002</v>
      </c>
      <c r="P93" s="29">
        <f>CH58+CI58+CJ58+CK58+CL58+CM58+CN58</f>
        <v>2</v>
      </c>
      <c r="Q93">
        <f>CO58+CP58+CQ58+CR58+CS58+CT58+CU58+CV58+CW58+CX58+CY58+CZ58+DA58+DB58</f>
        <v>1.8</v>
      </c>
      <c r="R93">
        <f>DC58+DD58+DE58+DF58+DG58+DH58+DI58+DJ58+DK58+DL58+DM58+DN58+DO58+DP58+DQ58+DR58+DS58+DT58+DU58</f>
        <v>2.2000000000000002</v>
      </c>
      <c r="S93" s="1">
        <v>0</v>
      </c>
      <c r="T93" s="1">
        <v>0</v>
      </c>
      <c r="U93">
        <f>DX58+DY58+DZ58+EA58+EB58+EC58+ED58+EE58+EF58+EG58</f>
        <v>13.899999999999999</v>
      </c>
      <c r="V93" s="1">
        <v>2.2000000000000002</v>
      </c>
      <c r="W93" s="1">
        <v>0.5</v>
      </c>
      <c r="X93">
        <f>EJ58+EK58+EL58+EM58+EN58+EO58+EP58+EQ58+ER58+ES58+ET58</f>
        <v>5.1000000000000005</v>
      </c>
      <c r="Y93" s="1">
        <v>0</v>
      </c>
      <c r="Z93" s="1">
        <v>2.2000000000000002</v>
      </c>
      <c r="AA93" s="1">
        <v>0</v>
      </c>
      <c r="AB93">
        <f>EX58+EY58+EZ58+FA58+FB58+FC58</f>
        <v>0</v>
      </c>
      <c r="AC93" s="27">
        <f>FD58+FE58</f>
        <v>0</v>
      </c>
      <c r="AD93" s="29">
        <f>FH58+FI58+FJ58+FK58+FL58+FM58+FN58</f>
        <v>0.2</v>
      </c>
      <c r="AE93" s="1">
        <v>0</v>
      </c>
      <c r="AF93" s="134">
        <v>0</v>
      </c>
      <c r="AG93" s="132">
        <f>FS58+FT58+FU58+FV58+FW58+FX58+FY58+FZ58+GA58+GB58+GC58</f>
        <v>1.1000000000000001</v>
      </c>
      <c r="AH93" s="29">
        <f>GF58+GG58+GH58+GI58+GJ58+GK58+GL58+GM58+GN58+GO58+GP58+GQ58+GR58</f>
        <v>5.7</v>
      </c>
      <c r="AI93" s="27">
        <f>GT58+GU58+GV58+GW58+GX58</f>
        <v>1.2</v>
      </c>
      <c r="AJ93" s="132">
        <f>HA58+HB58+HC58+HD58+HE58+HF58+HG58+HH58+HI58+HJ58+HK58+HL58+HM58+HN58+HO58+HP58+HQ58</f>
        <v>3.8</v>
      </c>
      <c r="AK93" s="135">
        <v>0</v>
      </c>
      <c r="AL93" s="1">
        <v>8</v>
      </c>
      <c r="AM93" s="27">
        <f>HV58+HW58+HX58+HY58+HZ58</f>
        <v>0.2</v>
      </c>
      <c r="AN93" s="135">
        <v>0</v>
      </c>
      <c r="AO93">
        <f>ID58+IE58+IF58+IG58+IH58</f>
        <v>1.2</v>
      </c>
      <c r="AP93">
        <f>II58+IJ58+IK58+IL58+IM58+IN58</f>
        <v>0</v>
      </c>
      <c r="AQ93" s="27">
        <f>IO58+IP58+IQ58+IR58</f>
        <v>0.8</v>
      </c>
      <c r="AR93" s="136">
        <v>0</v>
      </c>
      <c r="AS93" s="132">
        <f>IX58+IY58+IZ58+JA58+JB58+JC58+JD58+JE58</f>
        <v>1</v>
      </c>
      <c r="AT93" s="136">
        <v>0</v>
      </c>
      <c r="AU93" s="136">
        <v>0</v>
      </c>
      <c r="AV93" s="136">
        <v>0</v>
      </c>
      <c r="AW93" s="135">
        <v>0</v>
      </c>
      <c r="AX93" s="1">
        <v>0</v>
      </c>
      <c r="AY93" s="1">
        <v>0</v>
      </c>
      <c r="AZ93" s="1">
        <f>JV58+JW58+JX58+JY58</f>
        <v>0</v>
      </c>
      <c r="BA93" s="1">
        <v>0</v>
      </c>
      <c r="BB93" s="1">
        <f>KA58+KB58+KC58</f>
        <v>0.2</v>
      </c>
      <c r="BC93" s="1">
        <v>0</v>
      </c>
      <c r="BD93" s="1">
        <v>0.2</v>
      </c>
      <c r="BE93" s="134">
        <v>0</v>
      </c>
      <c r="BF93" s="136">
        <v>0.2</v>
      </c>
      <c r="BG93" s="132">
        <f>KO58+KP58+KQ58+KR58+KS58+KT58+KU58</f>
        <v>1.7</v>
      </c>
      <c r="BH93" s="135">
        <v>0</v>
      </c>
      <c r="BI93" s="1">
        <v>15.5</v>
      </c>
      <c r="BJ93" s="1">
        <v>0</v>
      </c>
      <c r="BK93">
        <f>LA58+LB58+LC58</f>
        <v>0</v>
      </c>
      <c r="BL93" s="1">
        <v>0</v>
      </c>
      <c r="BM93">
        <f>LE58+LF58</f>
        <v>0</v>
      </c>
      <c r="BN93">
        <f>LG58+LH58</f>
        <v>3.9</v>
      </c>
      <c r="BO93" s="1">
        <v>0</v>
      </c>
      <c r="BP93">
        <f>LJ58+LK58+LL58+LM58</f>
        <v>0.5</v>
      </c>
      <c r="BQ93" s="27">
        <f>LO58+LP58+LQ58+LR58+LS58</f>
        <v>1.5</v>
      </c>
      <c r="BR93" s="135">
        <v>0</v>
      </c>
      <c r="BS93" s="1">
        <v>0</v>
      </c>
      <c r="BT93" s="1">
        <v>0</v>
      </c>
      <c r="BU93">
        <f>MK58+ML58+MM58+MN58</f>
        <v>0.8</v>
      </c>
      <c r="BV93" s="1">
        <v>0.5</v>
      </c>
      <c r="BW93" s="1">
        <v>0</v>
      </c>
      <c r="BX93" s="1">
        <v>0</v>
      </c>
      <c r="BY93">
        <f>MK58+ML58+MM58+MN58</f>
        <v>0.8</v>
      </c>
      <c r="BZ93">
        <f>MY58+MZ58+NA58+NB58+NC58+ND58</f>
        <v>0</v>
      </c>
      <c r="CA93">
        <f>NE58+NF58+NG58+NH58+NI58+NJ58+NK58</f>
        <v>0</v>
      </c>
      <c r="CB93">
        <f>NL58+NM58+NN58+NO58+NP58+NQ58+NR58+NS58+NT58+NU58+NV58+NW58+NX58</f>
        <v>5.7</v>
      </c>
      <c r="CC93" s="134">
        <v>0</v>
      </c>
    </row>
    <row r="94" spans="1:81">
      <c r="A94" t="s">
        <v>73</v>
      </c>
      <c r="B94" s="75">
        <v>2</v>
      </c>
      <c r="C94" s="29">
        <f>D59+E59+F59</f>
        <v>0</v>
      </c>
      <c r="D94">
        <f>H59+I59+J59+K59+L59+M59+N59</f>
        <v>0</v>
      </c>
      <c r="E94">
        <f>O59+P59+Q59</f>
        <v>3.9</v>
      </c>
      <c r="F94">
        <f>R59+S59</f>
        <v>0</v>
      </c>
      <c r="G94">
        <f>T59+U59+V59+W59+X59+Y59</f>
        <v>25</v>
      </c>
      <c r="H94">
        <f>Z59+AA59+AB59+AC59+AD59+AE59+AF59+AG59+AH59+AI59+AJ59+AK59+AL59</f>
        <v>2.4000000000000004</v>
      </c>
      <c r="I94">
        <f>AM59+AN59</f>
        <v>0</v>
      </c>
      <c r="J94">
        <f>AO59+AP59+AQ59+AR59+AS59+AT59+AU59</f>
        <v>0.89999999999999991</v>
      </c>
      <c r="K94">
        <f>AV59+AW59+AX59+AY59+AZ59+BA59+BB59+BC59+BD59+BE59+BF59+BG59+BH59+BI59</f>
        <v>1.2</v>
      </c>
      <c r="L94">
        <f>BJ59+BK59+BL59+BM59+BN59+BO59+BP59+BQ59+BR59+BS59+BT59+BU59+BV59+BW59+BX59+BY59+BZ59+CA59+CB59</f>
        <v>0</v>
      </c>
      <c r="M94" s="1">
        <v>0</v>
      </c>
      <c r="N94" s="1">
        <v>0</v>
      </c>
      <c r="O94" s="134">
        <v>1.2</v>
      </c>
      <c r="P94" s="29">
        <f>CH59+CI59+CJ59+CK59+CL59+CM59+CN59</f>
        <v>0.89999999999999991</v>
      </c>
      <c r="Q94">
        <f>CO59+CP59+CQ59+CR59+CS59+CT59+CU59+CV59+CW59+CX59+CY59+CZ59+DA59+DB59</f>
        <v>1.2</v>
      </c>
      <c r="R94">
        <f>DC59+DD59+DE59+DF59+DG59+DH59+DI59+DJ59+DK59+DL59+DM59+DN59+DO59+DP59+DQ59+DR59+DS59+DT59+DU59</f>
        <v>0</v>
      </c>
      <c r="S94" s="1">
        <v>0</v>
      </c>
      <c r="T94" s="1">
        <v>0</v>
      </c>
      <c r="U94">
        <f>DX59+DY59+DZ59+EA59+EB59+EC59+ED59+EE59+EF59+EG59</f>
        <v>2.9</v>
      </c>
      <c r="V94" s="1">
        <v>0.3</v>
      </c>
      <c r="W94" s="1">
        <v>0</v>
      </c>
      <c r="X94">
        <f>EJ59+EK59+EL59+EM59+EN59+EO59+EP59+EQ59+ER59+ES59+ET59</f>
        <v>0.6</v>
      </c>
      <c r="Y94" s="1">
        <v>0</v>
      </c>
      <c r="Z94" s="1">
        <v>1.2</v>
      </c>
      <c r="AA94" s="1">
        <v>0</v>
      </c>
      <c r="AB94">
        <f>EX59+EY59+EZ59+FA59+FB59+FC59</f>
        <v>0</v>
      </c>
      <c r="AC94" s="27">
        <f>FD59+FE59</f>
        <v>0</v>
      </c>
      <c r="AD94" s="29">
        <f>FH59+FI59+FJ59+FK59+FL59+FM59+FN59</f>
        <v>0</v>
      </c>
      <c r="AE94" s="1">
        <v>0</v>
      </c>
      <c r="AF94" s="134">
        <v>0</v>
      </c>
      <c r="AG94" s="132">
        <f>FS59+FT59+FU59+FV59+FW59+FX59+FY59+FZ59+GA59+GB59+GC59</f>
        <v>0.7</v>
      </c>
      <c r="AH94" s="29">
        <f>GF59+GG59+GH59+GI59+GJ59+GK59+GL59+GM59+GN59+GO59+GP59+GQ59+GR59</f>
        <v>2.4000000000000004</v>
      </c>
      <c r="AI94" s="27">
        <f>GT59+GU59+GV59+GW59+GX59</f>
        <v>5.6000000000000005</v>
      </c>
      <c r="AJ94" s="132">
        <f>HA59+HB59+HC59+HD59+HE59+HF59+HG59+HH59+HI59+HJ59+HK59+HL59+HM59+HN59+HO59+HP59+HQ59</f>
        <v>2.4</v>
      </c>
      <c r="AK94" s="135">
        <v>0</v>
      </c>
      <c r="AL94" s="1">
        <v>6.4</v>
      </c>
      <c r="AM94" s="27">
        <f>HV59+HW59+HX59+HY59+HZ59</f>
        <v>0</v>
      </c>
      <c r="AN94" s="135">
        <v>0</v>
      </c>
      <c r="AO94">
        <f>ID59+IE59+IF59+IG59+IH59</f>
        <v>5.6000000000000005</v>
      </c>
      <c r="AP94">
        <f>II59+IJ59+IK59+IL59+IM59+IN59</f>
        <v>0.3</v>
      </c>
      <c r="AQ94" s="27">
        <f>IO59+IP59+IQ59+IR59</f>
        <v>0.5</v>
      </c>
      <c r="AR94" s="136">
        <v>0</v>
      </c>
      <c r="AS94" s="132">
        <f>IX59+IY59+IZ59+JA59+JB59+JC59+JD59+JE59</f>
        <v>0.7</v>
      </c>
      <c r="AT94" s="136">
        <v>0</v>
      </c>
      <c r="AU94" s="136">
        <v>0</v>
      </c>
      <c r="AV94" s="136">
        <v>0</v>
      </c>
      <c r="AW94" s="135">
        <v>0</v>
      </c>
      <c r="AX94" s="1">
        <v>0</v>
      </c>
      <c r="AY94" s="1">
        <v>0</v>
      </c>
      <c r="AZ94" s="1">
        <f>JV59+JW59+JX59+JY59</f>
        <v>0</v>
      </c>
      <c r="BA94" s="1">
        <v>0</v>
      </c>
      <c r="BB94" s="1">
        <f>KA59+KB59+KC59</f>
        <v>0</v>
      </c>
      <c r="BC94" s="1">
        <v>0</v>
      </c>
      <c r="BD94" s="1">
        <v>0.1</v>
      </c>
      <c r="BE94" s="134">
        <v>0</v>
      </c>
      <c r="BF94" s="136">
        <v>0.5</v>
      </c>
      <c r="BG94" s="132">
        <f>KO59+KP59+KQ59+KR59+KS59+KT59+KU59</f>
        <v>1</v>
      </c>
      <c r="BH94" s="135">
        <v>0</v>
      </c>
      <c r="BI94" s="1">
        <v>9.6999999999999993</v>
      </c>
      <c r="BJ94" s="1">
        <v>0</v>
      </c>
      <c r="BK94">
        <f>LA59+LB59+LC59</f>
        <v>0</v>
      </c>
      <c r="BL94" s="1">
        <v>0</v>
      </c>
      <c r="BM94">
        <f>LE59+LF59</f>
        <v>0</v>
      </c>
      <c r="BN94">
        <f>LG59+LH59</f>
        <v>5.3</v>
      </c>
      <c r="BO94" s="1">
        <v>0</v>
      </c>
      <c r="BP94">
        <f>LJ59+LK59+LL59+LM59</f>
        <v>0.4</v>
      </c>
      <c r="BQ94" s="27">
        <f>LO59+LP59+LQ59+LR59+LS59</f>
        <v>1</v>
      </c>
      <c r="BR94" s="135">
        <v>0</v>
      </c>
      <c r="BS94" s="1">
        <v>0</v>
      </c>
      <c r="BT94" s="1">
        <v>0</v>
      </c>
      <c r="BU94">
        <f>MK59+ML59+MM59+MN59</f>
        <v>0.5</v>
      </c>
      <c r="BV94" s="1">
        <v>0</v>
      </c>
      <c r="BW94" s="1">
        <v>0</v>
      </c>
      <c r="BX94" s="1">
        <v>0</v>
      </c>
      <c r="BY94">
        <f>MK59+ML59+MM59+MN59</f>
        <v>0.5</v>
      </c>
      <c r="BZ94">
        <f>MY59+MZ59+NA59+NB59+NC59+ND59</f>
        <v>0.3</v>
      </c>
      <c r="CA94">
        <f>NE59+NF59+NG59+NH59+NI59+NJ59+NK59</f>
        <v>0</v>
      </c>
      <c r="CB94">
        <f>NL59+NM59+NN59+NO59+NP59+NQ59+NR59+NS59+NT59+NU59+NV59+NW59+NX59</f>
        <v>2.4000000000000004</v>
      </c>
      <c r="CC94" s="134">
        <v>0</v>
      </c>
    </row>
    <row r="95" spans="1:81">
      <c r="A95" t="s">
        <v>75</v>
      </c>
      <c r="B95" s="75">
        <v>2</v>
      </c>
      <c r="C95" s="29">
        <f>D60+E60+F60</f>
        <v>0</v>
      </c>
      <c r="D95">
        <f>H60+I60+J60+K60+L60+M60+N60</f>
        <v>0</v>
      </c>
      <c r="E95">
        <f>O60+P60+Q60</f>
        <v>0.2</v>
      </c>
      <c r="F95">
        <f>R60+S60</f>
        <v>0</v>
      </c>
      <c r="G95">
        <f>T60+U60+V60+W60+X60+Y60</f>
        <v>0.8</v>
      </c>
      <c r="H95">
        <f>Z60+AA60+AB60+AC60+AD60+AE60+AF60+AG60+AH60+AI60+AJ60+AK60+AL60</f>
        <v>2</v>
      </c>
      <c r="I95">
        <f>AM60+AN60</f>
        <v>0</v>
      </c>
      <c r="J95">
        <f>AO60+AP60+AQ60+AR60+AS60+AT60+AU60</f>
        <v>0</v>
      </c>
      <c r="K95">
        <f>AV60+AW60+AX60+AY60+AZ60+BA60+BB60+BC60+BD60+BE60+BF60+BG60+BH60+BI60</f>
        <v>0.3</v>
      </c>
      <c r="L95">
        <f>BJ60+BK60+BL60+BM60+BN60+BO60+BP60+BQ60+BR60+BS60+BT60+BU60+BV60+BW60+BX60+BY60+BZ60+CA60+CB60</f>
        <v>1.3</v>
      </c>
      <c r="M95" s="1">
        <v>0</v>
      </c>
      <c r="N95" s="1">
        <v>0</v>
      </c>
      <c r="O95" s="134">
        <v>1</v>
      </c>
      <c r="P95" s="29">
        <f>CH60+CI60+CJ60+CK60+CL60+CM60+CN60</f>
        <v>0</v>
      </c>
      <c r="Q95">
        <f>CO60+CP60+CQ60+CR60+CS60+CT60+CU60+CV60+CW60+CX60+CY60+CZ60+DA60+DB60</f>
        <v>0.3</v>
      </c>
      <c r="R95">
        <f>DC60+DD60+DE60+DF60+DG60+DH60+DI60+DJ60+DK60+DL60+DM60+DN60+DO60+DP60+DQ60+DR60+DS60+DT60+DU60</f>
        <v>1.3</v>
      </c>
      <c r="S95" s="1">
        <v>0</v>
      </c>
      <c r="T95" s="1">
        <v>0</v>
      </c>
      <c r="U95">
        <f>DX60+DY60+DZ60+EA60+EB60+EC60+ED60+EE60+EF60+EG60</f>
        <v>1.3</v>
      </c>
      <c r="V95" s="1">
        <v>0</v>
      </c>
      <c r="W95" s="1">
        <v>0</v>
      </c>
      <c r="X95">
        <f>EJ60+EK60+EL60+EM60+EN60+EO60+EP60+EQ60+ER60+ES60+ET60</f>
        <v>1.9</v>
      </c>
      <c r="Y95" s="1">
        <v>0</v>
      </c>
      <c r="Z95" s="1">
        <v>1</v>
      </c>
      <c r="AA95" s="1">
        <v>0</v>
      </c>
      <c r="AB95">
        <f>EX60+EY60+EZ60+FA60+FB60+FC60</f>
        <v>0</v>
      </c>
      <c r="AC95" s="27">
        <f>FD60+FE60</f>
        <v>0</v>
      </c>
      <c r="AD95" s="29">
        <f>FH60+FI60+FJ60+FK60+FL60+FM60+FN60</f>
        <v>0</v>
      </c>
      <c r="AE95" s="1">
        <v>0</v>
      </c>
      <c r="AF95" s="134">
        <v>0</v>
      </c>
      <c r="AG95" s="132">
        <f>FS60+FT60+FU60+FV60+FW60+FX60+FY60+FZ60+GA60+GB60+GC60</f>
        <v>0.3</v>
      </c>
      <c r="AH95" s="29">
        <f>GF60+GG60+GH60+GI60+GJ60+GK60+GL60+GM60+GN60+GO60+GP60+GQ60+GR60</f>
        <v>2</v>
      </c>
      <c r="AI95" s="27">
        <f>GT60+GU60+GV60+GW60+GX60</f>
        <v>0.1</v>
      </c>
      <c r="AJ95" s="132">
        <f>HA60+HB60+HC60+HD60+HE60+HF60+HG60+HH60+HI60+HJ60+HK60+HL60+HM60+HN60+HO60+HP60+HQ60</f>
        <v>2.5</v>
      </c>
      <c r="AK95" s="135">
        <v>0</v>
      </c>
      <c r="AL95" s="1">
        <v>6.2</v>
      </c>
      <c r="AM95" s="27">
        <f>HV60+HW60+HX60+HY60+HZ60</f>
        <v>0</v>
      </c>
      <c r="AN95" s="135">
        <v>0</v>
      </c>
      <c r="AO95">
        <f>ID60+IE60+IF60+IG60+IH60</f>
        <v>0.1</v>
      </c>
      <c r="AP95">
        <f>II60+IJ60+IK60+IL60+IM60+IN60</f>
        <v>0.4</v>
      </c>
      <c r="AQ95" s="27">
        <f>IO60+IP60+IQ60+IR60</f>
        <v>0</v>
      </c>
      <c r="AR95" s="136">
        <v>0</v>
      </c>
      <c r="AS95" s="132">
        <f>IX60+IY60+IZ60+JA60+JB60+JC60+JD60+JE60</f>
        <v>0</v>
      </c>
      <c r="AT95" s="136">
        <v>0</v>
      </c>
      <c r="AU95" s="136">
        <v>0</v>
      </c>
      <c r="AV95" s="136">
        <v>0</v>
      </c>
      <c r="AW95" s="135">
        <v>0</v>
      </c>
      <c r="AX95" s="1">
        <v>0</v>
      </c>
      <c r="AY95" s="1">
        <v>0</v>
      </c>
      <c r="AZ95" s="1">
        <f>JV60+JW60+JX60+JY60</f>
        <v>0.4</v>
      </c>
      <c r="BA95" s="1">
        <v>0</v>
      </c>
      <c r="BB95" s="1">
        <f>KA60+KB60+KC60</f>
        <v>0</v>
      </c>
      <c r="BC95" s="1">
        <v>0</v>
      </c>
      <c r="BD95" s="1">
        <v>0.2</v>
      </c>
      <c r="BE95" s="134">
        <v>0</v>
      </c>
      <c r="BF95" s="136">
        <v>0</v>
      </c>
      <c r="BG95" s="132">
        <f>KO60+KP60+KQ60+KR60+KS60+KT60+KU60</f>
        <v>0.3</v>
      </c>
      <c r="BH95" s="135">
        <v>0</v>
      </c>
      <c r="BI95" s="1">
        <v>22.6</v>
      </c>
      <c r="BJ95" s="1">
        <v>0</v>
      </c>
      <c r="BK95">
        <f>LA60+LB60+LC60</f>
        <v>0</v>
      </c>
      <c r="BL95" s="1">
        <v>0</v>
      </c>
      <c r="BM95">
        <f>LE60+LF60</f>
        <v>0</v>
      </c>
      <c r="BN95">
        <f>LG60+LH60</f>
        <v>3.1</v>
      </c>
      <c r="BO95" s="1">
        <v>0</v>
      </c>
      <c r="BP95">
        <f>LJ60+LK60+LL60+LM60</f>
        <v>0.5</v>
      </c>
      <c r="BQ95" s="27">
        <f>LO60+LP60+LQ60+LR60+LS60</f>
        <v>1.4000000000000001</v>
      </c>
      <c r="BR95" s="135">
        <v>0</v>
      </c>
      <c r="BS95" s="1">
        <v>0</v>
      </c>
      <c r="BT95" s="1">
        <v>0</v>
      </c>
      <c r="BU95">
        <f>MK60+ML60+MM60+MN60</f>
        <v>0</v>
      </c>
      <c r="BV95" s="1">
        <v>0</v>
      </c>
      <c r="BW95" s="1">
        <v>0</v>
      </c>
      <c r="BX95" s="1">
        <v>0</v>
      </c>
      <c r="BY95">
        <f>MK60+ML60+MM60+MN60</f>
        <v>0</v>
      </c>
      <c r="BZ95">
        <f>MY60+MZ60+NA60+NB60+NC60+ND60</f>
        <v>0.4</v>
      </c>
      <c r="CA95">
        <f>NE60+NF60+NG60+NH60+NI60+NJ60+NK60</f>
        <v>0</v>
      </c>
      <c r="CB95">
        <f>NL60+NM60+NN60+NO60+NP60+NQ60+NR60+NS60+NT60+NU60+NV60+NW60+NX60</f>
        <v>2</v>
      </c>
      <c r="CC95" s="134">
        <v>0</v>
      </c>
    </row>
    <row r="96" spans="1:81">
      <c r="A96" t="s">
        <v>76</v>
      </c>
      <c r="B96" s="75">
        <v>2</v>
      </c>
      <c r="C96" s="29">
        <f>D61+E61+F61</f>
        <v>0</v>
      </c>
      <c r="D96">
        <f>H61+I61+J61+K61+L61+M61+N61</f>
        <v>0</v>
      </c>
      <c r="E96">
        <f>O61+P61+Q61</f>
        <v>0</v>
      </c>
      <c r="F96">
        <f>R61+S61</f>
        <v>0</v>
      </c>
      <c r="G96">
        <f>T61+U61+V61+W61+X61+Y61</f>
        <v>0</v>
      </c>
      <c r="H96">
        <f>Z61+AA61+AB61+AC61+AD61+AE61+AF61+AG61+AH61+AI61+AJ61+AK61+AL61</f>
        <v>3.1999999999999997</v>
      </c>
      <c r="I96">
        <f>AM61+AN61</f>
        <v>0</v>
      </c>
      <c r="J96">
        <f>AO61+AP61+AQ61+AR61+AS61+AT61+AU61</f>
        <v>0</v>
      </c>
      <c r="K96">
        <f>AV61+AW61+AX61+AY61+AZ61+BA61+BB61+BC61+BD61+BE61+BF61+BG61+BH61+BI61</f>
        <v>0.4</v>
      </c>
      <c r="L96">
        <f>BJ61+BK61+BL61+BM61+BN61+BO61+BP61+BQ61+BR61+BS61+BT61+BU61+BV61+BW61+BX61+BY61+BZ61+CA61+CB61</f>
        <v>3.3</v>
      </c>
      <c r="M96" s="1">
        <v>0</v>
      </c>
      <c r="N96" s="1">
        <v>0</v>
      </c>
      <c r="O96" s="134">
        <v>0.7</v>
      </c>
      <c r="P96" s="29">
        <f>CH61+CI61+CJ61+CK61+CL61+CM61+CN61</f>
        <v>0</v>
      </c>
      <c r="Q96">
        <f>CO61+CP61+CQ61+CR61+CS61+CT61+CU61+CV61+CW61+CX61+CY61+CZ61+DA61+DB61</f>
        <v>0.4</v>
      </c>
      <c r="R96">
        <f>DC61+DD61+DE61+DF61+DG61+DH61+DI61+DJ61+DK61+DL61+DM61+DN61+DO61+DP61+DQ61+DR61+DS61+DT61+DU61</f>
        <v>3.3</v>
      </c>
      <c r="S96" s="1">
        <v>0</v>
      </c>
      <c r="T96" s="1">
        <v>0</v>
      </c>
      <c r="U96">
        <f>DX61+DY61+DZ61+EA61+EB61+EC61+ED61+EE61+EF61+EG61</f>
        <v>1</v>
      </c>
      <c r="V96" s="1">
        <v>0</v>
      </c>
      <c r="W96" s="1">
        <v>0</v>
      </c>
      <c r="X96">
        <f>EJ61+EK61+EL61+EM61+EN61+EO61+EP61+EQ61+ER61+ES61+ET61</f>
        <v>0.7</v>
      </c>
      <c r="Y96" s="1">
        <v>0</v>
      </c>
      <c r="Z96" s="1">
        <v>0.7</v>
      </c>
      <c r="AA96" s="1">
        <v>0</v>
      </c>
      <c r="AB96">
        <f>EX61+EY61+EZ61+FA61+FB61+FC61</f>
        <v>0</v>
      </c>
      <c r="AC96" s="27">
        <f>FD61+FE61</f>
        <v>0</v>
      </c>
      <c r="AD96" s="29">
        <f>FH61+FI61+FJ61+FK61+FL61+FM61+FN61</f>
        <v>0</v>
      </c>
      <c r="AE96" s="1">
        <v>0</v>
      </c>
      <c r="AF96" s="134">
        <v>0</v>
      </c>
      <c r="AG96" s="132">
        <f>FS61+FT61+FU61+FV61+FW61+FX61+FY61+FZ61+GA61+GB61+GC61</f>
        <v>0.30000000000000004</v>
      </c>
      <c r="AH96" s="29">
        <f>GF61+GG61+GH61+GI61+GJ61+GK61+GL61+GM61+GN61+GO61+GP61+GQ61+GR61</f>
        <v>3.1999999999999997</v>
      </c>
      <c r="AI96" s="27">
        <f>GT61+GU61+GV61+GW61+GX61</f>
        <v>0.5</v>
      </c>
      <c r="AJ96" s="132">
        <f>HA61+HB61+HC61+HD61+HE61+HF61+HG61+HH61+HI61+HJ61+HK61+HL61+HM61+HN61+HO61+HP61+HQ61</f>
        <v>1.3</v>
      </c>
      <c r="AK96" s="135">
        <v>0</v>
      </c>
      <c r="AL96" s="1">
        <v>4.0999999999999996</v>
      </c>
      <c r="AM96" s="27">
        <f>HV61+HW61+HX61+HY61+HZ61</f>
        <v>0</v>
      </c>
      <c r="AN96" s="135">
        <v>0</v>
      </c>
      <c r="AO96">
        <f>ID61+IE61+IF61+IG61+IH61</f>
        <v>0.5</v>
      </c>
      <c r="AP96">
        <f>II61+IJ61+IK61+IL61+IM61+IN61</f>
        <v>0</v>
      </c>
      <c r="AQ96" s="27">
        <f>IO61+IP61+IQ61+IR61</f>
        <v>0</v>
      </c>
      <c r="AR96" s="136">
        <v>0</v>
      </c>
      <c r="AS96" s="132">
        <f>IX61+IY61+IZ61+JA61+JB61+JC61+JD61+JE61</f>
        <v>0.60000000000000009</v>
      </c>
      <c r="AT96" s="136">
        <v>0</v>
      </c>
      <c r="AU96" s="136">
        <v>0</v>
      </c>
      <c r="AV96" s="136">
        <v>0</v>
      </c>
      <c r="AW96" s="135">
        <v>0</v>
      </c>
      <c r="AX96" s="1">
        <v>0</v>
      </c>
      <c r="AY96" s="1">
        <v>0</v>
      </c>
      <c r="AZ96" s="1">
        <f>JV61+JW61+JX61+JY61</f>
        <v>0</v>
      </c>
      <c r="BA96" s="1">
        <v>0</v>
      </c>
      <c r="BB96" s="1">
        <f>KA61+KB61+KC61</f>
        <v>0</v>
      </c>
      <c r="BC96" s="1">
        <v>0</v>
      </c>
      <c r="BD96" s="1">
        <v>0.2</v>
      </c>
      <c r="BE96" s="134">
        <v>0</v>
      </c>
      <c r="BF96" s="136">
        <v>0</v>
      </c>
      <c r="BG96" s="132">
        <f>KO61+KP61+KQ61+KR61+KS61+KT61+KU61</f>
        <v>0.4</v>
      </c>
      <c r="BH96" s="135">
        <v>0</v>
      </c>
      <c r="BI96" s="1">
        <v>17.100000000000001</v>
      </c>
      <c r="BJ96" s="1">
        <v>0</v>
      </c>
      <c r="BK96">
        <f>LA61+LB61+LC61</f>
        <v>0</v>
      </c>
      <c r="BL96" s="1">
        <v>0</v>
      </c>
      <c r="BM96">
        <f>LE61+LF61</f>
        <v>0</v>
      </c>
      <c r="BN96">
        <f>LG61+LH61</f>
        <v>4.3</v>
      </c>
      <c r="BO96" s="1">
        <v>0</v>
      </c>
      <c r="BP96">
        <f>LJ61+LK61+LL61+LM61</f>
        <v>0.4</v>
      </c>
      <c r="BQ96" s="27">
        <f>LO61+LP61+LQ61+LR61+LS61</f>
        <v>1.0999999999999999</v>
      </c>
      <c r="BR96" s="135">
        <v>0</v>
      </c>
      <c r="BS96" s="1">
        <v>0</v>
      </c>
      <c r="BT96" s="1">
        <v>0</v>
      </c>
      <c r="BU96">
        <f>MK61+ML61+MM61+MN61</f>
        <v>0</v>
      </c>
      <c r="BV96" s="1">
        <v>0</v>
      </c>
      <c r="BW96" s="1">
        <v>0</v>
      </c>
      <c r="BX96" s="1">
        <v>0</v>
      </c>
      <c r="BY96">
        <f>MK61+ML61+MM61+MN61</f>
        <v>0</v>
      </c>
      <c r="BZ96">
        <f>MY61+MZ61+NA61+NB61+NC61+ND61</f>
        <v>0</v>
      </c>
      <c r="CA96">
        <f>NE61+NF61+NG61+NH61+NI61+NJ61+NK61</f>
        <v>0</v>
      </c>
      <c r="CB96">
        <f>NL61+NM61+NN61+NO61+NP61+NQ61+NR61+NS61+NT61+NU61+NV61+NW61+NX61</f>
        <v>3.1999999999999997</v>
      </c>
      <c r="CC96" s="134">
        <v>0</v>
      </c>
    </row>
    <row r="97" spans="1:81">
      <c r="A97" t="s">
        <v>78</v>
      </c>
      <c r="B97" s="75">
        <v>2</v>
      </c>
      <c r="C97" s="29">
        <f>D62+E62+F62</f>
        <v>0</v>
      </c>
      <c r="D97">
        <f>H62+I62+J62+K62+L62+M62+N62</f>
        <v>0</v>
      </c>
      <c r="E97">
        <f>O62+P62+Q62</f>
        <v>0</v>
      </c>
      <c r="F97">
        <f>R62+S62</f>
        <v>0</v>
      </c>
      <c r="G97">
        <f>T62+U62+V62+W62+X62+Y62</f>
        <v>0</v>
      </c>
      <c r="H97">
        <f>Z62+AA62+AB62+AC62+AD62+AE62+AF62+AG62+AH62+AI62+AJ62+AK62+AL62</f>
        <v>3.2</v>
      </c>
      <c r="I97">
        <f>AM62+AN62</f>
        <v>0</v>
      </c>
      <c r="J97">
        <f>AO62+AP62+AQ62+AR62+AS62+AT62+AU62</f>
        <v>0</v>
      </c>
      <c r="K97">
        <f>AV62+AW62+AX62+AY62+AZ62+BA62+BB62+BC62+BD62+BE62+BF62+BG62+BH62+BI62</f>
        <v>0.3</v>
      </c>
      <c r="L97">
        <f>BJ62+BK62+BL62+BM62+BN62+BO62+BP62+BQ62+BR62+BS62+BT62+BU62+BV62+BW62+BX62+BY62+BZ62+CA62+CB62</f>
        <v>2.6</v>
      </c>
      <c r="M97" s="1">
        <v>0</v>
      </c>
      <c r="N97" s="1">
        <v>0</v>
      </c>
      <c r="O97" s="134">
        <v>0.9</v>
      </c>
      <c r="P97" s="29">
        <f>CH62+CI62+CJ62+CK62+CL62+CM62+CN62</f>
        <v>0</v>
      </c>
      <c r="Q97">
        <f>CO62+CP62+CQ62+CR62+CS62+CT62+CU62+CV62+CW62+CX62+CY62+CZ62+DA62+DB62</f>
        <v>0.3</v>
      </c>
      <c r="R97">
        <f>DC62+DD62+DE62+DF62+DG62+DH62+DI62+DJ62+DK62+DL62+DM62+DN62+DO62+DP62+DQ62+DR62+DS62+DT62+DU62</f>
        <v>2.6</v>
      </c>
      <c r="S97" s="1">
        <v>0</v>
      </c>
      <c r="T97" s="1">
        <v>0</v>
      </c>
      <c r="U97">
        <f>DX62+DY62+DZ62+EA62+EB62+EC62+ED62+EE62+EF62+EG62</f>
        <v>0</v>
      </c>
      <c r="V97" s="1">
        <v>0</v>
      </c>
      <c r="W97" s="1">
        <v>0</v>
      </c>
      <c r="X97">
        <f>EJ62+EK62+EL62+EM62+EN62+EO62+EP62+EQ62+ER62+ES62+ET62</f>
        <v>0</v>
      </c>
      <c r="Y97" s="1">
        <v>0</v>
      </c>
      <c r="Z97" s="1">
        <v>0.9</v>
      </c>
      <c r="AA97" s="1">
        <v>0</v>
      </c>
      <c r="AB97">
        <f>EX62+EY62+EZ62+FA62+FB62+FC62</f>
        <v>0</v>
      </c>
      <c r="AC97" s="27">
        <f>FD62+FE62</f>
        <v>0</v>
      </c>
      <c r="AD97" s="29">
        <f>FH62+FI62+FJ62+FK62+FL62+FM62+FN62</f>
        <v>0</v>
      </c>
      <c r="AE97" s="1">
        <v>0</v>
      </c>
      <c r="AF97" s="134">
        <v>0</v>
      </c>
      <c r="AG97" s="132">
        <f>FS62+FT62+FU62+FV62+FW62+FX62+FY62+FZ62+GA62+GB62+GC62</f>
        <v>0</v>
      </c>
      <c r="AH97" s="29">
        <f>GF62+GG62+GH62+GI62+GJ62+GK62+GL62+GM62+GN62+GO62+GP62+GQ62+GR62</f>
        <v>3.2</v>
      </c>
      <c r="AI97" s="27">
        <f>GT62+GU62+GV62+GW62+GX62</f>
        <v>0</v>
      </c>
      <c r="AJ97" s="132">
        <f>HA62+HB62+HC62+HD62+HE62+HF62+HG62+HH62+HI62+HJ62+HK62+HL62+HM62+HN62+HO62+HP62+HQ62</f>
        <v>2.8</v>
      </c>
      <c r="AK97" s="135">
        <v>0</v>
      </c>
      <c r="AL97" s="1">
        <v>5.7</v>
      </c>
      <c r="AM97" s="27">
        <f>HV62+HW62+HX62+HY62+HZ62</f>
        <v>0</v>
      </c>
      <c r="AN97" s="135">
        <v>0</v>
      </c>
      <c r="AO97">
        <f>ID62+IE62+IF62+IG62+IH62</f>
        <v>0</v>
      </c>
      <c r="AP97">
        <f>II62+IJ62+IK62+IL62+IM62+IN62</f>
        <v>0.6</v>
      </c>
      <c r="AQ97" s="27">
        <f>IO62+IP62+IQ62+IR62</f>
        <v>0</v>
      </c>
      <c r="AR97" s="136">
        <v>0</v>
      </c>
      <c r="AS97" s="132">
        <f>IX62+IY62+IZ62+JA62+JB62+JC62+JD62+JE62</f>
        <v>0</v>
      </c>
      <c r="AT97" s="136">
        <v>0</v>
      </c>
      <c r="AU97" s="136">
        <v>0</v>
      </c>
      <c r="AV97" s="136">
        <v>0</v>
      </c>
      <c r="AW97" s="135">
        <v>0</v>
      </c>
      <c r="AX97" s="1">
        <v>0</v>
      </c>
      <c r="AY97" s="1">
        <v>0</v>
      </c>
      <c r="AZ97" s="1">
        <f>JV62+JW62+JX62+JY62</f>
        <v>0</v>
      </c>
      <c r="BA97" s="1">
        <v>0</v>
      </c>
      <c r="BB97" s="1">
        <f>KA62+KB62+KC62</f>
        <v>0</v>
      </c>
      <c r="BC97" s="1">
        <v>0</v>
      </c>
      <c r="BD97" s="1">
        <v>0</v>
      </c>
      <c r="BE97" s="134">
        <v>0</v>
      </c>
      <c r="BF97" s="136">
        <v>0</v>
      </c>
      <c r="BG97" s="132">
        <f>KO62+KP62+KQ62+KR62+KS62+KT62+KU62</f>
        <v>0</v>
      </c>
      <c r="BH97" s="135">
        <v>0</v>
      </c>
      <c r="BI97" s="1">
        <v>18.7</v>
      </c>
      <c r="BJ97" s="1">
        <v>0</v>
      </c>
      <c r="BK97">
        <f>LA62+LB62+LC62</f>
        <v>0</v>
      </c>
      <c r="BL97" s="1">
        <v>0</v>
      </c>
      <c r="BM97">
        <f>LE62+LF62</f>
        <v>0</v>
      </c>
      <c r="BN97">
        <f>LG62+LH62</f>
        <v>3.4</v>
      </c>
      <c r="BO97" s="1">
        <v>0</v>
      </c>
      <c r="BP97">
        <f>LJ62+LK62+LL62+LM62</f>
        <v>0.5</v>
      </c>
      <c r="BQ97" s="27">
        <f>LO62+LP62+LQ62+LR62+LS62</f>
        <v>1</v>
      </c>
      <c r="BR97" s="135">
        <v>0</v>
      </c>
      <c r="BS97" s="1">
        <v>0</v>
      </c>
      <c r="BT97" s="1">
        <v>0</v>
      </c>
      <c r="BU97">
        <f>MK62+ML62+MM62+MN62</f>
        <v>0</v>
      </c>
      <c r="BV97" s="1">
        <v>0</v>
      </c>
      <c r="BW97" s="1">
        <v>0</v>
      </c>
      <c r="BX97" s="1">
        <v>0</v>
      </c>
      <c r="BY97">
        <f>MK62+ML62+MM62+MN62</f>
        <v>0</v>
      </c>
      <c r="BZ97">
        <f>MY62+MZ62+NA62+NB62+NC62+ND62</f>
        <v>0.6</v>
      </c>
      <c r="CA97">
        <f>NE62+NF62+NG62+NH62+NI62+NJ62+NK62</f>
        <v>0</v>
      </c>
      <c r="CB97">
        <f>NL62+NM62+NN62+NO62+NP62+NQ62+NR62+NS62+NT62+NU62+NV62+NW62+NX62</f>
        <v>3.2</v>
      </c>
      <c r="CC97" s="134">
        <v>0</v>
      </c>
    </row>
    <row r="98" spans="1:81">
      <c r="A98" t="s">
        <v>80</v>
      </c>
      <c r="B98" s="75">
        <v>2</v>
      </c>
      <c r="C98" s="29">
        <f>D63+E63+F63</f>
        <v>0</v>
      </c>
      <c r="D98">
        <f>H63+I63+J63+K63+L63+M63+N63</f>
        <v>0</v>
      </c>
      <c r="E98">
        <f>O63+P63+Q63</f>
        <v>0</v>
      </c>
      <c r="F98">
        <f>R63+S63</f>
        <v>0</v>
      </c>
      <c r="G98">
        <f>T63+U63+V63+W63+X63+Y63</f>
        <v>0</v>
      </c>
      <c r="H98">
        <f>Z63+AA63+AB63+AC63+AD63+AE63+AF63+AG63+AH63+AI63+AJ63+AK63+AL63</f>
        <v>0.2</v>
      </c>
      <c r="I98">
        <f>AM63+AN63</f>
        <v>0</v>
      </c>
      <c r="J98">
        <f>AO63+AP63+AQ63+AR63+AS63+AT63+AU63</f>
        <v>0</v>
      </c>
      <c r="K98">
        <f>AV63+AW63+AX63+AY63+AZ63+BA63+BB63+BC63+BD63+BE63+BF63+BG63+BH63+BI63</f>
        <v>0</v>
      </c>
      <c r="L98">
        <f>BJ63+BK63+BL63+BM63+BN63+BO63+BP63+BQ63+BR63+BS63+BT63+BU63+BV63+BW63+BX63+BY63+BZ63+CA63+CB63</f>
        <v>0</v>
      </c>
      <c r="M98" s="1">
        <v>0</v>
      </c>
      <c r="N98" s="1">
        <v>0</v>
      </c>
      <c r="O98" s="134">
        <v>0.7</v>
      </c>
      <c r="P98" s="29">
        <f>CH63+CI63+CJ63+CK63+CL63+CM63+CN63</f>
        <v>0</v>
      </c>
      <c r="Q98">
        <f>CO63+CP63+CQ63+CR63+CS63+CT63+CU63+CV63+CW63+CX63+CY63+CZ63+DA63+DB63</f>
        <v>0</v>
      </c>
      <c r="R98">
        <f>DC63+DD63+DE63+DF63+DG63+DH63+DI63+DJ63+DK63+DL63+DM63+DN63+DO63+DP63+DQ63+DR63+DS63+DT63+DU63</f>
        <v>0</v>
      </c>
      <c r="S98" s="1">
        <v>0</v>
      </c>
      <c r="T98" s="1">
        <v>0</v>
      </c>
      <c r="U98">
        <f>DX63+DY63+DZ63+EA63+EB63+EC63+ED63+EE63+EF63+EG63</f>
        <v>0</v>
      </c>
      <c r="V98" s="1">
        <v>0</v>
      </c>
      <c r="W98" s="1">
        <v>0</v>
      </c>
      <c r="X98">
        <f>EJ63+EK63+EL63+EM63+EN63+EO63+EP63+EQ63+ER63+ES63+ET63</f>
        <v>0</v>
      </c>
      <c r="Y98" s="1">
        <v>0</v>
      </c>
      <c r="Z98" s="1">
        <v>0.7</v>
      </c>
      <c r="AA98" s="1">
        <v>0</v>
      </c>
      <c r="AB98">
        <f>EX63+EY63+EZ63+FA63+FB63+FC63</f>
        <v>0</v>
      </c>
      <c r="AC98" s="27">
        <f>FD63+FE63</f>
        <v>0</v>
      </c>
      <c r="AD98" s="29">
        <f>FH63+FI63+FJ63+FK63+FL63+FM63+FN63</f>
        <v>0</v>
      </c>
      <c r="AE98" s="1">
        <v>0</v>
      </c>
      <c r="AF98" s="134">
        <v>0</v>
      </c>
      <c r="AG98" s="132">
        <f>FS63+FT63+FU63+FV63+FW63+FX63+FY63+FZ63+GA63+GB63+GC63</f>
        <v>0</v>
      </c>
      <c r="AH98" s="29">
        <f>GF63+GG63+GH63+GI63+GJ63+GK63+GL63+GM63+GN63+GO63+GP63+GQ63+GR63</f>
        <v>0.2</v>
      </c>
      <c r="AI98" s="27">
        <f>GT63+GU63+GV63+GW63+GX63</f>
        <v>0.1</v>
      </c>
      <c r="AJ98" s="132">
        <f>HA63+HB63+HC63+HD63+HE63+HF63+HG63+HH63+HI63+HJ63+HK63+HL63+HM63+HN63+HO63+HP63+HQ63</f>
        <v>1.7</v>
      </c>
      <c r="AK98" s="135">
        <v>0</v>
      </c>
      <c r="AL98" s="1">
        <v>3.6</v>
      </c>
      <c r="AM98" s="27">
        <f>HV63+HW63+HX63+HY63+HZ63</f>
        <v>0</v>
      </c>
      <c r="AN98" s="135">
        <v>0</v>
      </c>
      <c r="AO98">
        <f>ID63+IE63+IF63+IG63+IH63</f>
        <v>0.1</v>
      </c>
      <c r="AP98">
        <f>II63+IJ63+IK63+IL63+IM63+IN63</f>
        <v>0</v>
      </c>
      <c r="AQ98" s="27">
        <f>IO63+IP63+IQ63+IR63</f>
        <v>0</v>
      </c>
      <c r="AR98" s="136">
        <v>0</v>
      </c>
      <c r="AS98" s="132">
        <f>IX63+IY63+IZ63+JA63+JB63+JC63+JD63+JE63</f>
        <v>0</v>
      </c>
      <c r="AT98" s="136">
        <v>0</v>
      </c>
      <c r="AU98" s="136">
        <v>0</v>
      </c>
      <c r="AV98" s="136">
        <v>0</v>
      </c>
      <c r="AW98" s="135">
        <v>0</v>
      </c>
      <c r="AX98" s="1">
        <v>0</v>
      </c>
      <c r="AY98" s="1">
        <v>0</v>
      </c>
      <c r="AZ98" s="1">
        <f>JV63+JW63+JX63+JY63</f>
        <v>0</v>
      </c>
      <c r="BA98" s="1">
        <v>0</v>
      </c>
      <c r="BB98" s="1">
        <f>KA63+KB63+KC63</f>
        <v>0</v>
      </c>
      <c r="BC98" s="1">
        <v>0</v>
      </c>
      <c r="BD98" s="1">
        <v>0</v>
      </c>
      <c r="BE98" s="134">
        <v>0</v>
      </c>
      <c r="BF98" s="136">
        <v>0</v>
      </c>
      <c r="BG98" s="132">
        <f>KO63+KP63+KQ63+KR63+KS63+KT63+KU63</f>
        <v>0</v>
      </c>
      <c r="BH98" s="135">
        <v>0</v>
      </c>
      <c r="BI98" s="1">
        <v>20.399999999999999</v>
      </c>
      <c r="BJ98" s="1">
        <v>0</v>
      </c>
      <c r="BK98">
        <f>LA63+LB63+LC63</f>
        <v>0</v>
      </c>
      <c r="BL98" s="1">
        <v>0</v>
      </c>
      <c r="BM98">
        <f>LE63+LF63</f>
        <v>0</v>
      </c>
      <c r="BN98">
        <f>LG63+LH63</f>
        <v>3.4000000000000004</v>
      </c>
      <c r="BO98" s="1">
        <v>0</v>
      </c>
      <c r="BP98">
        <f>LJ63+LK63+LL63+LM63</f>
        <v>0.2</v>
      </c>
      <c r="BQ98" s="27">
        <f>LO63+LP63+LQ63+LR63+LS63</f>
        <v>1</v>
      </c>
      <c r="BR98" s="135">
        <v>0</v>
      </c>
      <c r="BS98" s="1">
        <v>0</v>
      </c>
      <c r="BT98" s="1">
        <v>0</v>
      </c>
      <c r="BU98">
        <f>MK63+ML63+MM63+MN63</f>
        <v>0</v>
      </c>
      <c r="BV98" s="1">
        <v>0</v>
      </c>
      <c r="BW98" s="1">
        <v>0</v>
      </c>
      <c r="BX98" s="1">
        <v>0</v>
      </c>
      <c r="BY98">
        <f>MK63+ML63+MM63+MN63</f>
        <v>0</v>
      </c>
      <c r="BZ98">
        <f>MY63+MZ63+NA63+NB63+NC63+ND63</f>
        <v>0</v>
      </c>
      <c r="CA98">
        <f>NE63+NF63+NG63+NH63+NI63+NJ63+NK63</f>
        <v>0</v>
      </c>
      <c r="CB98">
        <f>NL63+NM63+NN63+NO63+NP63+NQ63+NR63+NS63+NT63+NU63+NV63+NW63+NX63</f>
        <v>0.2</v>
      </c>
      <c r="CC98" s="134">
        <v>0</v>
      </c>
    </row>
    <row r="99" spans="1:81">
      <c r="A99" t="s">
        <v>82</v>
      </c>
      <c r="B99" s="75">
        <v>2</v>
      </c>
      <c r="C99" s="29">
        <f>D64+E64+F64</f>
        <v>0</v>
      </c>
      <c r="D99">
        <f>H64+I64+J64+K64+L64+M64+N64</f>
        <v>0</v>
      </c>
      <c r="E99">
        <f>O64+P64+Q64</f>
        <v>0</v>
      </c>
      <c r="F99">
        <f>R64+S64</f>
        <v>0</v>
      </c>
      <c r="G99">
        <f>T64+U64+V64+W64+X64+Y64</f>
        <v>0</v>
      </c>
      <c r="H99">
        <f>Z64+AA64+AB64+AC64+AD64+AE64+AF64+AG64+AH64+AI64+AJ64+AK64+AL64</f>
        <v>0</v>
      </c>
      <c r="I99">
        <f>AM64+AN64</f>
        <v>0</v>
      </c>
      <c r="J99">
        <f>AO64+AP64+AQ64+AR64+AS64+AT64+AU64</f>
        <v>0</v>
      </c>
      <c r="K99">
        <f>AV64+AW64+AX64+AY64+AZ64+BA64+BB64+BC64+BD64+BE64+BF64+BG64+BH64+BI64</f>
        <v>0</v>
      </c>
      <c r="L99">
        <f>BJ64+BK64+BL64+BM64+BN64+BO64+BP64+BQ64+BR64+BS64+BT64+BU64+BV64+BW64+BX64+BY64+BZ64+CA64+CB64</f>
        <v>0</v>
      </c>
      <c r="M99" s="111"/>
      <c r="N99" s="111"/>
      <c r="O99" s="128"/>
      <c r="P99" s="29">
        <f>CH64+CI64+CJ64+CK64+CL64+CM64+CN64</f>
        <v>0</v>
      </c>
      <c r="Q99">
        <f>CO64+CP64+CQ64+CR64+CS64+CT64+CU64+CV64+CW64+CX64+CY64+CZ64+DA64+DB64</f>
        <v>0</v>
      </c>
      <c r="R99">
        <f>DC64+DD64+DE64+DF64+DG64+DH64+DI64+DJ64+DK64+DL64+DM64+DN64+DO64+DP64+DQ64+DR64+DS64+DT64+DU64</f>
        <v>0</v>
      </c>
      <c r="S99" s="111"/>
      <c r="T99" s="111"/>
      <c r="U99">
        <f>DX64+DY64+DZ64+EA64+EB64+EC64+ED64+EE64+EF64+EG64</f>
        <v>0</v>
      </c>
      <c r="V99" s="111"/>
      <c r="W99" s="111"/>
      <c r="X99">
        <f>EJ64+EK64+EL64+EM64+EN64+EO64+EP64+EQ64+ER64+ES64+ET64</f>
        <v>0</v>
      </c>
      <c r="Y99" s="111"/>
      <c r="Z99" s="110"/>
      <c r="AA99" s="111"/>
      <c r="AB99">
        <f>EX64+EY64+EZ64+FA64+FB64+FC64</f>
        <v>0</v>
      </c>
      <c r="AC99" s="27">
        <f>FD64+FE64</f>
        <v>0</v>
      </c>
      <c r="AD99" s="29">
        <f>FH64+FI64+FJ64+FK64+FL64+FM64+FN64</f>
        <v>0</v>
      </c>
      <c r="AE99" s="111"/>
      <c r="AF99" s="130"/>
      <c r="AG99" s="132">
        <f>FS64+FT64+FU64+FV64+FW64+FX64+FY64+FZ64+GA64+GB64+GC64</f>
        <v>0</v>
      </c>
      <c r="AH99" s="29">
        <f>GF64+GG64+GH64+GI64+GJ64+GK64+GL64+GM64+GN64+GO64+GP64+GQ64+GR64</f>
        <v>0</v>
      </c>
      <c r="AI99" s="27">
        <f>GT64+GU64+GV64+GW64+GX64</f>
        <v>0</v>
      </c>
      <c r="AJ99" s="132">
        <f>HA64+HB64+HC64+HD64+HE64+HF64+HG64+HH64+HI64+HJ64+HK64+HL64+HM64+HN64+HO64+HP64+HQ64</f>
        <v>0</v>
      </c>
      <c r="AK99" s="129"/>
      <c r="AL99" s="111"/>
      <c r="AM99" s="27">
        <f>HV64+HW64+HX64+HY64+HZ64</f>
        <v>0</v>
      </c>
      <c r="AN99" s="129"/>
      <c r="AO99">
        <f>ID64+IE64+IF64+IG64+IH64</f>
        <v>0</v>
      </c>
      <c r="AP99">
        <f>II64+IJ64+IK64+IL64+IM64+IN64</f>
        <v>0</v>
      </c>
      <c r="AQ99" s="27">
        <f>IO64+IP64+IQ64+IR64</f>
        <v>0</v>
      </c>
      <c r="AR99" s="131"/>
      <c r="AS99" s="132">
        <f>IX64+IY64+IZ64+JA64+JB64+JC64+JD64+JE64</f>
        <v>0</v>
      </c>
      <c r="AT99" s="131"/>
      <c r="AU99" s="131"/>
      <c r="AV99" s="131"/>
      <c r="AW99" s="129"/>
      <c r="AX99" s="111"/>
      <c r="AY99" s="111"/>
      <c r="AZ99" s="1">
        <f>JV64+JW64+JX64+JY64</f>
        <v>0</v>
      </c>
      <c r="BA99" s="111"/>
      <c r="BB99" s="1">
        <f>KA64+KB64+KC64</f>
        <v>0</v>
      </c>
      <c r="BC99" s="111"/>
      <c r="BD99" s="111"/>
      <c r="BE99" s="130"/>
      <c r="BF99" s="131"/>
      <c r="BG99" s="132">
        <f>KO64+KP64+KQ64+KR64+KS64+KT64+KU64</f>
        <v>0</v>
      </c>
      <c r="BH99" s="129"/>
      <c r="BI99" s="111"/>
      <c r="BJ99" s="111"/>
      <c r="BK99">
        <f>LA64+LB64+LC64</f>
        <v>0</v>
      </c>
      <c r="BL99" s="111"/>
      <c r="BM99">
        <f>LE64+LF64</f>
        <v>0</v>
      </c>
      <c r="BN99">
        <f>LG64+LH64</f>
        <v>0</v>
      </c>
      <c r="BO99" s="111"/>
      <c r="BP99">
        <f>LJ64+LK64+LL64+LM64</f>
        <v>0</v>
      </c>
      <c r="BQ99" s="27">
        <f>LO64+LP64+LQ64+LR64+LS64</f>
        <v>0</v>
      </c>
      <c r="BR99" s="29"/>
      <c r="BU99">
        <f>MK64+ML64+MM64+MN64</f>
        <v>0</v>
      </c>
      <c r="BV99" s="111"/>
      <c r="BW99" s="111"/>
      <c r="BX99" s="111"/>
      <c r="BY99">
        <f>MK64+ML64+MM64+MN64</f>
        <v>0</v>
      </c>
      <c r="BZ99">
        <f>MY64+MZ64+NA64+NB64+NC64+ND64</f>
        <v>0</v>
      </c>
      <c r="CA99">
        <f>NE64+NF64+NG64+NH64+NI64+NJ64+NK64</f>
        <v>0</v>
      </c>
      <c r="CB99">
        <f>NL64+NM64+NN64+NO64+NP64+NQ64+NR64+NS64+NT64+NU64+NV64+NW64+NX64</f>
        <v>0</v>
      </c>
      <c r="CC99" s="130"/>
    </row>
    <row r="100" spans="1:81">
      <c r="A100" t="s">
        <v>83</v>
      </c>
      <c r="B100" s="75">
        <v>2</v>
      </c>
      <c r="C100" s="29">
        <f>D65+E65+F65</f>
        <v>0</v>
      </c>
      <c r="D100">
        <f>H65+I65+J65+K65+L65+M65+N65</f>
        <v>0</v>
      </c>
      <c r="E100">
        <f>O65+P65+Q65</f>
        <v>1.5</v>
      </c>
      <c r="F100">
        <f>R65+S65</f>
        <v>0</v>
      </c>
      <c r="G100">
        <f>T65+U65+V65+W65+X65+Y65</f>
        <v>4</v>
      </c>
      <c r="H100">
        <f>Z65+AA65+AB65+AC65+AD65+AE65+AF65+AG65+AH65+AI65+AJ65+AK65+AL65</f>
        <v>1.5000000000000002</v>
      </c>
      <c r="I100">
        <f>AM65+AN65</f>
        <v>0</v>
      </c>
      <c r="J100">
        <f>AO65+AP65+AQ65+AR65+AS65+AT65+AU65</f>
        <v>0</v>
      </c>
      <c r="K100">
        <f>AV65+AW65+AX65+AY65+AZ65+BA65+BB65+BC65+BD65+BE65+BF65+BG65+BH65+BI65</f>
        <v>0.3</v>
      </c>
      <c r="L100">
        <f>BJ65+BK65+BL65+BM65+BN65+BO65+BP65+BQ65+BR65+BS65+BT65+BU65+BV65+BW65+BX65+BY65+BZ65+CA65+CB65</f>
        <v>0.1</v>
      </c>
      <c r="M100" s="1">
        <v>0</v>
      </c>
      <c r="N100" s="1">
        <v>0</v>
      </c>
      <c r="O100" s="134">
        <v>2.2000000000000002</v>
      </c>
      <c r="P100" s="29">
        <f>CH65+CI65+CJ65+CK65+CL65+CM65+CN65</f>
        <v>0</v>
      </c>
      <c r="Q100">
        <f>CO65+CP65+CQ65+CR65+CS65+CT65+CU65+CV65+CW65+CX65+CY65+CZ65+DA65+DB65</f>
        <v>0.3</v>
      </c>
      <c r="R100">
        <f>DC65+DD65+DE65+DF65+DG65+DH65+DI65+DJ65+DK65+DL65+DM65+DN65+DO65+DP65+DQ65+DR65+DS65+DT65+DU65</f>
        <v>0.1</v>
      </c>
      <c r="S100" s="1">
        <v>0</v>
      </c>
      <c r="T100" s="1">
        <v>0</v>
      </c>
      <c r="U100">
        <f>DX65+DY65+DZ65+EA65+EB65+EC65+ED65+EE65+EF65+EG65</f>
        <v>3.5999999999999996</v>
      </c>
      <c r="V100" s="1">
        <v>0.6</v>
      </c>
      <c r="W100" s="1">
        <v>0.5</v>
      </c>
      <c r="X100">
        <f>EJ65+EK65+EL65+EM65+EN65+EO65+EP65+EQ65+ER65+ES65+ET65</f>
        <v>0.8</v>
      </c>
      <c r="Y100" s="1">
        <v>0</v>
      </c>
      <c r="Z100" s="1">
        <v>2.2000000000000002</v>
      </c>
      <c r="AA100" s="1">
        <v>0</v>
      </c>
      <c r="AB100">
        <f>EX65+EY65+EZ65+FA65+FB65+FC65</f>
        <v>0</v>
      </c>
      <c r="AC100" s="27">
        <f>FD65+FE65</f>
        <v>0</v>
      </c>
      <c r="AD100" s="29">
        <f>FH65+FI65+FJ65+FK65+FL65+FM65+FN65</f>
        <v>0</v>
      </c>
      <c r="AE100" s="1">
        <v>0</v>
      </c>
      <c r="AF100" s="134">
        <v>0</v>
      </c>
      <c r="AG100" s="132">
        <f>FS65+FT65+FU65+FV65+FW65+FX65+FY65+FZ65+GA65+GB65+GC65</f>
        <v>0</v>
      </c>
      <c r="AH100" s="29">
        <f>GF65+GG65+GH65+GI65+GJ65+GK65+GL65+GM65+GN65+GO65+GP65+GQ65+GR65</f>
        <v>1.5000000000000002</v>
      </c>
      <c r="AI100" s="27">
        <f>GT65+GU65+GV65+GW65+GX65</f>
        <v>0.8</v>
      </c>
      <c r="AJ100" s="132">
        <f>HA65+HB65+HC65+HD65+HE65+HF65+HG65+HH65+HI65+HJ65+HK65+HL65+HM65+HN65+HO65+HP65+HQ65</f>
        <v>2.5999999999999996</v>
      </c>
      <c r="AK100" s="135">
        <v>0</v>
      </c>
      <c r="AL100" s="1">
        <v>6.3</v>
      </c>
      <c r="AM100" s="27">
        <f>HV65+HW65+HX65+HY65+HZ65</f>
        <v>5.8</v>
      </c>
      <c r="AN100" s="135">
        <v>0</v>
      </c>
      <c r="AO100">
        <f>ID65+IE65+IF65+IG65+IH65</f>
        <v>0.8</v>
      </c>
      <c r="AP100">
        <f>II65+IJ65+IK65+IL65+IM65+IN65</f>
        <v>0</v>
      </c>
      <c r="AQ100" s="27">
        <f>IO65+IP65+IQ65+IR65</f>
        <v>0</v>
      </c>
      <c r="AR100" s="136">
        <v>0</v>
      </c>
      <c r="AS100" s="132">
        <f>IX65+IY65+IZ65+JA65+JB65+JC65+JD65+JE65</f>
        <v>0</v>
      </c>
      <c r="AT100" s="136">
        <v>0</v>
      </c>
      <c r="AU100" s="136">
        <v>0</v>
      </c>
      <c r="AV100" s="136">
        <v>0</v>
      </c>
      <c r="AW100" s="135">
        <v>0</v>
      </c>
      <c r="AX100" s="1">
        <v>0</v>
      </c>
      <c r="AY100" s="1">
        <v>0</v>
      </c>
      <c r="AZ100" s="1">
        <f>JV65+JW65+JX65+JY65</f>
        <v>0.4</v>
      </c>
      <c r="BA100" s="1">
        <v>0</v>
      </c>
      <c r="BB100" s="1">
        <f>KA65+KB65+KC65</f>
        <v>0</v>
      </c>
      <c r="BC100" s="1">
        <v>0</v>
      </c>
      <c r="BD100" s="1">
        <v>0.4</v>
      </c>
      <c r="BE100" s="134">
        <v>0</v>
      </c>
      <c r="BF100" s="136">
        <v>0.3</v>
      </c>
      <c r="BG100" s="132">
        <f>KO65+KP65+KQ65+KR65+KS65+KT65+KU65</f>
        <v>0.2</v>
      </c>
      <c r="BH100" s="135">
        <v>0</v>
      </c>
      <c r="BI100" s="1">
        <v>19</v>
      </c>
      <c r="BJ100" s="1">
        <v>0</v>
      </c>
      <c r="BK100">
        <f>LA65+LB65+LC65</f>
        <v>0</v>
      </c>
      <c r="BL100" s="1">
        <v>0</v>
      </c>
      <c r="BM100">
        <f>LE65+LF65</f>
        <v>0</v>
      </c>
      <c r="BN100">
        <f>LG65+LH65</f>
        <v>4.2</v>
      </c>
      <c r="BO100" s="1">
        <v>0</v>
      </c>
      <c r="BP100">
        <f>LJ65+LK65+LL65+LM65</f>
        <v>0.6</v>
      </c>
      <c r="BQ100" s="27">
        <f>LO65+LP65+LQ65+LR65+LS65</f>
        <v>0.79999999999999993</v>
      </c>
      <c r="BR100" s="135">
        <v>0</v>
      </c>
      <c r="BS100" s="1">
        <v>0</v>
      </c>
      <c r="BT100" s="1">
        <v>0</v>
      </c>
      <c r="BU100">
        <f>MK65+ML65+MM65+MN65</f>
        <v>0</v>
      </c>
      <c r="BV100" s="1">
        <v>0</v>
      </c>
      <c r="BW100" s="1">
        <v>0</v>
      </c>
      <c r="BX100" s="1">
        <v>0</v>
      </c>
      <c r="BY100">
        <f>MK65+ML65+MM65+MN65</f>
        <v>0</v>
      </c>
      <c r="BZ100">
        <f>MY65+MZ65+NA65+NB65+NC65+ND65</f>
        <v>0</v>
      </c>
      <c r="CA100">
        <f>NE65+NF65+NG65+NH65+NI65+NJ65+NK65</f>
        <v>0</v>
      </c>
      <c r="CB100">
        <f>NL65+NM65+NN65+NO65+NP65+NQ65+NR65+NS65+NT65+NU65+NV65+NW65+NX65</f>
        <v>1.5000000000000002</v>
      </c>
      <c r="CC100" s="134">
        <v>0</v>
      </c>
    </row>
    <row r="101" spans="1:81">
      <c r="A101" t="s">
        <v>84</v>
      </c>
      <c r="B101" s="75">
        <v>2</v>
      </c>
      <c r="C101" s="29">
        <f>D66+E66+F66</f>
        <v>0</v>
      </c>
      <c r="D101">
        <f>H66+I66+J66+K66+L66+M66+N66</f>
        <v>0</v>
      </c>
      <c r="E101">
        <f>O66+P66+Q66</f>
        <v>0.9</v>
      </c>
      <c r="F101">
        <f>R66+S66</f>
        <v>0</v>
      </c>
      <c r="G101">
        <f>T66+U66+V66+W66+X66+Y66</f>
        <v>5.6000000000000005</v>
      </c>
      <c r="H101">
        <f>Z66+AA66+AB66+AC66+AD66+AE66+AF66+AG66+AH66+AI66+AJ66+AK66+AL66</f>
        <v>3.6000000000000005</v>
      </c>
      <c r="I101">
        <f>AM66+AN66</f>
        <v>0</v>
      </c>
      <c r="J101">
        <f>AO66+AP66+AQ66+AR66+AS66+AT66+AU66</f>
        <v>0.7</v>
      </c>
      <c r="K101">
        <f>AV66+AW66+AX66+AY66+AZ66+BA66+BB66+BC66+BD66+BE66+BF66+BG66+BH66+BI66</f>
        <v>3.1999999999999997</v>
      </c>
      <c r="L101">
        <f>BJ66+BK66+BL66+BM66+BN66+BO66+BP66+BQ66+BR66+BS66+BT66+BU66+BV66+BW66+BX66+BY66+BZ66+CA66+CB66</f>
        <v>1.0999999999999999</v>
      </c>
      <c r="M101" s="1">
        <v>0</v>
      </c>
      <c r="N101" s="1">
        <v>0</v>
      </c>
      <c r="O101" s="134">
        <v>2.4</v>
      </c>
      <c r="P101" s="29">
        <f>CH66+CI66+CJ66+CK66+CL66+CM66+CN66</f>
        <v>0.7</v>
      </c>
      <c r="Q101">
        <f>CO66+CP66+CQ66+CR66+CS66+CT66+CU66+CV66+CW66+CX66+CY66+CZ66+DA66+DB66</f>
        <v>3.1999999999999997</v>
      </c>
      <c r="R101">
        <f>DC66+DD66+DE66+DF66+DG66+DH66+DI66+DJ66+DK66+DL66+DM66+DN66+DO66+DP66+DQ66+DR66+DS66+DT66+DU66</f>
        <v>1.0999999999999999</v>
      </c>
      <c r="S101" s="1">
        <v>0</v>
      </c>
      <c r="T101" s="1">
        <v>0</v>
      </c>
      <c r="U101">
        <f>DX66+DY66+DZ66+EA66+EB66+EC66+ED66+EE66+EF66+EG66</f>
        <v>6.7</v>
      </c>
      <c r="V101" s="1">
        <v>0.6</v>
      </c>
      <c r="W101" s="1">
        <v>0.3</v>
      </c>
      <c r="X101">
        <f>EJ66+EK66+EL66+EM66+EN66+EO66+EP66+EQ66+ER66+ES66+ET66</f>
        <v>1.4000000000000001</v>
      </c>
      <c r="Y101" s="1">
        <v>0</v>
      </c>
      <c r="Z101" s="1">
        <v>2.4</v>
      </c>
      <c r="AA101" s="1">
        <v>0</v>
      </c>
      <c r="AB101">
        <f>EX66+EY66+EZ66+FA66+FB66+FC66</f>
        <v>0</v>
      </c>
      <c r="AC101" s="27">
        <f>FD66+FE66</f>
        <v>0</v>
      </c>
      <c r="AD101" s="29">
        <f>FH66+FI66+FJ66+FK66+FL66+FM66+FN66</f>
        <v>0</v>
      </c>
      <c r="AE101" s="1">
        <v>0</v>
      </c>
      <c r="AF101" s="134">
        <v>0</v>
      </c>
      <c r="AG101" s="132">
        <f>FS66+FT66+FU66+FV66+FW66+FX66+FY66+FZ66+GA66+GB66+GC66</f>
        <v>0.8</v>
      </c>
      <c r="AH101" s="29">
        <f>GF66+GG66+GH66+GI66+GJ66+GK66+GL66+GM66+GN66+GO66+GP66+GQ66+GR66</f>
        <v>3.6000000000000005</v>
      </c>
      <c r="AI101" s="27">
        <f>GT66+GU66+GV66+GW66+GX66</f>
        <v>5.8</v>
      </c>
      <c r="AJ101" s="132">
        <f>HA66+HB66+HC66+HD66+HE66+HF66+HG66+HH66+HI66+HJ66+HK66+HL66+HM66+HN66+HO66+HP66+HQ66</f>
        <v>2.9</v>
      </c>
      <c r="AK101" s="135">
        <v>0</v>
      </c>
      <c r="AL101" s="1">
        <v>6.5</v>
      </c>
      <c r="AM101" s="27">
        <f>HV66+HW66+HX66+HY66+HZ66</f>
        <v>0.5</v>
      </c>
      <c r="AN101" s="135">
        <v>0</v>
      </c>
      <c r="AO101">
        <f>ID66+IE66+IF66+IG66+IH66</f>
        <v>5.8</v>
      </c>
      <c r="AP101">
        <f>II66+IJ66+IK66+IL66+IM66+IN66</f>
        <v>0.4</v>
      </c>
      <c r="AQ101" s="27">
        <f>IO66+IP66+IQ66+IR66</f>
        <v>0.2</v>
      </c>
      <c r="AR101" s="136">
        <v>0</v>
      </c>
      <c r="AS101" s="132">
        <f>IX66+IY66+IZ66+JA66+JB66+JC66+JD66+JE66</f>
        <v>0.4</v>
      </c>
      <c r="AT101" s="136">
        <v>0</v>
      </c>
      <c r="AU101" s="136">
        <v>0</v>
      </c>
      <c r="AV101" s="136">
        <v>0</v>
      </c>
      <c r="AW101" s="135">
        <v>0</v>
      </c>
      <c r="AX101" s="1">
        <v>0</v>
      </c>
      <c r="AY101" s="1">
        <v>0.1</v>
      </c>
      <c r="AZ101" s="1">
        <f>JV66+JW66+JX66+JY66</f>
        <v>3.7</v>
      </c>
      <c r="BA101" s="1">
        <v>0</v>
      </c>
      <c r="BB101" s="1">
        <f>KA66+KB66+KC66</f>
        <v>0</v>
      </c>
      <c r="BC101" s="1">
        <v>0</v>
      </c>
      <c r="BD101" s="1">
        <v>0.3</v>
      </c>
      <c r="BE101" s="134">
        <v>0</v>
      </c>
      <c r="BF101" s="136">
        <v>0.2</v>
      </c>
      <c r="BG101" s="132">
        <f>KO66+KP66+KQ66+KR66+KS66+KT66+KU66</f>
        <v>0.8</v>
      </c>
      <c r="BH101" s="135">
        <v>0</v>
      </c>
      <c r="BI101" s="1">
        <v>21.3</v>
      </c>
      <c r="BJ101" s="1">
        <v>9.6</v>
      </c>
      <c r="BK101">
        <f>LA66+LB66+LC66</f>
        <v>0</v>
      </c>
      <c r="BL101" s="1">
        <v>0</v>
      </c>
      <c r="BM101">
        <f>LE66+LF66</f>
        <v>0</v>
      </c>
      <c r="BN101">
        <f>LG66+LH66</f>
        <v>3.2</v>
      </c>
      <c r="BO101" s="1">
        <v>0</v>
      </c>
      <c r="BP101">
        <f>LJ66+LK66+LL66+LM66</f>
        <v>0.5</v>
      </c>
      <c r="BQ101" s="27">
        <f>LO66+LP66+LQ66+LR66+LS66</f>
        <v>1.2</v>
      </c>
      <c r="BR101" s="135">
        <v>0</v>
      </c>
      <c r="BS101" s="1">
        <v>0</v>
      </c>
      <c r="BT101" s="1">
        <v>0.1</v>
      </c>
      <c r="BU101">
        <f>MK66+ML66+MM66+MN66</f>
        <v>0.2</v>
      </c>
      <c r="BV101" s="1">
        <v>0</v>
      </c>
      <c r="BW101" s="1">
        <v>0</v>
      </c>
      <c r="BX101" s="1">
        <v>0</v>
      </c>
      <c r="BY101">
        <f>MK66+ML66+MM66+MN66</f>
        <v>0.2</v>
      </c>
      <c r="BZ101">
        <f>MY66+MZ66+NA66+NB66+NC66+ND66</f>
        <v>0.4</v>
      </c>
      <c r="CA101">
        <f>NE66+NF66+NG66+NH66+NI66+NJ66+NK66</f>
        <v>0</v>
      </c>
      <c r="CB101">
        <f>NL66+NM66+NN66+NO66+NP66+NQ66+NR66+NS66+NT66+NU66+NV66+NW66+NX66</f>
        <v>3.6000000000000005</v>
      </c>
      <c r="CC101" s="134">
        <v>0</v>
      </c>
    </row>
    <row r="102" spans="1:81">
      <c r="A102" t="s">
        <v>85</v>
      </c>
      <c r="B102" s="75">
        <v>2</v>
      </c>
      <c r="C102" s="29">
        <f>D67+E67+F67</f>
        <v>0</v>
      </c>
      <c r="D102">
        <f>H67+I67+J67+K67+L67+M67+N67</f>
        <v>0</v>
      </c>
      <c r="E102">
        <f>O67+P67+Q67</f>
        <v>0</v>
      </c>
      <c r="F102">
        <f>R67+S67</f>
        <v>0</v>
      </c>
      <c r="G102">
        <f>T67+U67+V67+W67+X67+Y67</f>
        <v>0</v>
      </c>
      <c r="H102">
        <f>Z67+AA67+AB67+AC67+AD67+AE67+AF67+AG67+AH67+AI67+AJ67+AK67+AL67</f>
        <v>0.2</v>
      </c>
      <c r="I102">
        <f>AM67+AN67</f>
        <v>0</v>
      </c>
      <c r="J102">
        <f>AO67+AP67+AQ67+AR67+AS67+AT67+AU67</f>
        <v>0</v>
      </c>
      <c r="K102">
        <f>AV67+AW67+AX67+AY67+AZ67+BA67+BB67+BC67+BD67+BE67+BF67+BG67+BH67+BI67</f>
        <v>0</v>
      </c>
      <c r="L102">
        <f>BJ67+BK67+BL67+BM67+BN67+BO67+BP67+BQ67+BR67+BS67+BT67+BU67+BV67+BW67+BX67+BY67+BZ67+CA67+CB67</f>
        <v>0</v>
      </c>
      <c r="M102" s="1">
        <v>0</v>
      </c>
      <c r="N102" s="1">
        <v>0</v>
      </c>
      <c r="O102" s="134">
        <v>0.9</v>
      </c>
      <c r="P102" s="29">
        <f>CH67+CI67+CJ67+CK67+CL67+CM67+CN67</f>
        <v>0</v>
      </c>
      <c r="Q102">
        <f>CO67+CP67+CQ67+CR67+CS67+CT67+CU67+CV67+CW67+CX67+CY67+CZ67+DA67+DB67</f>
        <v>0</v>
      </c>
      <c r="R102">
        <f>DC67+DD67+DE67+DF67+DG67+DH67+DI67+DJ67+DK67+DL67+DM67+DN67+DO67+DP67+DQ67+DR67+DS67+DT67+DU67</f>
        <v>0</v>
      </c>
      <c r="S102" s="1">
        <v>0</v>
      </c>
      <c r="T102" s="1">
        <v>0</v>
      </c>
      <c r="U102">
        <f>DX67+DY67+DZ67+EA67+EB67+EC67+ED67+EE67+EF67+EG67</f>
        <v>0</v>
      </c>
      <c r="V102" s="1">
        <v>0</v>
      </c>
      <c r="W102" s="1">
        <v>0</v>
      </c>
      <c r="X102">
        <f>EJ67+EK67+EL67+EM67+EN67+EO67+EP67+EQ67+ER67+ES67+ET67</f>
        <v>0</v>
      </c>
      <c r="Y102" s="1">
        <v>0</v>
      </c>
      <c r="Z102" s="1">
        <v>0.9</v>
      </c>
      <c r="AA102" s="1">
        <v>0</v>
      </c>
      <c r="AB102">
        <f>EX67+EY67+EZ67+FA67+FB67+FC67</f>
        <v>0</v>
      </c>
      <c r="AC102" s="27">
        <f>FD67+FE67</f>
        <v>0</v>
      </c>
      <c r="AD102" s="29">
        <f>FH67+FI67+FJ67+FK67+FL67+FM67+FN67</f>
        <v>0</v>
      </c>
      <c r="AE102" s="1">
        <v>0</v>
      </c>
      <c r="AF102" s="134">
        <v>0</v>
      </c>
      <c r="AG102" s="132">
        <f>FS67+FT67+FU67+FV67+FW67+FX67+FY67+FZ67+GA67+GB67+GC67</f>
        <v>0</v>
      </c>
      <c r="AH102" s="29">
        <f>GF67+GG67+GH67+GI67+GJ67+GK67+GL67+GM67+GN67+GO67+GP67+GQ67+GR67</f>
        <v>0.2</v>
      </c>
      <c r="AI102" s="27">
        <f>GT67+GU67+GV67+GW67+GX67</f>
        <v>0</v>
      </c>
      <c r="AJ102" s="132">
        <f>HA67+HB67+HC67+HD67+HE67+HF67+HG67+HH67+HI67+HJ67+HK67+HL67+HM67+HN67+HO67+HP67+HQ67</f>
        <v>2.5</v>
      </c>
      <c r="AK102" s="135">
        <v>0</v>
      </c>
      <c r="AL102" s="1">
        <v>5.0999999999999996</v>
      </c>
      <c r="AM102" s="27">
        <f>HV67+HW67+HX67+HY67+HZ67</f>
        <v>0</v>
      </c>
      <c r="AN102" s="135">
        <v>0</v>
      </c>
      <c r="AO102">
        <f>ID67+IE67+IF67+IG67+IH67</f>
        <v>0</v>
      </c>
      <c r="AP102">
        <f>II67+IJ67+IK67+IL67+IM67+IN67</f>
        <v>0</v>
      </c>
      <c r="AQ102" s="27">
        <f>IO67+IP67+IQ67+IR67</f>
        <v>0</v>
      </c>
      <c r="AR102" s="136">
        <v>0</v>
      </c>
      <c r="AS102" s="132">
        <f>IX67+IY67+IZ67+JA67+JB67+JC67+JD67+JE67</f>
        <v>0</v>
      </c>
      <c r="AT102" s="136">
        <v>0</v>
      </c>
      <c r="AU102" s="136">
        <v>0</v>
      </c>
      <c r="AV102" s="136">
        <v>0</v>
      </c>
      <c r="AW102" s="135">
        <v>0</v>
      </c>
      <c r="AX102" s="1">
        <v>0</v>
      </c>
      <c r="AY102" s="1">
        <v>0</v>
      </c>
      <c r="AZ102" s="1">
        <f>JV67+JW67+JX67+JY67</f>
        <v>0</v>
      </c>
      <c r="BA102" s="1">
        <v>0</v>
      </c>
      <c r="BB102" s="1">
        <f>KA67+KB67+KC67</f>
        <v>0</v>
      </c>
      <c r="BC102" s="1">
        <v>0</v>
      </c>
      <c r="BD102" s="1">
        <v>0.2</v>
      </c>
      <c r="BE102" s="134">
        <v>0</v>
      </c>
      <c r="BF102" s="136">
        <v>0</v>
      </c>
      <c r="BG102" s="132">
        <f>KO67+KP67+KQ67+KR67+KS67+KT67+KU67</f>
        <v>0</v>
      </c>
      <c r="BH102" s="135">
        <v>0</v>
      </c>
      <c r="BI102" s="1">
        <v>17.7</v>
      </c>
      <c r="BJ102" s="1">
        <v>0</v>
      </c>
      <c r="BK102">
        <f>LA67+LB67+LC67</f>
        <v>0</v>
      </c>
      <c r="BL102" s="1">
        <v>0</v>
      </c>
      <c r="BM102">
        <f>LE67+LF67</f>
        <v>0</v>
      </c>
      <c r="BN102">
        <f>LG67+LH67</f>
        <v>4.0999999999999996</v>
      </c>
      <c r="BO102" s="1">
        <v>0</v>
      </c>
      <c r="BP102">
        <f>LJ67+LK67+LL67+LM67</f>
        <v>0.6</v>
      </c>
      <c r="BQ102" s="27">
        <f>LO67+LP67+LQ67+LR67+LS67</f>
        <v>1.1000000000000001</v>
      </c>
      <c r="BR102" s="135">
        <v>0</v>
      </c>
      <c r="BS102" s="1">
        <v>0</v>
      </c>
      <c r="BT102" s="1">
        <v>0</v>
      </c>
      <c r="BU102">
        <f>MK67+ML67+MM67+MN67</f>
        <v>0</v>
      </c>
      <c r="BV102" s="1">
        <v>0</v>
      </c>
      <c r="BW102" s="1">
        <v>0</v>
      </c>
      <c r="BX102" s="1">
        <v>0</v>
      </c>
      <c r="BY102">
        <f>MK67+ML67+MM67+MN67</f>
        <v>0</v>
      </c>
      <c r="BZ102">
        <f>MY67+MZ67+NA67+NB67+NC67+ND67</f>
        <v>0</v>
      </c>
      <c r="CA102">
        <f>NE67+NF67+NG67+NH67+NI67+NJ67+NK67</f>
        <v>0</v>
      </c>
      <c r="CB102">
        <f>NL67+NM67+NN67+NO67+NP67+NQ67+NR67+NS67+NT67+NU67+NV67+NW67+NX67</f>
        <v>0.2</v>
      </c>
      <c r="CC102" s="134">
        <v>0</v>
      </c>
    </row>
    <row r="103" spans="1:81">
      <c r="A103" t="s">
        <v>87</v>
      </c>
      <c r="B103" s="75">
        <v>2</v>
      </c>
      <c r="C103" s="29">
        <f>D68+E68+F68</f>
        <v>0</v>
      </c>
      <c r="D103">
        <f>H68+I68+J68+K68+L68+M68+N68</f>
        <v>0</v>
      </c>
      <c r="E103">
        <f>O68+P68+Q68</f>
        <v>0</v>
      </c>
      <c r="F103">
        <f>R68+S68</f>
        <v>0</v>
      </c>
      <c r="G103">
        <f>T68+U68+V68+W68+X68+Y68</f>
        <v>0</v>
      </c>
      <c r="H103">
        <f>Z68+AA68+AB68+AC68+AD68+AE68+AF68+AG68+AH68+AI68+AJ68+AK68+AL68</f>
        <v>0.2</v>
      </c>
      <c r="I103">
        <f>AM68+AN68</f>
        <v>0</v>
      </c>
      <c r="J103">
        <f>AO68+AP68+AQ68+AR68+AS68+AT68+AU68</f>
        <v>0</v>
      </c>
      <c r="K103">
        <f>AV68+AW68+AX68+AY68+AZ68+BA68+BB68+BC68+BD68+BE68+BF68+BG68+BH68+BI68</f>
        <v>0</v>
      </c>
      <c r="L103">
        <f>BJ68+BK68+BL68+BM68+BN68+BO68+BP68+BQ68+BR68+BS68+BT68+BU68+BV68+BW68+BX68+BY68+BZ68+CA68+CB68</f>
        <v>0</v>
      </c>
      <c r="M103" s="1">
        <v>0</v>
      </c>
      <c r="N103" s="1">
        <v>0</v>
      </c>
      <c r="O103" s="134">
        <v>1</v>
      </c>
      <c r="P103" s="29">
        <f>CH68+CI68+CJ68+CK68+CL68+CM68+CN68</f>
        <v>0</v>
      </c>
      <c r="Q103">
        <f>CO68+CP68+CQ68+CR68+CS68+CT68+CU68+CV68+CW68+CX68+CY68+CZ68+DA68+DB68</f>
        <v>0</v>
      </c>
      <c r="R103">
        <f>DC68+DD68+DE68+DF68+DG68+DH68+DI68+DJ68+DK68+DL68+DM68+DN68+DO68+DP68+DQ68+DR68+DS68+DT68+DU68</f>
        <v>0</v>
      </c>
      <c r="S103" s="1">
        <v>0</v>
      </c>
      <c r="T103" s="1">
        <v>0</v>
      </c>
      <c r="U103">
        <f>DX68+DY68+DZ68+EA68+EB68+EC68+ED68+EE68+EF68+EG68</f>
        <v>0</v>
      </c>
      <c r="V103" s="1">
        <v>0</v>
      </c>
      <c r="W103" s="1">
        <v>0</v>
      </c>
      <c r="X103">
        <f>EJ68+EK68+EL68+EM68+EN68+EO68+EP68+EQ68+ER68+ES68+ET68</f>
        <v>0</v>
      </c>
      <c r="Y103" s="1">
        <v>0</v>
      </c>
      <c r="Z103" s="1">
        <v>1</v>
      </c>
      <c r="AA103" s="1">
        <v>0</v>
      </c>
      <c r="AB103">
        <f>EX68+EY68+EZ68+FA68+FB68+FC68</f>
        <v>0</v>
      </c>
      <c r="AC103" s="27">
        <f>FD68+FE68</f>
        <v>0</v>
      </c>
      <c r="AD103" s="29">
        <f>FH68+FI68+FJ68+FK68+FL68+FM68+FN68</f>
        <v>0</v>
      </c>
      <c r="AE103" s="1">
        <v>0</v>
      </c>
      <c r="AF103" s="134">
        <v>0</v>
      </c>
      <c r="AG103" s="132">
        <f>FS68+FT68+FU68+FV68+FW68+FX68+FY68+FZ68+GA68+GB68+GC68</f>
        <v>0</v>
      </c>
      <c r="AH103" s="29">
        <f>GF68+GG68+GH68+GI68+GJ68+GK68+GL68+GM68+GN68+GO68+GP68+GQ68+GR68</f>
        <v>0.2</v>
      </c>
      <c r="AI103" s="27">
        <f>GT68+GU68+GV68+GW68+GX68</f>
        <v>0</v>
      </c>
      <c r="AJ103" s="132">
        <f>HA68+HB68+HC68+HD68+HE68+HF68+HG68+HH68+HI68+HJ68+HK68+HL68+HM68+HN68+HO68+HP68+HQ68</f>
        <v>3.5999999999999996</v>
      </c>
      <c r="AK103" s="135">
        <v>0</v>
      </c>
      <c r="AL103" s="1">
        <v>4.5</v>
      </c>
      <c r="AM103" s="27">
        <f>HV68+HW68+HX68+HY68+HZ68</f>
        <v>0</v>
      </c>
      <c r="AN103" s="135">
        <v>0</v>
      </c>
      <c r="AO103">
        <f>ID68+IE68+IF68+IG68+IH68</f>
        <v>0</v>
      </c>
      <c r="AP103">
        <f>II68+IJ68+IK68+IL68+IM68+IN68</f>
        <v>0</v>
      </c>
      <c r="AQ103" s="27">
        <f>IO68+IP68+IQ68+IR68</f>
        <v>0</v>
      </c>
      <c r="AR103" s="136">
        <v>0</v>
      </c>
      <c r="AS103" s="132">
        <f>IX68+IY68+IZ68+JA68+JB68+JC68+JD68+JE68</f>
        <v>0</v>
      </c>
      <c r="AT103" s="136">
        <v>0</v>
      </c>
      <c r="AU103" s="136">
        <v>0</v>
      </c>
      <c r="AV103" s="136">
        <v>0</v>
      </c>
      <c r="AW103" s="135">
        <v>0</v>
      </c>
      <c r="AX103" s="1">
        <v>0</v>
      </c>
      <c r="AY103" s="1">
        <v>0</v>
      </c>
      <c r="AZ103" s="1">
        <f>JV68+JW68+JX68+JY68</f>
        <v>0</v>
      </c>
      <c r="BA103" s="1">
        <v>0</v>
      </c>
      <c r="BB103" s="1">
        <f>KA68+KB68+KC68</f>
        <v>0</v>
      </c>
      <c r="BC103" s="1">
        <v>0</v>
      </c>
      <c r="BD103" s="1">
        <v>0.2</v>
      </c>
      <c r="BE103" s="134">
        <v>0</v>
      </c>
      <c r="BF103" s="136">
        <v>0</v>
      </c>
      <c r="BG103" s="132">
        <f>KO68+KP68+KQ68+KR68+KS68+KT68+KU68</f>
        <v>0</v>
      </c>
      <c r="BH103" s="135">
        <v>0</v>
      </c>
      <c r="BI103" s="1">
        <v>21.2</v>
      </c>
      <c r="BJ103" s="1">
        <v>12.7</v>
      </c>
      <c r="BK103">
        <f>LA68+LB68+LC68</f>
        <v>0</v>
      </c>
      <c r="BL103" s="1">
        <v>0</v>
      </c>
      <c r="BM103">
        <f>LE68+LF68</f>
        <v>0</v>
      </c>
      <c r="BN103">
        <f>LG68+LH68</f>
        <v>4.6999999999999993</v>
      </c>
      <c r="BO103" s="1">
        <v>0</v>
      </c>
      <c r="BP103">
        <f>LJ68+LK68+LL68+LM68</f>
        <v>1.1000000000000001</v>
      </c>
      <c r="BQ103" s="27">
        <f>LO68+LP68+LQ68+LR68+LS68</f>
        <v>1.3</v>
      </c>
      <c r="BR103" s="135">
        <v>0</v>
      </c>
      <c r="BS103" s="1">
        <v>0</v>
      </c>
      <c r="BT103" s="1">
        <v>0</v>
      </c>
      <c r="BU103">
        <f>MK68+ML68+MM68+MN68</f>
        <v>0</v>
      </c>
      <c r="BV103" s="1">
        <v>0</v>
      </c>
      <c r="BW103" s="1">
        <v>0</v>
      </c>
      <c r="BX103" s="1">
        <v>0</v>
      </c>
      <c r="BY103">
        <f>MK68+ML68+MM68+MN68</f>
        <v>0</v>
      </c>
      <c r="BZ103">
        <f>MY68+MZ68+NA68+NB68+NC68+ND68</f>
        <v>0</v>
      </c>
      <c r="CA103">
        <f>NE68+NF68+NG68+NH68+NI68+NJ68+NK68</f>
        <v>0</v>
      </c>
      <c r="CB103">
        <f>NL68+NM68+NN68+NO68+NP68+NQ68+NR68+NS68+NT68+NU68+NV68+NW68+NX68</f>
        <v>0.2</v>
      </c>
      <c r="CC103" s="134">
        <v>0</v>
      </c>
    </row>
    <row r="104" spans="1:81">
      <c r="A104" t="s">
        <v>88</v>
      </c>
      <c r="B104" s="75">
        <v>2</v>
      </c>
      <c r="C104" s="29">
        <f>D69+E69+F69</f>
        <v>0</v>
      </c>
      <c r="D104">
        <f>H69+I69+J69+K69+L69+M69+N69</f>
        <v>0</v>
      </c>
      <c r="E104">
        <f>O69+P69+Q69</f>
        <v>0</v>
      </c>
      <c r="F104">
        <f>R69+S69</f>
        <v>0</v>
      </c>
      <c r="G104">
        <f>T69+U69+V69+W69+X69+Y69</f>
        <v>0</v>
      </c>
      <c r="H104">
        <f>Z69+AA69+AB69+AC69+AD69+AE69+AF69+AG69+AH69+AI69+AJ69+AK69+AL69</f>
        <v>0.3</v>
      </c>
      <c r="I104">
        <f>AM69+AN69</f>
        <v>0</v>
      </c>
      <c r="J104">
        <f>AO69+AP69+AQ69+AR69+AS69+AT69+AU69</f>
        <v>0</v>
      </c>
      <c r="K104">
        <f>AV69+AW69+AX69+AY69+AZ69+BA69+BB69+BC69+BD69+BE69+BF69+BG69+BH69+BI69</f>
        <v>0</v>
      </c>
      <c r="L104">
        <f>BJ69+BK69+BL69+BM69+BN69+BO69+BP69+BQ69+BR69+BS69+BT69+BU69+BV69+BW69+BX69+BY69+BZ69+CA69+CB69</f>
        <v>0</v>
      </c>
      <c r="M104" s="1">
        <v>0</v>
      </c>
      <c r="N104" s="1">
        <v>0</v>
      </c>
      <c r="O104" s="134">
        <v>1.5</v>
      </c>
      <c r="P104" s="29">
        <f>CH69+CI69+CJ69+CK69+CL69+CM69+CN69</f>
        <v>0</v>
      </c>
      <c r="Q104">
        <f>CO69+CP69+CQ69+CR69+CS69+CT69+CU69+CV69+CW69+CX69+CY69+CZ69+DA69+DB69</f>
        <v>0</v>
      </c>
      <c r="R104">
        <f>DC69+DD69+DE69+DF69+DG69+DH69+DI69+DJ69+DK69+DL69+DM69+DN69+DO69+DP69+DQ69+DR69+DS69+DT69+DU69</f>
        <v>0</v>
      </c>
      <c r="S104" s="1">
        <v>0</v>
      </c>
      <c r="T104" s="1">
        <v>0</v>
      </c>
      <c r="U104">
        <f>DX69+DY69+DZ69+EA69+EB69+EC69+ED69+EE69+EF69+EG69</f>
        <v>0</v>
      </c>
      <c r="V104" s="1">
        <v>0</v>
      </c>
      <c r="W104" s="1">
        <v>0</v>
      </c>
      <c r="X104">
        <f>EJ69+EK69+EL69+EM69+EN69+EO69+EP69+EQ69+ER69+ES69+ET69</f>
        <v>0</v>
      </c>
      <c r="Y104" s="1">
        <v>0</v>
      </c>
      <c r="Z104" s="1">
        <v>1.5</v>
      </c>
      <c r="AA104" s="1">
        <v>0</v>
      </c>
      <c r="AB104">
        <f>EX69+EY69+EZ69+FA69+FB69+FC69</f>
        <v>0</v>
      </c>
      <c r="AC104" s="27">
        <f>FD69+FE69</f>
        <v>0</v>
      </c>
      <c r="AD104" s="29">
        <f>FH69+FI69+FJ69+FK69+FL69+FM69+FN69</f>
        <v>0</v>
      </c>
      <c r="AE104" s="1">
        <v>0</v>
      </c>
      <c r="AF104" s="134">
        <v>0</v>
      </c>
      <c r="AG104" s="132">
        <f>FS69+FT69+FU69+FV69+FW69+FX69+FY69+FZ69+GA69+GB69+GC69</f>
        <v>0</v>
      </c>
      <c r="AH104" s="29">
        <f>GF69+GG69+GH69+GI69+GJ69+GK69+GL69+GM69+GN69+GO69+GP69+GQ69+GR69</f>
        <v>0.3</v>
      </c>
      <c r="AI104" s="27">
        <f>GT69+GU69+GV69+GW69+GX69</f>
        <v>0</v>
      </c>
      <c r="AJ104" s="132">
        <f>HA69+HB69+HC69+HD69+HE69+HF69+HG69+HH69+HI69+HJ69+HK69+HL69+HM69+HN69+HO69+HP69+HQ69</f>
        <v>2.1</v>
      </c>
      <c r="AK104" s="135">
        <v>0</v>
      </c>
      <c r="AL104" s="1">
        <v>4.3</v>
      </c>
      <c r="AM104" s="27">
        <f>HV69+HW69+HX69+HY69+HZ69</f>
        <v>0</v>
      </c>
      <c r="AN104" s="135">
        <v>0</v>
      </c>
      <c r="AO104">
        <f>ID69+IE69+IF69+IG69+IH69</f>
        <v>0</v>
      </c>
      <c r="AP104">
        <f>II69+IJ69+IK69+IL69+IM69+IN69</f>
        <v>0</v>
      </c>
      <c r="AQ104" s="27">
        <f>IO69+IP69+IQ69+IR69</f>
        <v>0</v>
      </c>
      <c r="AR104" s="136">
        <v>0</v>
      </c>
      <c r="AS104" s="132">
        <f>IX69+IY69+IZ69+JA69+JB69+JC69+JD69+JE69</f>
        <v>0</v>
      </c>
      <c r="AT104" s="136">
        <v>0</v>
      </c>
      <c r="AU104" s="136">
        <v>0</v>
      </c>
      <c r="AV104" s="136">
        <v>0</v>
      </c>
      <c r="AW104" s="135">
        <v>0</v>
      </c>
      <c r="AX104" s="1">
        <v>0</v>
      </c>
      <c r="AY104" s="1">
        <v>0</v>
      </c>
      <c r="AZ104" s="1">
        <f>JV69+JW69+JX69+JY69</f>
        <v>0</v>
      </c>
      <c r="BA104" s="1">
        <v>0</v>
      </c>
      <c r="BB104" s="1">
        <f>KA69+KB69+KC69</f>
        <v>0</v>
      </c>
      <c r="BC104" s="1">
        <v>0</v>
      </c>
      <c r="BD104" s="1">
        <v>0.2</v>
      </c>
      <c r="BE104" s="134">
        <v>0</v>
      </c>
      <c r="BF104" s="136">
        <v>0</v>
      </c>
      <c r="BG104" s="132">
        <f>KO69+KP69+KQ69+KR69+KS69+KT69+KU69</f>
        <v>0</v>
      </c>
      <c r="BH104" s="135">
        <v>0</v>
      </c>
      <c r="BI104" s="1">
        <v>21.8</v>
      </c>
      <c r="BJ104" s="1">
        <v>8.9</v>
      </c>
      <c r="BK104">
        <f>LA69+LB69+LC69</f>
        <v>0</v>
      </c>
      <c r="BL104" s="1">
        <v>0</v>
      </c>
      <c r="BM104">
        <f>LE69+LF69</f>
        <v>1.4</v>
      </c>
      <c r="BN104">
        <f>LG69+LH69</f>
        <v>3.1</v>
      </c>
      <c r="BO104" s="1">
        <v>0</v>
      </c>
      <c r="BP104">
        <f>LJ69+LK69+LL69+LM69</f>
        <v>0.5</v>
      </c>
      <c r="BQ104" s="27">
        <f>LO69+LP69+LQ69+LR69+LS69</f>
        <v>1.2</v>
      </c>
      <c r="BR104" s="135">
        <v>3.5</v>
      </c>
      <c r="BS104" s="1">
        <v>0</v>
      </c>
      <c r="BT104" s="1">
        <v>0</v>
      </c>
      <c r="BU104">
        <f>MK69+ML69+MM69+MN69</f>
        <v>0</v>
      </c>
      <c r="BV104" s="1">
        <v>0</v>
      </c>
      <c r="BW104" s="1">
        <v>0</v>
      </c>
      <c r="BX104" s="1">
        <v>0</v>
      </c>
      <c r="BY104">
        <f>MK69+ML69+MM69+MN69</f>
        <v>0</v>
      </c>
      <c r="BZ104">
        <f>MY69+MZ69+NA69+NB69+NC69+ND69</f>
        <v>0</v>
      </c>
      <c r="CA104">
        <f>NE69+NF69+NG69+NH69+NI69+NJ69+NK69</f>
        <v>0</v>
      </c>
      <c r="CB104">
        <f>NL69+NM69+NN69+NO69+NP69+NQ69+NR69+NS69+NT69+NU69+NV69+NW69+NX69</f>
        <v>0.3</v>
      </c>
      <c r="CC104" s="134">
        <v>0</v>
      </c>
    </row>
    <row r="105" spans="1:81" ht="15">
      <c r="A105" t="s">
        <v>89</v>
      </c>
      <c r="B105" s="75">
        <v>2</v>
      </c>
      <c r="C105" s="34">
        <f>D70+E70+F70</f>
        <v>0</v>
      </c>
      <c r="D105" s="35">
        <f>H70+I70+J70+K70+L70+M70+N70</f>
        <v>0</v>
      </c>
      <c r="E105" s="35">
        <f>O70+P70+Q70</f>
        <v>0</v>
      </c>
      <c r="F105" s="35">
        <f>R70+S70</f>
        <v>0</v>
      </c>
      <c r="G105" s="35">
        <f>T70+U70+V70+W70+X70+Y70</f>
        <v>0</v>
      </c>
      <c r="H105" s="35">
        <f>Z70+AA70+AB70+AC70+AD70+AE70+AF70+AG70+AH70+AI70+AJ70+AK70+AL70</f>
        <v>0.2</v>
      </c>
      <c r="I105" s="35">
        <f>AM70+AN70</f>
        <v>0</v>
      </c>
      <c r="J105" s="35">
        <f>AO70+AP70+AQ70+AR70+AS70+AT70+AU70</f>
        <v>0</v>
      </c>
      <c r="K105" s="35">
        <f>AV70+AW70+AX70+AY70+AZ70+BA70+BB70+BC70+BD70+BE70+BF70+BG70+BH70+BI70</f>
        <v>0</v>
      </c>
      <c r="L105" s="35">
        <f>BJ70+BK70+BL70+BM70+BN70+BO70+BP70+BQ70+BR70+BS70+BT70+BU70+BV70+BW70+BX70+BY70+BZ70+CA70+CB70</f>
        <v>0</v>
      </c>
      <c r="M105" s="147">
        <v>0</v>
      </c>
      <c r="N105" s="147">
        <v>0</v>
      </c>
      <c r="O105" s="148">
        <v>0.7</v>
      </c>
      <c r="P105" s="34">
        <f>CH70+CI70+CJ70+CK70+CL70+CM70+CN70</f>
        <v>0</v>
      </c>
      <c r="Q105" s="35">
        <f>CO70+CP70+CQ70+CR70+CS70+CT70+CU70+CV70+CW70+CX70+CY70+CZ70+DA70+DB70</f>
        <v>0</v>
      </c>
      <c r="R105" s="35">
        <f>DC70+DD70+DE70+DF70+DG70+DH70+DI70+DJ70+DK70+DL70+DM70+DN70+DO70+DP70+DQ70+DR70+DS70+DT70+DU70</f>
        <v>0</v>
      </c>
      <c r="S105" s="147">
        <v>0</v>
      </c>
      <c r="T105" s="147">
        <v>0</v>
      </c>
      <c r="U105" s="35">
        <f>DX70+DY70+DZ70+EA70+EB70+EC70+ED70+EE70+EF70+EG70</f>
        <v>0</v>
      </c>
      <c r="V105" s="147">
        <v>0</v>
      </c>
      <c r="W105" s="147">
        <v>0</v>
      </c>
      <c r="X105" s="35">
        <f>EJ70+EK70+EL70+EM70+EN70+EO70+EP70+EQ70+ER70+ES70+ET70</f>
        <v>0</v>
      </c>
      <c r="Y105" s="147">
        <v>0</v>
      </c>
      <c r="Z105" s="147">
        <v>0.7</v>
      </c>
      <c r="AA105" s="147">
        <v>0</v>
      </c>
      <c r="AB105" s="35">
        <f>EX70+EY70+EZ70+FA70+FB70+FC70</f>
        <v>0</v>
      </c>
      <c r="AC105" s="36">
        <f>FD70+FE70</f>
        <v>0</v>
      </c>
      <c r="AD105" s="34">
        <f>FH70+FI70+FJ70+FK70+FL70+FM70+FN70</f>
        <v>0</v>
      </c>
      <c r="AE105" s="147">
        <v>0</v>
      </c>
      <c r="AF105" s="148">
        <v>0</v>
      </c>
      <c r="AG105" s="149">
        <f>FS70+FT70+FU70+FV70+FW70+FX70+FY70+FZ70+GA70+GB70+GC70</f>
        <v>0</v>
      </c>
      <c r="AH105" s="34">
        <f>GF70+GG70+GH70+GI70+GJ70+GK70+GL70+GM70+GN70+GO70+GP70+GQ70+GR70</f>
        <v>0.2</v>
      </c>
      <c r="AI105" s="36">
        <f>GT70+GU70+GV70+GW70+GX70</f>
        <v>0</v>
      </c>
      <c r="AJ105" s="149">
        <f>HA70+HB70+HC70+HD70+HE70+HF70+HG70+HH70+HI70+HJ70+HK70+HL70+HM70+HN70+HO70+HP70+HQ70</f>
        <v>2.2000000000000002</v>
      </c>
      <c r="AK105" s="150">
        <v>0</v>
      </c>
      <c r="AL105" s="147">
        <v>4.0999999999999996</v>
      </c>
      <c r="AM105" s="36">
        <f>HV70+HW70+HX70+HY70+HZ70</f>
        <v>0</v>
      </c>
      <c r="AN105" s="150">
        <v>0</v>
      </c>
      <c r="AO105" s="35">
        <f>ID70+IE70+IF70+IG70+IH70</f>
        <v>0</v>
      </c>
      <c r="AP105" s="35">
        <f>II70+IJ70+IK70+IL70+IM70+IN70</f>
        <v>0</v>
      </c>
      <c r="AQ105" s="36">
        <f>IO70+IP70+IQ70+IR70</f>
        <v>0</v>
      </c>
      <c r="AR105" s="151">
        <v>0</v>
      </c>
      <c r="AS105" s="149">
        <f>IX70+IY70+IZ70+JA70+JB70+JC70+JD70+JE70</f>
        <v>0</v>
      </c>
      <c r="AT105" s="151">
        <v>0</v>
      </c>
      <c r="AU105" s="151">
        <v>0</v>
      </c>
      <c r="AV105" s="151">
        <v>0</v>
      </c>
      <c r="AW105" s="150">
        <v>0</v>
      </c>
      <c r="AX105" s="147">
        <v>0</v>
      </c>
      <c r="AY105" s="147">
        <v>0</v>
      </c>
      <c r="AZ105" s="147">
        <f>JV70+JW70+JX70+JY70</f>
        <v>0</v>
      </c>
      <c r="BA105" s="147">
        <v>0</v>
      </c>
      <c r="BB105" s="147">
        <f>KA70+KB70+KC70</f>
        <v>0</v>
      </c>
      <c r="BC105" s="147">
        <v>0</v>
      </c>
      <c r="BD105" s="147">
        <v>0.1</v>
      </c>
      <c r="BE105" s="148">
        <v>0</v>
      </c>
      <c r="BF105" s="151">
        <v>0</v>
      </c>
      <c r="BG105" s="149">
        <f>KO70+KP70+KQ70+KR70+KS70+KT70+KU70</f>
        <v>0</v>
      </c>
      <c r="BH105" s="150">
        <v>0</v>
      </c>
      <c r="BI105" s="147">
        <v>21.1</v>
      </c>
      <c r="BJ105" s="147">
        <v>14.5</v>
      </c>
      <c r="BK105" s="35">
        <f>LA70+LB70+LC70</f>
        <v>0</v>
      </c>
      <c r="BL105" s="147">
        <v>0</v>
      </c>
      <c r="BM105" s="35">
        <f>LE70+LF70</f>
        <v>0</v>
      </c>
      <c r="BN105" s="35">
        <f>LG70+LH70</f>
        <v>3.7</v>
      </c>
      <c r="BO105" s="147">
        <v>0</v>
      </c>
      <c r="BP105" s="35">
        <f>LJ70+LK70+LL70+LM70</f>
        <v>0.5</v>
      </c>
      <c r="BQ105" s="36">
        <f>LO70+LP70+LQ70+LR70+LS70</f>
        <v>0.7</v>
      </c>
      <c r="BR105" s="150">
        <v>0</v>
      </c>
      <c r="BS105" s="147">
        <v>0</v>
      </c>
      <c r="BT105" s="147">
        <v>0</v>
      </c>
      <c r="BU105" s="35">
        <f>MK70+ML70+MM70+MN70</f>
        <v>0</v>
      </c>
      <c r="BV105" s="147">
        <v>0</v>
      </c>
      <c r="BW105" s="147">
        <v>0</v>
      </c>
      <c r="BX105" s="147">
        <v>0</v>
      </c>
      <c r="BY105" s="35">
        <f>MK70+ML70+MM70+MN70</f>
        <v>0</v>
      </c>
      <c r="BZ105" s="35">
        <f>MY70+MZ70+NA70+NB70+NC70+ND70</f>
        <v>0</v>
      </c>
      <c r="CA105" s="35">
        <f>NE70+NF70+NG70+NH70+NI70+NJ70+NK70</f>
        <v>0</v>
      </c>
      <c r="CB105" s="35">
        <f>NL70+NM70+NN70+NO70+NP70+NQ70+NR70+NS70+NT70+NU70+NV70+NW70+NX70</f>
        <v>0.2</v>
      </c>
      <c r="CC105" s="148">
        <v>0</v>
      </c>
    </row>
    <row r="108" spans="1:81">
      <c r="C108" t="s">
        <v>155</v>
      </c>
      <c r="P108" t="s">
        <v>156</v>
      </c>
      <c r="AE108" t="s">
        <v>157</v>
      </c>
      <c r="AH108" t="s">
        <v>516</v>
      </c>
      <c r="AI108" t="s">
        <v>159</v>
      </c>
      <c r="AK108" t="s">
        <v>517</v>
      </c>
      <c r="AL108" t="s">
        <v>161</v>
      </c>
      <c r="AN108" t="s">
        <v>162</v>
      </c>
      <c r="AS108" t="s">
        <v>518</v>
      </c>
      <c r="AT108" t="s">
        <v>407</v>
      </c>
      <c r="AU108" t="s">
        <v>386</v>
      </c>
      <c r="AV108" t="s">
        <v>164</v>
      </c>
      <c r="AW108" t="s">
        <v>411</v>
      </c>
      <c r="BF108" t="s">
        <v>431</v>
      </c>
      <c r="BG108" t="s">
        <v>165</v>
      </c>
      <c r="BH108" t="s">
        <v>519</v>
      </c>
      <c r="BQ108" t="s">
        <v>520</v>
      </c>
      <c r="BR108" t="s">
        <v>521</v>
      </c>
      <c r="BZ108" t="s">
        <v>522</v>
      </c>
    </row>
    <row r="109" spans="1:81">
      <c r="A109" t="s">
        <v>0</v>
      </c>
      <c r="B109" t="s">
        <v>1</v>
      </c>
      <c r="C109" t="s">
        <v>145</v>
      </c>
      <c r="D109" t="s">
        <v>523</v>
      </c>
      <c r="E109" t="s">
        <v>167</v>
      </c>
      <c r="F109" t="s">
        <v>185</v>
      </c>
      <c r="G109" t="s">
        <v>187</v>
      </c>
      <c r="H109" t="s">
        <v>530</v>
      </c>
      <c r="I109" t="s">
        <v>206</v>
      </c>
      <c r="J109" t="s">
        <v>531</v>
      </c>
      <c r="K109" t="s">
        <v>532</v>
      </c>
      <c r="L109" t="s">
        <v>533</v>
      </c>
      <c r="M109" t="s">
        <v>530</v>
      </c>
      <c r="N109" t="s">
        <v>291</v>
      </c>
      <c r="O109" t="s">
        <v>249</v>
      </c>
      <c r="P109" t="s">
        <v>250</v>
      </c>
      <c r="Q109" t="s">
        <v>531</v>
      </c>
      <c r="R109" t="s">
        <v>532</v>
      </c>
      <c r="S109" t="s">
        <v>533</v>
      </c>
      <c r="T109" t="s">
        <v>291</v>
      </c>
      <c r="U109" t="s">
        <v>292</v>
      </c>
      <c r="V109" t="s">
        <v>293</v>
      </c>
      <c r="W109" t="s">
        <v>303</v>
      </c>
      <c r="X109" t="s">
        <v>168</v>
      </c>
      <c r="Y109" t="s">
        <v>305</v>
      </c>
      <c r="Z109" t="s">
        <v>315</v>
      </c>
      <c r="AA109" t="s">
        <v>316</v>
      </c>
      <c r="AB109" t="s">
        <v>317</v>
      </c>
      <c r="AC109" t="s">
        <v>318</v>
      </c>
      <c r="AD109" t="s">
        <v>324</v>
      </c>
      <c r="AE109" t="s">
        <v>534</v>
      </c>
      <c r="AF109" t="s">
        <v>333</v>
      </c>
      <c r="AG109" t="s">
        <v>334</v>
      </c>
      <c r="AH109" t="s">
        <v>336</v>
      </c>
      <c r="AI109" t="s">
        <v>530</v>
      </c>
      <c r="AJ109" t="s">
        <v>360</v>
      </c>
      <c r="AK109" t="s">
        <v>365</v>
      </c>
      <c r="AL109" t="s">
        <v>169</v>
      </c>
      <c r="AM109" t="s">
        <v>170</v>
      </c>
      <c r="AN109" t="s">
        <v>382</v>
      </c>
      <c r="AO109" t="s">
        <v>386</v>
      </c>
      <c r="AP109" t="s">
        <v>361</v>
      </c>
      <c r="AQ109" t="s">
        <v>524</v>
      </c>
      <c r="AR109" t="s">
        <v>535</v>
      </c>
      <c r="AS109" t="s">
        <v>398</v>
      </c>
      <c r="AT109" t="s">
        <v>399</v>
      </c>
      <c r="AU109" t="s">
        <v>408</v>
      </c>
      <c r="AV109" t="s">
        <v>409</v>
      </c>
      <c r="AW109" t="s">
        <v>410</v>
      </c>
      <c r="AX109" t="s">
        <v>412</v>
      </c>
      <c r="AY109" t="s">
        <v>413</v>
      </c>
      <c r="AZ109" t="s">
        <v>416</v>
      </c>
      <c r="BA109" t="s">
        <v>418</v>
      </c>
      <c r="BB109" t="s">
        <v>421</v>
      </c>
      <c r="BC109" t="s">
        <v>423</v>
      </c>
      <c r="BD109" t="s">
        <v>425</v>
      </c>
      <c r="BE109" t="s">
        <v>426</v>
      </c>
      <c r="BF109" t="s">
        <v>427</v>
      </c>
      <c r="BG109" t="s">
        <v>432</v>
      </c>
      <c r="BH109" t="s">
        <v>433</v>
      </c>
      <c r="BI109" t="s">
        <v>440</v>
      </c>
      <c r="BJ109" t="s">
        <v>441</v>
      </c>
      <c r="BK109" t="s">
        <v>442</v>
      </c>
      <c r="BL109" t="s">
        <v>525</v>
      </c>
      <c r="BM109" t="s">
        <v>446</v>
      </c>
      <c r="BN109" t="s">
        <v>526</v>
      </c>
      <c r="BO109" t="s">
        <v>527</v>
      </c>
      <c r="BP109" t="s">
        <v>451</v>
      </c>
      <c r="BQ109" t="s">
        <v>528</v>
      </c>
      <c r="BR109" t="s">
        <v>457</v>
      </c>
      <c r="BS109" t="s">
        <v>466</v>
      </c>
      <c r="BT109" t="s">
        <v>469</v>
      </c>
      <c r="BU109" t="s">
        <v>416</v>
      </c>
      <c r="BV109" t="s">
        <v>535</v>
      </c>
      <c r="BW109" t="s">
        <v>479</v>
      </c>
      <c r="BX109" t="s">
        <v>480</v>
      </c>
      <c r="BY109" t="s">
        <v>482</v>
      </c>
      <c r="BZ109" t="s">
        <v>484</v>
      </c>
      <c r="CA109" t="s">
        <v>387</v>
      </c>
      <c r="CB109" t="s">
        <v>529</v>
      </c>
      <c r="CC109" t="s">
        <v>515</v>
      </c>
    </row>
    <row r="110" spans="1:81">
      <c r="A110" t="s">
        <v>27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0.2</v>
      </c>
      <c r="I110">
        <v>0</v>
      </c>
      <c r="J110">
        <v>0</v>
      </c>
      <c r="K110">
        <v>0</v>
      </c>
      <c r="L110">
        <v>0.1</v>
      </c>
      <c r="M110">
        <v>0.2</v>
      </c>
      <c r="N110">
        <v>0</v>
      </c>
      <c r="O110">
        <v>0</v>
      </c>
      <c r="P110">
        <v>0.8</v>
      </c>
      <c r="Q110">
        <v>0</v>
      </c>
      <c r="R110">
        <v>0</v>
      </c>
      <c r="S110">
        <v>0.1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0.8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0.2</v>
      </c>
      <c r="AJ110">
        <v>0.2</v>
      </c>
      <c r="AK110">
        <v>2.2999999999999998</v>
      </c>
      <c r="AL110">
        <v>0</v>
      </c>
      <c r="AM110">
        <v>4.9000000000000004</v>
      </c>
      <c r="AN110">
        <v>0</v>
      </c>
      <c r="AO110">
        <v>0</v>
      </c>
      <c r="AP110">
        <v>0.2</v>
      </c>
      <c r="AQ110">
        <v>0.6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0.5</v>
      </c>
      <c r="BF110">
        <v>0</v>
      </c>
      <c r="BG110">
        <v>0</v>
      </c>
      <c r="BH110">
        <v>0</v>
      </c>
      <c r="BI110">
        <v>0</v>
      </c>
      <c r="BJ110">
        <v>21</v>
      </c>
      <c r="BK110">
        <v>0</v>
      </c>
      <c r="BL110">
        <v>0</v>
      </c>
      <c r="BM110">
        <v>0</v>
      </c>
      <c r="BN110">
        <v>0</v>
      </c>
      <c r="BO110">
        <v>4.3</v>
      </c>
      <c r="BP110">
        <v>0</v>
      </c>
      <c r="BQ110">
        <v>0.2</v>
      </c>
      <c r="BR110">
        <v>1.4</v>
      </c>
      <c r="BS110">
        <v>0</v>
      </c>
      <c r="BT110">
        <v>0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0.6</v>
      </c>
      <c r="CB110">
        <v>0</v>
      </c>
      <c r="CC110">
        <v>0</v>
      </c>
    </row>
    <row r="111" spans="1:81">
      <c r="A111" t="s">
        <v>29</v>
      </c>
      <c r="B111">
        <v>1</v>
      </c>
      <c r="C111">
        <v>0</v>
      </c>
      <c r="D111">
        <v>0</v>
      </c>
      <c r="E111">
        <v>0.5</v>
      </c>
      <c r="F111">
        <v>0</v>
      </c>
      <c r="G111">
        <v>0</v>
      </c>
      <c r="H111">
        <v>0.3</v>
      </c>
      <c r="I111">
        <v>0</v>
      </c>
      <c r="J111">
        <v>0</v>
      </c>
      <c r="K111">
        <v>0</v>
      </c>
      <c r="L111">
        <v>0</v>
      </c>
      <c r="M111">
        <v>0.3</v>
      </c>
      <c r="N111">
        <v>0</v>
      </c>
      <c r="O111">
        <v>0</v>
      </c>
      <c r="P111">
        <v>0.9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1.2</v>
      </c>
      <c r="W111">
        <v>0.4</v>
      </c>
      <c r="X111">
        <v>2</v>
      </c>
      <c r="Y111">
        <v>0</v>
      </c>
      <c r="Z111">
        <v>0</v>
      </c>
      <c r="AA111">
        <v>0.9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0.3</v>
      </c>
      <c r="AJ111">
        <v>0.3</v>
      </c>
      <c r="AK111">
        <v>1.8</v>
      </c>
      <c r="AL111">
        <v>0</v>
      </c>
      <c r="AM111">
        <v>5.4</v>
      </c>
      <c r="AN111">
        <v>0</v>
      </c>
      <c r="AO111">
        <v>0</v>
      </c>
      <c r="AP111">
        <v>0.3</v>
      </c>
      <c r="AQ111">
        <v>0</v>
      </c>
      <c r="AR111">
        <v>0.4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0.1</v>
      </c>
      <c r="BF111">
        <v>0</v>
      </c>
      <c r="BG111">
        <v>0</v>
      </c>
      <c r="BH111">
        <v>0</v>
      </c>
      <c r="BI111">
        <v>0</v>
      </c>
      <c r="BJ111">
        <v>38.299999999999997</v>
      </c>
      <c r="BK111">
        <v>0</v>
      </c>
      <c r="BL111">
        <v>0</v>
      </c>
      <c r="BM111">
        <v>0</v>
      </c>
      <c r="BN111">
        <v>0</v>
      </c>
      <c r="BO111">
        <v>3.3</v>
      </c>
      <c r="BP111">
        <v>0</v>
      </c>
      <c r="BQ111">
        <v>0.2</v>
      </c>
      <c r="BR111">
        <v>0.5</v>
      </c>
      <c r="BS111">
        <v>0</v>
      </c>
      <c r="BT111">
        <v>0</v>
      </c>
      <c r="BU111">
        <v>0</v>
      </c>
      <c r="BV111">
        <v>0.4</v>
      </c>
      <c r="BW111">
        <v>0</v>
      </c>
      <c r="BX111">
        <v>0</v>
      </c>
      <c r="BY111">
        <v>0</v>
      </c>
      <c r="BZ111">
        <v>0.4</v>
      </c>
      <c r="CA111">
        <v>0</v>
      </c>
      <c r="CB111">
        <v>0</v>
      </c>
      <c r="CC111">
        <v>0</v>
      </c>
    </row>
    <row r="112" spans="1:81">
      <c r="A112" t="s">
        <v>32</v>
      </c>
      <c r="B112">
        <v>1</v>
      </c>
      <c r="C112">
        <v>0</v>
      </c>
      <c r="D112">
        <v>0</v>
      </c>
      <c r="E112">
        <v>0.4</v>
      </c>
      <c r="F112">
        <v>0</v>
      </c>
      <c r="G112">
        <v>0</v>
      </c>
      <c r="H112">
        <v>0.4</v>
      </c>
      <c r="I112">
        <v>0</v>
      </c>
      <c r="J112">
        <v>0</v>
      </c>
      <c r="K112">
        <v>0</v>
      </c>
      <c r="L112">
        <v>0</v>
      </c>
      <c r="M112">
        <v>0.4</v>
      </c>
      <c r="N112">
        <v>0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0.7</v>
      </c>
      <c r="W112">
        <v>0.1</v>
      </c>
      <c r="X112">
        <v>0.9</v>
      </c>
      <c r="Y112">
        <v>0.7</v>
      </c>
      <c r="Z112">
        <v>0</v>
      </c>
      <c r="AA112">
        <v>0.7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0.1</v>
      </c>
      <c r="AI112">
        <v>0.4</v>
      </c>
      <c r="AJ112">
        <v>0.2</v>
      </c>
      <c r="AK112">
        <v>3</v>
      </c>
      <c r="AL112">
        <v>0</v>
      </c>
      <c r="AM112">
        <v>6.9</v>
      </c>
      <c r="AN112">
        <v>0</v>
      </c>
      <c r="AO112">
        <v>0</v>
      </c>
      <c r="AP112">
        <v>0.2</v>
      </c>
      <c r="AQ112">
        <v>0.4</v>
      </c>
      <c r="AR112">
        <v>0.7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</v>
      </c>
      <c r="BF112">
        <v>0</v>
      </c>
      <c r="BG112">
        <v>0</v>
      </c>
      <c r="BH112">
        <v>0</v>
      </c>
      <c r="BI112">
        <v>0</v>
      </c>
      <c r="BJ112">
        <v>6.9</v>
      </c>
      <c r="BK112">
        <v>0</v>
      </c>
      <c r="BL112">
        <v>0</v>
      </c>
      <c r="BM112">
        <v>0</v>
      </c>
      <c r="BN112">
        <v>0</v>
      </c>
      <c r="BO112">
        <v>4</v>
      </c>
      <c r="BP112">
        <v>0</v>
      </c>
      <c r="BQ112">
        <v>0</v>
      </c>
      <c r="BR112">
        <v>0.8</v>
      </c>
      <c r="BS112">
        <v>0</v>
      </c>
      <c r="BT112">
        <v>0</v>
      </c>
      <c r="BU112">
        <v>0</v>
      </c>
      <c r="BV112">
        <v>0.7</v>
      </c>
      <c r="BW112">
        <v>0</v>
      </c>
      <c r="BX112">
        <v>0</v>
      </c>
      <c r="BY112">
        <v>0</v>
      </c>
      <c r="BZ112">
        <v>0.7</v>
      </c>
      <c r="CA112">
        <v>0.4</v>
      </c>
      <c r="CB112">
        <v>0</v>
      </c>
      <c r="CC112">
        <v>0</v>
      </c>
    </row>
    <row r="113" spans="1:81">
      <c r="A113" t="s">
        <v>35</v>
      </c>
      <c r="B113">
        <v>1</v>
      </c>
      <c r="C113">
        <v>0</v>
      </c>
      <c r="D113">
        <v>0.2</v>
      </c>
      <c r="E113">
        <v>0</v>
      </c>
      <c r="F113">
        <v>0</v>
      </c>
      <c r="G113">
        <v>0</v>
      </c>
      <c r="H113">
        <v>0.6</v>
      </c>
      <c r="I113">
        <v>0</v>
      </c>
      <c r="J113">
        <v>0</v>
      </c>
      <c r="K113">
        <v>0</v>
      </c>
      <c r="L113">
        <v>0</v>
      </c>
      <c r="M113">
        <v>0.6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1.3</v>
      </c>
      <c r="W113">
        <v>0.2</v>
      </c>
      <c r="X113">
        <v>1.3</v>
      </c>
      <c r="Y113">
        <v>0.1</v>
      </c>
      <c r="Z113">
        <v>0</v>
      </c>
      <c r="AA113">
        <v>2</v>
      </c>
      <c r="AB113">
        <v>0</v>
      </c>
      <c r="AC113">
        <v>0</v>
      </c>
      <c r="AD113">
        <v>0</v>
      </c>
      <c r="AE113">
        <v>0.2</v>
      </c>
      <c r="AF113">
        <v>0</v>
      </c>
      <c r="AG113">
        <v>0</v>
      </c>
      <c r="AH113">
        <v>0</v>
      </c>
      <c r="AI113">
        <v>0.6</v>
      </c>
      <c r="AJ113">
        <v>0.7</v>
      </c>
      <c r="AK113">
        <v>1.9</v>
      </c>
      <c r="AL113">
        <v>0</v>
      </c>
      <c r="AM113">
        <v>7.5</v>
      </c>
      <c r="AN113">
        <v>0</v>
      </c>
      <c r="AO113">
        <v>0</v>
      </c>
      <c r="AP113">
        <v>0.7</v>
      </c>
      <c r="AQ113">
        <v>0.3</v>
      </c>
      <c r="AR113">
        <v>0.9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</v>
      </c>
      <c r="BF113">
        <v>0</v>
      </c>
      <c r="BG113">
        <v>0.4</v>
      </c>
      <c r="BH113">
        <v>0</v>
      </c>
      <c r="BI113">
        <v>0</v>
      </c>
      <c r="BJ113">
        <v>10.199999999999999</v>
      </c>
      <c r="BK113">
        <v>0</v>
      </c>
      <c r="BL113">
        <v>0</v>
      </c>
      <c r="BM113">
        <v>0</v>
      </c>
      <c r="BN113">
        <v>0</v>
      </c>
      <c r="BO113">
        <v>3.8</v>
      </c>
      <c r="BP113">
        <v>0</v>
      </c>
      <c r="BQ113">
        <v>0.3</v>
      </c>
      <c r="BR113">
        <v>0.8</v>
      </c>
      <c r="BS113">
        <v>0</v>
      </c>
      <c r="BT113">
        <v>0</v>
      </c>
      <c r="BU113">
        <v>0</v>
      </c>
      <c r="BV113">
        <v>0.9</v>
      </c>
      <c r="BW113">
        <v>0</v>
      </c>
      <c r="BX113">
        <v>0</v>
      </c>
      <c r="BY113">
        <v>0</v>
      </c>
      <c r="BZ113">
        <v>0.9</v>
      </c>
      <c r="CA113">
        <v>0.3</v>
      </c>
      <c r="CB113">
        <v>0</v>
      </c>
      <c r="CC113">
        <v>0</v>
      </c>
    </row>
    <row r="114" spans="1:81">
      <c r="A114" t="s">
        <v>38</v>
      </c>
      <c r="B114">
        <v>1</v>
      </c>
      <c r="C114">
        <v>0</v>
      </c>
      <c r="D114">
        <v>4.3</v>
      </c>
      <c r="E114">
        <v>3</v>
      </c>
      <c r="F114">
        <v>0</v>
      </c>
      <c r="G114">
        <v>0.5</v>
      </c>
      <c r="H114">
        <v>1.8</v>
      </c>
      <c r="I114">
        <v>0</v>
      </c>
      <c r="J114">
        <v>0.7</v>
      </c>
      <c r="K114">
        <v>0</v>
      </c>
      <c r="L114">
        <v>0.2</v>
      </c>
      <c r="M114">
        <v>1.8</v>
      </c>
      <c r="N114">
        <v>0</v>
      </c>
      <c r="O114">
        <v>0</v>
      </c>
      <c r="P114">
        <v>1.2</v>
      </c>
      <c r="Q114">
        <v>0.7</v>
      </c>
      <c r="R114">
        <v>0</v>
      </c>
      <c r="S114">
        <v>0.2</v>
      </c>
      <c r="T114">
        <v>0</v>
      </c>
      <c r="U114">
        <v>0</v>
      </c>
      <c r="V114">
        <v>3.4</v>
      </c>
      <c r="W114">
        <v>2</v>
      </c>
      <c r="X114">
        <v>7.9</v>
      </c>
      <c r="Y114">
        <v>0.7</v>
      </c>
      <c r="Z114">
        <v>0</v>
      </c>
      <c r="AA114">
        <v>1.2</v>
      </c>
      <c r="AB114">
        <v>0</v>
      </c>
      <c r="AC114">
        <v>0</v>
      </c>
      <c r="AD114">
        <v>0</v>
      </c>
      <c r="AE114">
        <v>4.3</v>
      </c>
      <c r="AF114">
        <v>0</v>
      </c>
      <c r="AG114">
        <v>0.6</v>
      </c>
      <c r="AH114">
        <v>0</v>
      </c>
      <c r="AI114">
        <v>1.8</v>
      </c>
      <c r="AJ114">
        <v>2.2000000000000002</v>
      </c>
      <c r="AK114">
        <v>3.6</v>
      </c>
      <c r="AL114">
        <v>0.5</v>
      </c>
      <c r="AM114">
        <v>8.8000000000000007</v>
      </c>
      <c r="AN114">
        <v>0</v>
      </c>
      <c r="AO114">
        <v>0</v>
      </c>
      <c r="AP114">
        <v>2.2000000000000002</v>
      </c>
      <c r="AQ114">
        <v>0.5</v>
      </c>
      <c r="AR114">
        <v>3</v>
      </c>
      <c r="AS114">
        <v>0</v>
      </c>
      <c r="AT114">
        <v>0.2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</v>
      </c>
      <c r="BF114">
        <v>0</v>
      </c>
      <c r="BG114">
        <v>0.9</v>
      </c>
      <c r="BH114">
        <v>0.2</v>
      </c>
      <c r="BI114">
        <v>0</v>
      </c>
      <c r="BJ114">
        <v>54</v>
      </c>
      <c r="BK114">
        <v>0</v>
      </c>
      <c r="BL114">
        <v>0</v>
      </c>
      <c r="BM114">
        <v>0</v>
      </c>
      <c r="BN114">
        <v>0</v>
      </c>
      <c r="BO114">
        <v>3.2</v>
      </c>
      <c r="BP114">
        <v>0</v>
      </c>
      <c r="BQ114">
        <v>0.5</v>
      </c>
      <c r="BR114">
        <v>1.6</v>
      </c>
      <c r="BS114">
        <v>0</v>
      </c>
      <c r="BT114">
        <v>0</v>
      </c>
      <c r="BU114">
        <v>0</v>
      </c>
      <c r="BV114">
        <v>3</v>
      </c>
      <c r="BW114">
        <v>0</v>
      </c>
      <c r="BX114">
        <v>0</v>
      </c>
      <c r="BY114">
        <v>0</v>
      </c>
      <c r="BZ114">
        <v>3</v>
      </c>
      <c r="CA114">
        <v>0.5</v>
      </c>
      <c r="CB114">
        <v>0</v>
      </c>
      <c r="CC114">
        <v>0.7</v>
      </c>
    </row>
    <row r="115" spans="1:81">
      <c r="A115" t="s">
        <v>40</v>
      </c>
      <c r="B115">
        <v>1</v>
      </c>
      <c r="C115">
        <v>0</v>
      </c>
      <c r="D115">
        <v>8.1999999999999993</v>
      </c>
      <c r="E115">
        <v>7.3</v>
      </c>
      <c r="F115">
        <v>0</v>
      </c>
      <c r="G115">
        <v>4.7</v>
      </c>
      <c r="H115">
        <v>11.8</v>
      </c>
      <c r="I115">
        <v>0</v>
      </c>
      <c r="J115">
        <v>2.1</v>
      </c>
      <c r="K115">
        <v>5.9</v>
      </c>
      <c r="L115">
        <v>3.7</v>
      </c>
      <c r="M115">
        <v>11.8</v>
      </c>
      <c r="N115">
        <v>0.1</v>
      </c>
      <c r="O115">
        <v>0</v>
      </c>
      <c r="P115">
        <v>2.4</v>
      </c>
      <c r="Q115">
        <v>2.1</v>
      </c>
      <c r="R115">
        <v>5.9</v>
      </c>
      <c r="S115">
        <v>3.7</v>
      </c>
      <c r="T115">
        <v>0.1</v>
      </c>
      <c r="U115">
        <v>0.2</v>
      </c>
      <c r="V115">
        <v>20.399999999999999</v>
      </c>
      <c r="W115">
        <v>2.9</v>
      </c>
      <c r="X115">
        <v>61</v>
      </c>
      <c r="Y115">
        <v>7.4</v>
      </c>
      <c r="Z115">
        <v>0</v>
      </c>
      <c r="AA115">
        <v>2.4</v>
      </c>
      <c r="AB115">
        <v>0.1</v>
      </c>
      <c r="AC115">
        <v>0</v>
      </c>
      <c r="AD115">
        <v>0.9</v>
      </c>
      <c r="AE115">
        <v>8.1999999999999993</v>
      </c>
      <c r="AF115">
        <v>0</v>
      </c>
      <c r="AG115">
        <v>0</v>
      </c>
      <c r="AH115">
        <v>1.1000000000000001</v>
      </c>
      <c r="AI115">
        <v>11.8</v>
      </c>
      <c r="AJ115">
        <v>35.1</v>
      </c>
      <c r="AK115">
        <v>3</v>
      </c>
      <c r="AL115">
        <v>0</v>
      </c>
      <c r="AM115">
        <v>13.5</v>
      </c>
      <c r="AN115">
        <v>0</v>
      </c>
      <c r="AO115">
        <v>0</v>
      </c>
      <c r="AP115">
        <v>35.1</v>
      </c>
      <c r="AQ115">
        <v>2.1</v>
      </c>
      <c r="AR115">
        <v>29.1</v>
      </c>
      <c r="AS115">
        <v>0</v>
      </c>
      <c r="AT115">
        <v>2.1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0.2</v>
      </c>
      <c r="BD115">
        <v>0</v>
      </c>
      <c r="BE115">
        <v>0.4</v>
      </c>
      <c r="BF115">
        <v>0</v>
      </c>
      <c r="BG115">
        <v>0.2</v>
      </c>
      <c r="BH115">
        <v>2.1</v>
      </c>
      <c r="BI115">
        <v>0</v>
      </c>
      <c r="BJ115">
        <v>26.8</v>
      </c>
      <c r="BK115">
        <v>0</v>
      </c>
      <c r="BL115">
        <v>0</v>
      </c>
      <c r="BM115">
        <v>0</v>
      </c>
      <c r="BN115">
        <v>0</v>
      </c>
      <c r="BO115">
        <v>3</v>
      </c>
      <c r="BP115">
        <v>0.1</v>
      </c>
      <c r="BQ115">
        <v>0.6</v>
      </c>
      <c r="BR115">
        <v>1.1000000000000001</v>
      </c>
      <c r="BS115">
        <v>0</v>
      </c>
      <c r="BT115">
        <v>0.7</v>
      </c>
      <c r="BU115">
        <v>0</v>
      </c>
      <c r="BV115">
        <v>29.1</v>
      </c>
      <c r="BW115">
        <v>0.6</v>
      </c>
      <c r="BX115">
        <v>0</v>
      </c>
      <c r="BY115">
        <v>0</v>
      </c>
      <c r="BZ115">
        <v>29.1</v>
      </c>
      <c r="CA115">
        <v>2.1</v>
      </c>
      <c r="CB115">
        <v>0</v>
      </c>
      <c r="CC115">
        <v>0.6</v>
      </c>
    </row>
    <row r="116" spans="1:81">
      <c r="A116" t="s">
        <v>43</v>
      </c>
      <c r="B116">
        <v>1</v>
      </c>
      <c r="C116">
        <v>0</v>
      </c>
      <c r="D116">
        <v>1.9</v>
      </c>
      <c r="E116">
        <v>1.9</v>
      </c>
      <c r="F116">
        <v>0</v>
      </c>
      <c r="G116">
        <v>0.9</v>
      </c>
      <c r="H116">
        <v>5</v>
      </c>
      <c r="I116">
        <v>0</v>
      </c>
      <c r="J116">
        <v>0.8</v>
      </c>
      <c r="K116">
        <v>2.8</v>
      </c>
      <c r="L116">
        <v>0.9</v>
      </c>
      <c r="M116">
        <v>5</v>
      </c>
      <c r="N116">
        <v>0</v>
      </c>
      <c r="O116">
        <v>0</v>
      </c>
      <c r="P116">
        <v>1.2</v>
      </c>
      <c r="Q116">
        <v>0.8</v>
      </c>
      <c r="R116">
        <v>2.8</v>
      </c>
      <c r="S116">
        <v>0.9</v>
      </c>
      <c r="T116">
        <v>0</v>
      </c>
      <c r="U116">
        <v>0</v>
      </c>
      <c r="V116">
        <v>13.3</v>
      </c>
      <c r="W116">
        <v>4.0999999999999996</v>
      </c>
      <c r="X116">
        <v>11.9</v>
      </c>
      <c r="Y116">
        <v>3.8</v>
      </c>
      <c r="Z116">
        <v>0</v>
      </c>
      <c r="AA116">
        <v>1.2</v>
      </c>
      <c r="AB116">
        <v>0</v>
      </c>
      <c r="AC116">
        <v>0</v>
      </c>
      <c r="AD116">
        <v>0</v>
      </c>
      <c r="AE116">
        <v>1.9</v>
      </c>
      <c r="AF116">
        <v>0</v>
      </c>
      <c r="AG116">
        <v>0</v>
      </c>
      <c r="AH116">
        <v>1.2</v>
      </c>
      <c r="AI116">
        <v>5</v>
      </c>
      <c r="AJ116">
        <v>3.6</v>
      </c>
      <c r="AK116">
        <v>3</v>
      </c>
      <c r="AL116">
        <v>0</v>
      </c>
      <c r="AM116">
        <v>9.6</v>
      </c>
      <c r="AN116">
        <v>16.7</v>
      </c>
      <c r="AO116">
        <v>0</v>
      </c>
      <c r="AP116">
        <v>3.6</v>
      </c>
      <c r="AQ116">
        <v>0.3</v>
      </c>
      <c r="AR116">
        <v>2</v>
      </c>
      <c r="AS116">
        <v>0</v>
      </c>
      <c r="AT116">
        <v>1.2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0.1</v>
      </c>
      <c r="BE116">
        <v>0.2</v>
      </c>
      <c r="BF116">
        <v>0</v>
      </c>
      <c r="BG116">
        <v>0.4</v>
      </c>
      <c r="BH116">
        <v>1.1000000000000001</v>
      </c>
      <c r="BI116">
        <v>0</v>
      </c>
      <c r="BJ116">
        <v>17.899999999999999</v>
      </c>
      <c r="BK116">
        <v>0</v>
      </c>
      <c r="BL116">
        <v>0</v>
      </c>
      <c r="BM116">
        <v>0</v>
      </c>
      <c r="BN116">
        <v>0</v>
      </c>
      <c r="BO116">
        <v>3.8</v>
      </c>
      <c r="BP116">
        <v>0</v>
      </c>
      <c r="BQ116">
        <v>0.5</v>
      </c>
      <c r="BR116">
        <v>1</v>
      </c>
      <c r="BS116">
        <v>0</v>
      </c>
      <c r="BT116">
        <v>0</v>
      </c>
      <c r="BU116">
        <v>0.2</v>
      </c>
      <c r="BV116">
        <v>2</v>
      </c>
      <c r="BW116">
        <v>0</v>
      </c>
      <c r="BX116">
        <v>0</v>
      </c>
      <c r="BY116">
        <v>0</v>
      </c>
      <c r="BZ116">
        <v>2</v>
      </c>
      <c r="CA116">
        <v>0.3</v>
      </c>
      <c r="CB116">
        <v>0</v>
      </c>
      <c r="CC116">
        <v>1.2</v>
      </c>
    </row>
    <row r="117" spans="1:81">
      <c r="A117" t="s">
        <v>46</v>
      </c>
      <c r="B117">
        <v>1</v>
      </c>
      <c r="C117">
        <v>0</v>
      </c>
      <c r="D117">
        <v>15.9</v>
      </c>
      <c r="E117">
        <v>8.5</v>
      </c>
      <c r="F117">
        <v>0</v>
      </c>
      <c r="G117">
        <v>4.3</v>
      </c>
      <c r="H117">
        <v>20.6</v>
      </c>
      <c r="I117">
        <v>0</v>
      </c>
      <c r="J117">
        <v>3.8</v>
      </c>
      <c r="K117">
        <v>11.6</v>
      </c>
      <c r="L117">
        <v>8.9</v>
      </c>
      <c r="M117">
        <v>20.6</v>
      </c>
      <c r="N117">
        <v>0</v>
      </c>
      <c r="O117">
        <v>0</v>
      </c>
      <c r="P117">
        <v>2.9</v>
      </c>
      <c r="Q117">
        <v>3.8</v>
      </c>
      <c r="R117">
        <v>11.6</v>
      </c>
      <c r="S117">
        <v>8.9</v>
      </c>
      <c r="T117">
        <v>0</v>
      </c>
      <c r="U117">
        <v>0.1</v>
      </c>
      <c r="V117">
        <v>67.3</v>
      </c>
      <c r="W117">
        <v>6.1</v>
      </c>
      <c r="X117">
        <v>38.1</v>
      </c>
      <c r="Y117">
        <v>36.799999999999997</v>
      </c>
      <c r="Z117">
        <v>0</v>
      </c>
      <c r="AA117">
        <v>2.9</v>
      </c>
      <c r="AB117">
        <v>0</v>
      </c>
      <c r="AC117">
        <v>0.5</v>
      </c>
      <c r="AD117">
        <v>0.3</v>
      </c>
      <c r="AE117">
        <v>15.9</v>
      </c>
      <c r="AF117">
        <v>0</v>
      </c>
      <c r="AG117">
        <v>0</v>
      </c>
      <c r="AH117">
        <v>7.9</v>
      </c>
      <c r="AI117">
        <v>20.6</v>
      </c>
      <c r="AJ117">
        <v>16.100000000000001</v>
      </c>
      <c r="AK117">
        <v>5</v>
      </c>
      <c r="AL117">
        <v>0</v>
      </c>
      <c r="AM117">
        <v>7.8</v>
      </c>
      <c r="AN117">
        <v>211.8</v>
      </c>
      <c r="AO117">
        <v>0</v>
      </c>
      <c r="AP117">
        <v>16.100000000000001</v>
      </c>
      <c r="AQ117">
        <v>0.8</v>
      </c>
      <c r="AR117">
        <v>2.9</v>
      </c>
      <c r="AS117">
        <v>0</v>
      </c>
      <c r="AT117">
        <v>9.6</v>
      </c>
      <c r="AU117">
        <v>0</v>
      </c>
      <c r="AV117">
        <v>0</v>
      </c>
      <c r="AW117">
        <v>3.1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0.5</v>
      </c>
      <c r="BD117">
        <v>0.2</v>
      </c>
      <c r="BE117">
        <v>0.2</v>
      </c>
      <c r="BF117">
        <v>0</v>
      </c>
      <c r="BG117">
        <v>0.3</v>
      </c>
      <c r="BH117">
        <v>6.9</v>
      </c>
      <c r="BI117">
        <v>0</v>
      </c>
      <c r="BJ117">
        <v>30</v>
      </c>
      <c r="BK117">
        <v>0</v>
      </c>
      <c r="BL117">
        <v>0.1</v>
      </c>
      <c r="BM117">
        <v>0</v>
      </c>
      <c r="BN117">
        <v>1.7</v>
      </c>
      <c r="BO117">
        <v>3.8</v>
      </c>
      <c r="BP117">
        <v>0.3</v>
      </c>
      <c r="BQ117">
        <v>0.6</v>
      </c>
      <c r="BR117">
        <v>1.6</v>
      </c>
      <c r="BS117">
        <v>0</v>
      </c>
      <c r="BT117">
        <v>0</v>
      </c>
      <c r="BU117">
        <v>0</v>
      </c>
      <c r="BV117">
        <v>2.9</v>
      </c>
      <c r="BW117">
        <v>0.7</v>
      </c>
      <c r="BX117">
        <v>0</v>
      </c>
      <c r="BY117">
        <v>0</v>
      </c>
      <c r="BZ117">
        <v>2.9</v>
      </c>
      <c r="CA117">
        <v>0.8</v>
      </c>
      <c r="CB117">
        <v>0</v>
      </c>
      <c r="CC117">
        <v>1.5</v>
      </c>
    </row>
    <row r="118" spans="1:81">
      <c r="A118" t="s">
        <v>49</v>
      </c>
      <c r="B118">
        <v>1</v>
      </c>
      <c r="C118">
        <v>0.9</v>
      </c>
      <c r="D118">
        <v>0</v>
      </c>
      <c r="E118">
        <v>2.9</v>
      </c>
      <c r="F118">
        <v>0</v>
      </c>
      <c r="G118">
        <v>0.2</v>
      </c>
      <c r="H118">
        <v>1</v>
      </c>
      <c r="I118">
        <v>0</v>
      </c>
      <c r="J118">
        <v>2.2000000000000002</v>
      </c>
      <c r="K118">
        <v>0</v>
      </c>
      <c r="L118">
        <v>0.4</v>
      </c>
      <c r="M118">
        <v>1</v>
      </c>
      <c r="N118">
        <v>0</v>
      </c>
      <c r="O118">
        <v>0</v>
      </c>
      <c r="P118">
        <v>1.3</v>
      </c>
      <c r="Q118">
        <v>2.2000000000000002</v>
      </c>
      <c r="R118">
        <v>0</v>
      </c>
      <c r="S118">
        <v>0.4</v>
      </c>
      <c r="T118">
        <v>0</v>
      </c>
      <c r="U118">
        <v>0</v>
      </c>
      <c r="V118">
        <v>1.5</v>
      </c>
      <c r="W118">
        <v>0.8</v>
      </c>
      <c r="X118">
        <v>4.5</v>
      </c>
      <c r="Y118">
        <v>0.3</v>
      </c>
      <c r="Z118">
        <v>0</v>
      </c>
      <c r="AA118">
        <v>1.3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0.4</v>
      </c>
      <c r="AI118">
        <v>1</v>
      </c>
      <c r="AJ118">
        <v>1.3</v>
      </c>
      <c r="AK118">
        <v>3.4</v>
      </c>
      <c r="AL118">
        <v>0</v>
      </c>
      <c r="AM118">
        <v>10.3</v>
      </c>
      <c r="AN118">
        <v>0</v>
      </c>
      <c r="AO118">
        <v>0</v>
      </c>
      <c r="AP118">
        <v>1.3</v>
      </c>
      <c r="AQ118">
        <v>0.6</v>
      </c>
      <c r="AR118">
        <v>0.8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0.4</v>
      </c>
      <c r="BD118">
        <v>0</v>
      </c>
      <c r="BE118">
        <v>0.3</v>
      </c>
      <c r="BF118">
        <v>0</v>
      </c>
      <c r="BG118">
        <v>0.5</v>
      </c>
      <c r="BH118">
        <v>0</v>
      </c>
      <c r="BI118">
        <v>0</v>
      </c>
      <c r="BJ118">
        <v>6.7</v>
      </c>
      <c r="BK118">
        <v>0</v>
      </c>
      <c r="BL118">
        <v>0</v>
      </c>
      <c r="BM118">
        <v>0</v>
      </c>
      <c r="BN118">
        <v>1.3</v>
      </c>
      <c r="BO118">
        <v>5.2</v>
      </c>
      <c r="BP118">
        <v>0</v>
      </c>
      <c r="BQ118">
        <v>0.6</v>
      </c>
      <c r="BR118">
        <v>0.9</v>
      </c>
      <c r="BS118">
        <v>0</v>
      </c>
      <c r="BT118">
        <v>0</v>
      </c>
      <c r="BU118">
        <v>0</v>
      </c>
      <c r="BV118">
        <v>0.8</v>
      </c>
      <c r="BW118">
        <v>0</v>
      </c>
      <c r="BX118">
        <v>0</v>
      </c>
      <c r="BY118">
        <v>0</v>
      </c>
      <c r="BZ118">
        <v>0.8</v>
      </c>
      <c r="CA118">
        <v>0.6</v>
      </c>
      <c r="CB118">
        <v>0</v>
      </c>
      <c r="CC118">
        <v>0</v>
      </c>
    </row>
    <row r="119" spans="1:81">
      <c r="A119" t="s">
        <v>50</v>
      </c>
      <c r="B119">
        <v>2</v>
      </c>
      <c r="C119">
        <v>0</v>
      </c>
      <c r="D119">
        <v>0</v>
      </c>
      <c r="E119">
        <v>0.4</v>
      </c>
      <c r="F119">
        <v>0</v>
      </c>
      <c r="G119">
        <v>2.1</v>
      </c>
      <c r="H119">
        <v>0.6</v>
      </c>
      <c r="I119">
        <v>0</v>
      </c>
      <c r="J119">
        <v>0.4</v>
      </c>
      <c r="K119">
        <v>4.8</v>
      </c>
      <c r="L119">
        <v>0</v>
      </c>
      <c r="M119">
        <v>0.6</v>
      </c>
      <c r="N119">
        <v>0</v>
      </c>
      <c r="O119">
        <v>0</v>
      </c>
      <c r="P119">
        <v>0.9</v>
      </c>
      <c r="Q119">
        <v>0.4</v>
      </c>
      <c r="R119">
        <v>4.8</v>
      </c>
      <c r="S119">
        <v>0</v>
      </c>
      <c r="T119">
        <v>0</v>
      </c>
      <c r="U119">
        <v>0</v>
      </c>
      <c r="V119">
        <v>4.3</v>
      </c>
      <c r="W119">
        <v>2.8</v>
      </c>
      <c r="X119">
        <v>0.5</v>
      </c>
      <c r="Y119">
        <v>2.5</v>
      </c>
      <c r="Z119">
        <v>0</v>
      </c>
      <c r="AA119">
        <v>0.9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0.7</v>
      </c>
      <c r="AI119">
        <v>0.6</v>
      </c>
      <c r="AJ119">
        <v>0.2</v>
      </c>
      <c r="AK119">
        <v>2.1</v>
      </c>
      <c r="AL119">
        <v>0</v>
      </c>
      <c r="AM119">
        <v>5</v>
      </c>
      <c r="AN119">
        <v>0</v>
      </c>
      <c r="AO119">
        <v>0</v>
      </c>
      <c r="AP119">
        <v>0.2</v>
      </c>
      <c r="AQ119">
        <v>0</v>
      </c>
      <c r="AR119">
        <v>0</v>
      </c>
      <c r="AS119">
        <v>0</v>
      </c>
      <c r="AT119">
        <v>0.4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0.2</v>
      </c>
      <c r="BD119">
        <v>0</v>
      </c>
      <c r="BE119">
        <v>0.1</v>
      </c>
      <c r="BF119">
        <v>0</v>
      </c>
      <c r="BG119">
        <v>0</v>
      </c>
      <c r="BH119">
        <v>0.7</v>
      </c>
      <c r="BI119">
        <v>0</v>
      </c>
      <c r="BJ119">
        <v>20.100000000000001</v>
      </c>
      <c r="BK119">
        <v>0</v>
      </c>
      <c r="BL119">
        <v>0</v>
      </c>
      <c r="BM119">
        <v>0</v>
      </c>
      <c r="BN119">
        <v>0</v>
      </c>
      <c r="BO119">
        <v>3.1</v>
      </c>
      <c r="BP119">
        <v>0</v>
      </c>
      <c r="BQ119">
        <v>0.2</v>
      </c>
      <c r="BR119">
        <v>1.2</v>
      </c>
      <c r="BS119">
        <v>0</v>
      </c>
      <c r="BT119">
        <v>0</v>
      </c>
      <c r="BU119">
        <v>0.2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</row>
    <row r="120" spans="1:81">
      <c r="A120" t="s">
        <v>52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0.2</v>
      </c>
      <c r="I120">
        <v>0</v>
      </c>
      <c r="J120">
        <v>0</v>
      </c>
      <c r="K120">
        <v>0</v>
      </c>
      <c r="L120">
        <v>0</v>
      </c>
      <c r="M120">
        <v>0.2</v>
      </c>
      <c r="N120">
        <v>0</v>
      </c>
      <c r="O120">
        <v>0</v>
      </c>
      <c r="P120">
        <v>1.8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1.8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0.2</v>
      </c>
      <c r="AJ120">
        <v>0</v>
      </c>
      <c r="AK120">
        <v>3.2</v>
      </c>
      <c r="AL120">
        <v>0</v>
      </c>
      <c r="AM120">
        <v>4.2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</v>
      </c>
      <c r="BF120">
        <v>0</v>
      </c>
      <c r="BG120">
        <v>0</v>
      </c>
      <c r="BH120">
        <v>0</v>
      </c>
      <c r="BI120">
        <v>0</v>
      </c>
      <c r="BJ120">
        <v>23.6</v>
      </c>
      <c r="BK120">
        <v>0</v>
      </c>
      <c r="BL120">
        <v>0</v>
      </c>
      <c r="BM120">
        <v>0</v>
      </c>
      <c r="BN120">
        <v>0</v>
      </c>
      <c r="BO120">
        <v>4.4000000000000004</v>
      </c>
      <c r="BP120">
        <v>0</v>
      </c>
      <c r="BQ120">
        <v>0.6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</row>
    <row r="121" spans="1:81">
      <c r="A121" t="s">
        <v>53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0.5</v>
      </c>
      <c r="I121">
        <v>0</v>
      </c>
      <c r="J121">
        <v>0</v>
      </c>
      <c r="K121">
        <v>0</v>
      </c>
      <c r="L121">
        <v>0.1</v>
      </c>
      <c r="M121">
        <v>0.5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0.5</v>
      </c>
      <c r="AJ121">
        <v>0.1</v>
      </c>
      <c r="AK121">
        <v>1.9</v>
      </c>
      <c r="AL121">
        <v>0</v>
      </c>
      <c r="AM121">
        <v>5.4</v>
      </c>
      <c r="AN121">
        <v>0</v>
      </c>
      <c r="AO121">
        <v>0</v>
      </c>
      <c r="AP121">
        <v>0.1</v>
      </c>
      <c r="AQ121">
        <v>0.3</v>
      </c>
      <c r="AR121">
        <v>0.2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0.7</v>
      </c>
      <c r="BA121">
        <v>0</v>
      </c>
      <c r="BB121">
        <v>0</v>
      </c>
      <c r="BC121">
        <v>0</v>
      </c>
      <c r="BD121">
        <v>0</v>
      </c>
      <c r="BE121">
        <v>0.7</v>
      </c>
      <c r="BF121">
        <v>0</v>
      </c>
      <c r="BG121">
        <v>0</v>
      </c>
      <c r="BH121">
        <v>0</v>
      </c>
      <c r="BI121">
        <v>0</v>
      </c>
      <c r="BJ121">
        <v>16.3</v>
      </c>
      <c r="BK121">
        <v>0</v>
      </c>
      <c r="BL121">
        <v>0.5</v>
      </c>
      <c r="BM121">
        <v>0</v>
      </c>
      <c r="BN121">
        <v>0</v>
      </c>
      <c r="BO121">
        <v>5.6</v>
      </c>
      <c r="BP121">
        <v>0</v>
      </c>
      <c r="BQ121">
        <v>0.6</v>
      </c>
      <c r="BR121">
        <v>0.9</v>
      </c>
      <c r="BS121">
        <v>0</v>
      </c>
      <c r="BT121">
        <v>0</v>
      </c>
      <c r="BU121">
        <v>0.7</v>
      </c>
      <c r="BV121">
        <v>0.2</v>
      </c>
      <c r="BW121">
        <v>0</v>
      </c>
      <c r="BX121">
        <v>0</v>
      </c>
      <c r="BY121">
        <v>0</v>
      </c>
      <c r="BZ121">
        <v>0.2</v>
      </c>
      <c r="CA121">
        <v>0.3</v>
      </c>
      <c r="CB121">
        <v>0</v>
      </c>
      <c r="CC121">
        <v>0</v>
      </c>
    </row>
    <row r="122" spans="1:81">
      <c r="A122" t="s">
        <v>55</v>
      </c>
      <c r="B122">
        <v>2</v>
      </c>
      <c r="C122">
        <v>0</v>
      </c>
      <c r="D122">
        <v>0</v>
      </c>
      <c r="E122">
        <v>0.9</v>
      </c>
      <c r="F122">
        <v>0</v>
      </c>
      <c r="G122">
        <v>1</v>
      </c>
      <c r="H122">
        <v>0.8</v>
      </c>
      <c r="I122">
        <v>0</v>
      </c>
      <c r="J122">
        <v>0</v>
      </c>
      <c r="K122">
        <v>0.3</v>
      </c>
      <c r="L122">
        <v>0</v>
      </c>
      <c r="M122">
        <v>0.8</v>
      </c>
      <c r="N122">
        <v>0.1</v>
      </c>
      <c r="O122">
        <v>0</v>
      </c>
      <c r="P122">
        <v>1</v>
      </c>
      <c r="Q122">
        <v>0</v>
      </c>
      <c r="R122">
        <v>0.3</v>
      </c>
      <c r="S122">
        <v>0</v>
      </c>
      <c r="T122">
        <v>0.1</v>
      </c>
      <c r="U122">
        <v>0</v>
      </c>
      <c r="V122">
        <v>0.4</v>
      </c>
      <c r="W122">
        <v>0</v>
      </c>
      <c r="X122">
        <v>1.6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0.8</v>
      </c>
      <c r="AJ122">
        <v>1.2</v>
      </c>
      <c r="AK122">
        <v>2.9</v>
      </c>
      <c r="AL122">
        <v>0.4</v>
      </c>
      <c r="AM122">
        <v>6.1</v>
      </c>
      <c r="AN122">
        <v>0</v>
      </c>
      <c r="AO122">
        <v>0</v>
      </c>
      <c r="AP122">
        <v>1.2</v>
      </c>
      <c r="AQ122">
        <v>0</v>
      </c>
      <c r="AR122">
        <v>0.8</v>
      </c>
      <c r="AS122">
        <v>0</v>
      </c>
      <c r="AT122">
        <v>0</v>
      </c>
      <c r="AU122">
        <v>0</v>
      </c>
      <c r="AV122">
        <v>0</v>
      </c>
      <c r="AW122">
        <v>0.4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0.3</v>
      </c>
      <c r="BF122">
        <v>0</v>
      </c>
      <c r="BG122">
        <v>0.5</v>
      </c>
      <c r="BH122">
        <v>0</v>
      </c>
      <c r="BI122">
        <v>0</v>
      </c>
      <c r="BJ122">
        <v>20.8</v>
      </c>
      <c r="BK122">
        <v>0</v>
      </c>
      <c r="BL122">
        <v>0</v>
      </c>
      <c r="BM122">
        <v>0</v>
      </c>
      <c r="BN122">
        <v>0</v>
      </c>
      <c r="BO122">
        <v>4.5999999999999996</v>
      </c>
      <c r="BP122">
        <v>0</v>
      </c>
      <c r="BQ122">
        <v>0.5</v>
      </c>
      <c r="BR122">
        <v>1.1000000000000001</v>
      </c>
      <c r="BS122">
        <v>0</v>
      </c>
      <c r="BT122">
        <v>0</v>
      </c>
      <c r="BU122">
        <v>0</v>
      </c>
      <c r="BV122">
        <v>0.8</v>
      </c>
      <c r="BW122">
        <v>0</v>
      </c>
      <c r="BX122">
        <v>0</v>
      </c>
      <c r="BY122">
        <v>0</v>
      </c>
      <c r="BZ122">
        <v>0.8</v>
      </c>
      <c r="CA122">
        <v>0</v>
      </c>
      <c r="CB122">
        <v>0</v>
      </c>
      <c r="CC122">
        <v>0.4</v>
      </c>
    </row>
    <row r="123" spans="1:81">
      <c r="A123" t="s">
        <v>57</v>
      </c>
      <c r="B123">
        <v>2</v>
      </c>
      <c r="C123">
        <v>0</v>
      </c>
      <c r="D123">
        <v>0.7</v>
      </c>
      <c r="E123">
        <v>2.4</v>
      </c>
      <c r="F123">
        <v>0</v>
      </c>
      <c r="G123">
        <v>1.7</v>
      </c>
      <c r="H123">
        <v>2.2000000000000002</v>
      </c>
      <c r="I123">
        <v>0</v>
      </c>
      <c r="J123">
        <v>0</v>
      </c>
      <c r="K123">
        <v>1.9</v>
      </c>
      <c r="L123">
        <v>0</v>
      </c>
      <c r="M123">
        <v>2.2000000000000002</v>
      </c>
      <c r="N123">
        <v>0</v>
      </c>
      <c r="O123">
        <v>0</v>
      </c>
      <c r="P123">
        <v>1.9</v>
      </c>
      <c r="Q123">
        <v>0</v>
      </c>
      <c r="R123">
        <v>1.9</v>
      </c>
      <c r="S123">
        <v>0</v>
      </c>
      <c r="T123">
        <v>0</v>
      </c>
      <c r="U123">
        <v>0</v>
      </c>
      <c r="V123">
        <v>0.9</v>
      </c>
      <c r="W123">
        <v>0.2</v>
      </c>
      <c r="X123">
        <v>4.4000000000000004</v>
      </c>
      <c r="Y123">
        <v>1</v>
      </c>
      <c r="Z123">
        <v>0</v>
      </c>
      <c r="AA123">
        <v>1.9</v>
      </c>
      <c r="AB123">
        <v>0</v>
      </c>
      <c r="AC123">
        <v>0</v>
      </c>
      <c r="AD123">
        <v>0</v>
      </c>
      <c r="AE123">
        <v>0.7</v>
      </c>
      <c r="AF123">
        <v>0</v>
      </c>
      <c r="AG123">
        <v>0</v>
      </c>
      <c r="AH123">
        <v>0</v>
      </c>
      <c r="AI123">
        <v>2.2000000000000002</v>
      </c>
      <c r="AJ123">
        <v>4.5999999999999996</v>
      </c>
      <c r="AK123">
        <v>5.6</v>
      </c>
      <c r="AL123">
        <v>0</v>
      </c>
      <c r="AM123">
        <v>8</v>
      </c>
      <c r="AN123">
        <v>0</v>
      </c>
      <c r="AO123">
        <v>0</v>
      </c>
      <c r="AP123">
        <v>4.5999999999999996</v>
      </c>
      <c r="AQ123">
        <v>1.7</v>
      </c>
      <c r="AR123">
        <v>2.9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0.1</v>
      </c>
      <c r="BD123">
        <v>0</v>
      </c>
      <c r="BE123">
        <v>0.2</v>
      </c>
      <c r="BF123">
        <v>0</v>
      </c>
      <c r="BG123">
        <v>2</v>
      </c>
      <c r="BH123">
        <v>0</v>
      </c>
      <c r="BI123">
        <v>0</v>
      </c>
      <c r="BJ123">
        <v>20.9</v>
      </c>
      <c r="BK123">
        <v>0</v>
      </c>
      <c r="BL123">
        <v>0</v>
      </c>
      <c r="BM123">
        <v>0</v>
      </c>
      <c r="BN123">
        <v>0</v>
      </c>
      <c r="BO123">
        <v>3.4</v>
      </c>
      <c r="BP123">
        <v>0</v>
      </c>
      <c r="BQ123">
        <v>0.6</v>
      </c>
      <c r="BR123">
        <v>1.2</v>
      </c>
      <c r="BS123">
        <v>0</v>
      </c>
      <c r="BT123">
        <v>0</v>
      </c>
      <c r="BU123">
        <v>0</v>
      </c>
      <c r="BV123">
        <v>2.9</v>
      </c>
      <c r="BW123">
        <v>0</v>
      </c>
      <c r="BX123">
        <v>0</v>
      </c>
      <c r="BY123">
        <v>0</v>
      </c>
      <c r="BZ123">
        <v>2.9</v>
      </c>
      <c r="CA123">
        <v>1.7</v>
      </c>
      <c r="CB123">
        <v>0</v>
      </c>
      <c r="CC123">
        <v>0.3</v>
      </c>
    </row>
    <row r="124" spans="1:81">
      <c r="A124" t="s">
        <v>58</v>
      </c>
      <c r="B124">
        <v>2</v>
      </c>
      <c r="C124">
        <v>0</v>
      </c>
      <c r="D124">
        <v>0</v>
      </c>
      <c r="E124">
        <v>0.3</v>
      </c>
      <c r="F124">
        <v>0</v>
      </c>
      <c r="G124">
        <v>20.6</v>
      </c>
      <c r="H124">
        <v>3.9</v>
      </c>
      <c r="I124">
        <v>0</v>
      </c>
      <c r="J124">
        <v>0.8</v>
      </c>
      <c r="K124">
        <v>2.4</v>
      </c>
      <c r="L124">
        <v>1</v>
      </c>
      <c r="M124">
        <v>3.9</v>
      </c>
      <c r="N124">
        <v>0</v>
      </c>
      <c r="O124">
        <v>0</v>
      </c>
      <c r="P124">
        <v>2.4</v>
      </c>
      <c r="Q124">
        <v>0.8</v>
      </c>
      <c r="R124">
        <v>2.4</v>
      </c>
      <c r="S124">
        <v>1</v>
      </c>
      <c r="T124">
        <v>0</v>
      </c>
      <c r="U124">
        <v>0</v>
      </c>
      <c r="V124">
        <v>9.1999999999999993</v>
      </c>
      <c r="W124">
        <v>0.2</v>
      </c>
      <c r="X124">
        <v>1.2</v>
      </c>
      <c r="Y124">
        <v>3.7</v>
      </c>
      <c r="Z124">
        <v>0</v>
      </c>
      <c r="AA124">
        <v>2.4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2.1</v>
      </c>
      <c r="AI124">
        <v>3.9</v>
      </c>
      <c r="AJ124">
        <v>2.6</v>
      </c>
      <c r="AK124">
        <v>3.9</v>
      </c>
      <c r="AL124">
        <v>0</v>
      </c>
      <c r="AM124">
        <v>6.1</v>
      </c>
      <c r="AN124">
        <v>0.7</v>
      </c>
      <c r="AO124">
        <v>0</v>
      </c>
      <c r="AP124">
        <v>2.6</v>
      </c>
      <c r="AQ124">
        <v>0.7</v>
      </c>
      <c r="AR124">
        <v>1.1000000000000001</v>
      </c>
      <c r="AS124">
        <v>0</v>
      </c>
      <c r="AT124">
        <v>1.3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0.2</v>
      </c>
      <c r="BD124">
        <v>0</v>
      </c>
      <c r="BE124">
        <v>0.2</v>
      </c>
      <c r="BF124">
        <v>0</v>
      </c>
      <c r="BG124">
        <v>0.4</v>
      </c>
      <c r="BH124">
        <v>1.3</v>
      </c>
      <c r="BI124">
        <v>0</v>
      </c>
      <c r="BJ124">
        <v>19.5</v>
      </c>
      <c r="BK124">
        <v>0</v>
      </c>
      <c r="BL124">
        <v>0</v>
      </c>
      <c r="BM124">
        <v>0</v>
      </c>
      <c r="BN124">
        <v>0</v>
      </c>
      <c r="BO124">
        <v>3.3</v>
      </c>
      <c r="BP124">
        <v>0</v>
      </c>
      <c r="BQ124">
        <v>0.6</v>
      </c>
      <c r="BR124">
        <v>1.1000000000000001</v>
      </c>
      <c r="BS124">
        <v>0</v>
      </c>
      <c r="BT124">
        <v>0.2</v>
      </c>
      <c r="BU124">
        <v>0</v>
      </c>
      <c r="BV124">
        <v>1.1000000000000001</v>
      </c>
      <c r="BW124">
        <v>0.5</v>
      </c>
      <c r="BX124">
        <v>0</v>
      </c>
      <c r="BY124">
        <v>0</v>
      </c>
      <c r="BZ124">
        <v>1.1000000000000001</v>
      </c>
      <c r="CA124">
        <v>0.7</v>
      </c>
      <c r="CB124">
        <v>0</v>
      </c>
      <c r="CC124">
        <v>0</v>
      </c>
    </row>
    <row r="125" spans="1:81">
      <c r="A125" t="s">
        <v>60</v>
      </c>
      <c r="B125">
        <v>2</v>
      </c>
      <c r="C125">
        <v>0</v>
      </c>
      <c r="D125">
        <v>0.4</v>
      </c>
      <c r="E125">
        <v>0.8</v>
      </c>
      <c r="F125">
        <v>0</v>
      </c>
      <c r="G125">
        <v>0</v>
      </c>
      <c r="H125">
        <v>0.5</v>
      </c>
      <c r="I125">
        <v>0</v>
      </c>
      <c r="J125">
        <v>0</v>
      </c>
      <c r="K125">
        <v>0</v>
      </c>
      <c r="L125">
        <v>0</v>
      </c>
      <c r="M125">
        <v>0.5</v>
      </c>
      <c r="N125">
        <v>0</v>
      </c>
      <c r="O125">
        <v>0</v>
      </c>
      <c r="P125">
        <v>0.7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0.8</v>
      </c>
      <c r="W125">
        <v>0.3</v>
      </c>
      <c r="X125">
        <v>1.7</v>
      </c>
      <c r="Y125">
        <v>0</v>
      </c>
      <c r="Z125">
        <v>0</v>
      </c>
      <c r="AA125">
        <v>0.7</v>
      </c>
      <c r="AB125">
        <v>0</v>
      </c>
      <c r="AC125">
        <v>0</v>
      </c>
      <c r="AD125">
        <v>0</v>
      </c>
      <c r="AE125">
        <v>0.4</v>
      </c>
      <c r="AF125">
        <v>0</v>
      </c>
      <c r="AG125">
        <v>0</v>
      </c>
      <c r="AH125">
        <v>0</v>
      </c>
      <c r="AI125">
        <v>0.5</v>
      </c>
      <c r="AJ125">
        <v>0.4</v>
      </c>
      <c r="AK125">
        <v>1.7</v>
      </c>
      <c r="AL125">
        <v>0</v>
      </c>
      <c r="AM125">
        <v>8.1</v>
      </c>
      <c r="AN125">
        <v>0</v>
      </c>
      <c r="AO125">
        <v>0</v>
      </c>
      <c r="AP125">
        <v>0.4</v>
      </c>
      <c r="AQ125">
        <v>0</v>
      </c>
      <c r="AR125">
        <v>0.7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</v>
      </c>
      <c r="BF125">
        <v>0</v>
      </c>
      <c r="BG125">
        <v>0.5</v>
      </c>
      <c r="BH125">
        <v>0</v>
      </c>
      <c r="BI125">
        <v>0</v>
      </c>
      <c r="BJ125">
        <v>21.6</v>
      </c>
      <c r="BK125">
        <v>0</v>
      </c>
      <c r="BL125">
        <v>0</v>
      </c>
      <c r="BM125">
        <v>0</v>
      </c>
      <c r="BN125">
        <v>0</v>
      </c>
      <c r="BO125">
        <v>4.5999999999999996</v>
      </c>
      <c r="BP125">
        <v>0</v>
      </c>
      <c r="BQ125">
        <v>0</v>
      </c>
      <c r="BR125">
        <v>1.2</v>
      </c>
      <c r="BS125">
        <v>0</v>
      </c>
      <c r="BT125">
        <v>0</v>
      </c>
      <c r="BU125">
        <v>0</v>
      </c>
      <c r="BV125">
        <v>0.7</v>
      </c>
      <c r="BW125">
        <v>0</v>
      </c>
      <c r="BX125">
        <v>0</v>
      </c>
      <c r="BY125">
        <v>0</v>
      </c>
      <c r="BZ125">
        <v>0.7</v>
      </c>
      <c r="CA125">
        <v>0</v>
      </c>
      <c r="CB125">
        <v>0</v>
      </c>
      <c r="CC125">
        <v>0.9</v>
      </c>
    </row>
    <row r="126" spans="1:81">
      <c r="A126" t="s">
        <v>62</v>
      </c>
      <c r="B126">
        <v>2</v>
      </c>
      <c r="C126">
        <v>0</v>
      </c>
      <c r="D126">
        <v>0.3</v>
      </c>
      <c r="E126">
        <v>2.9</v>
      </c>
      <c r="F126">
        <v>0</v>
      </c>
      <c r="G126">
        <v>13.5</v>
      </c>
      <c r="H126">
        <v>5.3</v>
      </c>
      <c r="I126">
        <v>0</v>
      </c>
      <c r="J126">
        <v>1.3</v>
      </c>
      <c r="K126">
        <v>8</v>
      </c>
      <c r="L126">
        <v>1.1000000000000001</v>
      </c>
      <c r="M126">
        <v>5.3</v>
      </c>
      <c r="N126">
        <v>0</v>
      </c>
      <c r="O126">
        <v>0</v>
      </c>
      <c r="P126">
        <v>1.3</v>
      </c>
      <c r="Q126">
        <v>1.3</v>
      </c>
      <c r="R126">
        <v>8</v>
      </c>
      <c r="S126">
        <v>1.1000000000000001</v>
      </c>
      <c r="T126">
        <v>0</v>
      </c>
      <c r="U126">
        <v>0</v>
      </c>
      <c r="V126">
        <v>17</v>
      </c>
      <c r="W126">
        <v>0.3</v>
      </c>
      <c r="X126">
        <v>0.3</v>
      </c>
      <c r="Y126">
        <v>3.2</v>
      </c>
      <c r="Z126">
        <v>0</v>
      </c>
      <c r="AA126">
        <v>1.3</v>
      </c>
      <c r="AB126">
        <v>0</v>
      </c>
      <c r="AC126">
        <v>0.2</v>
      </c>
      <c r="AD126">
        <v>0</v>
      </c>
      <c r="AE126">
        <v>0.3</v>
      </c>
      <c r="AF126">
        <v>0</v>
      </c>
      <c r="AG126">
        <v>0</v>
      </c>
      <c r="AH126">
        <v>4</v>
      </c>
      <c r="AI126">
        <v>5.3</v>
      </c>
      <c r="AJ126">
        <v>5.9</v>
      </c>
      <c r="AK126">
        <v>1.9</v>
      </c>
      <c r="AL126">
        <v>0</v>
      </c>
      <c r="AM126">
        <v>6.6</v>
      </c>
      <c r="AN126">
        <v>2.2999999999999998</v>
      </c>
      <c r="AO126">
        <v>0</v>
      </c>
      <c r="AP126">
        <v>5.9</v>
      </c>
      <c r="AQ126">
        <v>0.1</v>
      </c>
      <c r="AR126">
        <v>1</v>
      </c>
      <c r="AS126">
        <v>0</v>
      </c>
      <c r="AT126">
        <v>1.6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</v>
      </c>
      <c r="BF126">
        <v>0</v>
      </c>
      <c r="BG126">
        <v>0.2</v>
      </c>
      <c r="BH126">
        <v>2.2999999999999998</v>
      </c>
      <c r="BI126">
        <v>0</v>
      </c>
      <c r="BJ126">
        <v>23.4</v>
      </c>
      <c r="BK126">
        <v>16.5</v>
      </c>
      <c r="BL126">
        <v>0</v>
      </c>
      <c r="BM126">
        <v>0</v>
      </c>
      <c r="BN126">
        <v>0</v>
      </c>
      <c r="BO126">
        <v>4.0999999999999996</v>
      </c>
      <c r="BP126">
        <v>0</v>
      </c>
      <c r="BQ126">
        <v>0.4</v>
      </c>
      <c r="BR126">
        <v>0.9</v>
      </c>
      <c r="BS126">
        <v>0</v>
      </c>
      <c r="BT126">
        <v>0</v>
      </c>
      <c r="BU126">
        <v>0</v>
      </c>
      <c r="BV126">
        <v>1</v>
      </c>
      <c r="BW126">
        <v>0.5</v>
      </c>
      <c r="BX126">
        <v>0</v>
      </c>
      <c r="BY126">
        <v>0</v>
      </c>
      <c r="BZ126">
        <v>1</v>
      </c>
      <c r="CA126">
        <v>0.1</v>
      </c>
      <c r="CB126">
        <v>0</v>
      </c>
      <c r="CC126">
        <v>0</v>
      </c>
    </row>
    <row r="127" spans="1:81">
      <c r="A127" t="s">
        <v>64</v>
      </c>
      <c r="B127">
        <v>2</v>
      </c>
      <c r="C127">
        <v>0</v>
      </c>
      <c r="D127">
        <v>0</v>
      </c>
      <c r="E127">
        <v>1.5</v>
      </c>
      <c r="F127">
        <v>0</v>
      </c>
      <c r="G127">
        <v>2.1</v>
      </c>
      <c r="H127">
        <v>5.5</v>
      </c>
      <c r="I127">
        <v>0</v>
      </c>
      <c r="J127">
        <v>1.2</v>
      </c>
      <c r="K127">
        <v>3.2</v>
      </c>
      <c r="L127">
        <v>1.5</v>
      </c>
      <c r="M127">
        <v>5.5</v>
      </c>
      <c r="N127">
        <v>0</v>
      </c>
      <c r="O127">
        <v>0</v>
      </c>
      <c r="P127">
        <v>1.8</v>
      </c>
      <c r="Q127">
        <v>1.2</v>
      </c>
      <c r="R127">
        <v>3.2</v>
      </c>
      <c r="S127">
        <v>1.5</v>
      </c>
      <c r="T127">
        <v>0</v>
      </c>
      <c r="U127">
        <v>0</v>
      </c>
      <c r="V127">
        <v>21.6</v>
      </c>
      <c r="W127">
        <v>0.6</v>
      </c>
      <c r="X127">
        <v>0.3</v>
      </c>
      <c r="Y127">
        <v>2.5</v>
      </c>
      <c r="Z127">
        <v>0</v>
      </c>
      <c r="AA127">
        <v>1.8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0.6</v>
      </c>
      <c r="AI127">
        <v>5.5</v>
      </c>
      <c r="AJ127">
        <v>7.3</v>
      </c>
      <c r="AK127">
        <v>3.3</v>
      </c>
      <c r="AL127">
        <v>0</v>
      </c>
      <c r="AM127">
        <v>6.6</v>
      </c>
      <c r="AN127">
        <v>1.3</v>
      </c>
      <c r="AO127">
        <v>0</v>
      </c>
      <c r="AP127">
        <v>7.3</v>
      </c>
      <c r="AQ127">
        <v>0</v>
      </c>
      <c r="AR127">
        <v>0.3</v>
      </c>
      <c r="AS127">
        <v>0</v>
      </c>
      <c r="AT127">
        <v>1.8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0.2</v>
      </c>
      <c r="BE127">
        <v>0.2</v>
      </c>
      <c r="BF127">
        <v>0</v>
      </c>
      <c r="BG127">
        <v>0.3</v>
      </c>
      <c r="BH127">
        <v>1</v>
      </c>
      <c r="BI127">
        <v>0</v>
      </c>
      <c r="BJ127">
        <v>26.5</v>
      </c>
      <c r="BK127">
        <v>16.399999999999999</v>
      </c>
      <c r="BL127">
        <v>0</v>
      </c>
      <c r="BM127">
        <v>0</v>
      </c>
      <c r="BN127">
        <v>0</v>
      </c>
      <c r="BO127">
        <v>4.4000000000000004</v>
      </c>
      <c r="BP127">
        <v>0</v>
      </c>
      <c r="BQ127">
        <v>0.5</v>
      </c>
      <c r="BR127">
        <v>1.4</v>
      </c>
      <c r="BS127">
        <v>0</v>
      </c>
      <c r="BT127">
        <v>0</v>
      </c>
      <c r="BU127">
        <v>0</v>
      </c>
      <c r="BV127">
        <v>0.3</v>
      </c>
      <c r="BW127">
        <v>0.3</v>
      </c>
      <c r="BX127">
        <v>0</v>
      </c>
      <c r="BY127">
        <v>0</v>
      </c>
      <c r="BZ127">
        <v>0.3</v>
      </c>
      <c r="CA127">
        <v>0</v>
      </c>
      <c r="CB127">
        <v>0</v>
      </c>
      <c r="CC127">
        <v>0</v>
      </c>
    </row>
    <row r="128" spans="1:81">
      <c r="A128" t="s">
        <v>67</v>
      </c>
      <c r="B128">
        <v>2</v>
      </c>
      <c r="C128">
        <v>0</v>
      </c>
      <c r="D128">
        <v>0.4</v>
      </c>
      <c r="E128">
        <v>1.9</v>
      </c>
      <c r="F128">
        <v>0</v>
      </c>
      <c r="G128">
        <v>1.2</v>
      </c>
      <c r="H128">
        <v>1.5</v>
      </c>
      <c r="I128">
        <v>0</v>
      </c>
      <c r="J128">
        <v>0</v>
      </c>
      <c r="K128">
        <v>0.5</v>
      </c>
      <c r="L128">
        <v>0.1</v>
      </c>
      <c r="M128">
        <v>1.5</v>
      </c>
      <c r="N128">
        <v>0</v>
      </c>
      <c r="O128">
        <v>0</v>
      </c>
      <c r="P128">
        <v>0.9</v>
      </c>
      <c r="Q128">
        <v>0</v>
      </c>
      <c r="R128">
        <v>0.5</v>
      </c>
      <c r="S128">
        <v>0.1</v>
      </c>
      <c r="T128">
        <v>0</v>
      </c>
      <c r="U128">
        <v>0</v>
      </c>
      <c r="V128">
        <v>1</v>
      </c>
      <c r="W128">
        <v>0.1</v>
      </c>
      <c r="X128">
        <v>2.5</v>
      </c>
      <c r="Y128">
        <v>0.5</v>
      </c>
      <c r="Z128">
        <v>0</v>
      </c>
      <c r="AA128">
        <v>0.9</v>
      </c>
      <c r="AB128">
        <v>0</v>
      </c>
      <c r="AC128">
        <v>0</v>
      </c>
      <c r="AD128">
        <v>0</v>
      </c>
      <c r="AE128">
        <v>0.4</v>
      </c>
      <c r="AF128">
        <v>0</v>
      </c>
      <c r="AG128">
        <v>0</v>
      </c>
      <c r="AH128">
        <v>0</v>
      </c>
      <c r="AI128">
        <v>1.5</v>
      </c>
      <c r="AJ128">
        <v>9.9</v>
      </c>
      <c r="AK128">
        <v>2.2000000000000002</v>
      </c>
      <c r="AL128">
        <v>0</v>
      </c>
      <c r="AM128">
        <v>6.6</v>
      </c>
      <c r="AN128">
        <v>0</v>
      </c>
      <c r="AO128">
        <v>0</v>
      </c>
      <c r="AP128">
        <v>9.9</v>
      </c>
      <c r="AQ128">
        <v>0</v>
      </c>
      <c r="AR128">
        <v>2.4</v>
      </c>
      <c r="AS128">
        <v>0</v>
      </c>
      <c r="AT128">
        <v>0.2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</v>
      </c>
      <c r="BF128">
        <v>0</v>
      </c>
      <c r="BG128">
        <v>0</v>
      </c>
      <c r="BH128">
        <v>0</v>
      </c>
      <c r="BI128">
        <v>0</v>
      </c>
      <c r="BJ128">
        <v>20.6</v>
      </c>
      <c r="BK128">
        <v>0</v>
      </c>
      <c r="BL128">
        <v>0</v>
      </c>
      <c r="BM128">
        <v>0</v>
      </c>
      <c r="BN128">
        <v>0</v>
      </c>
      <c r="BO128">
        <v>3.9</v>
      </c>
      <c r="BP128">
        <v>0</v>
      </c>
      <c r="BQ128">
        <v>0.5</v>
      </c>
      <c r="BR128">
        <v>1.3</v>
      </c>
      <c r="BS128">
        <v>0</v>
      </c>
      <c r="BT128">
        <v>0</v>
      </c>
      <c r="BU128">
        <v>0</v>
      </c>
      <c r="BV128">
        <v>2.4</v>
      </c>
      <c r="BW128">
        <v>0</v>
      </c>
      <c r="BX128">
        <v>0</v>
      </c>
      <c r="BY128">
        <v>0</v>
      </c>
      <c r="BZ128">
        <v>2.4</v>
      </c>
      <c r="CA128">
        <v>0</v>
      </c>
      <c r="CB128">
        <v>0</v>
      </c>
      <c r="CC128">
        <v>0</v>
      </c>
    </row>
    <row r="129" spans="1:81">
      <c r="A129" t="s">
        <v>69</v>
      </c>
      <c r="B129">
        <v>2</v>
      </c>
      <c r="C129">
        <v>0</v>
      </c>
      <c r="D129">
        <v>0.2</v>
      </c>
      <c r="E129">
        <v>2.6</v>
      </c>
      <c r="F129">
        <v>0</v>
      </c>
      <c r="G129">
        <v>1.3</v>
      </c>
      <c r="H129">
        <v>6.7</v>
      </c>
      <c r="I129">
        <v>0</v>
      </c>
      <c r="J129">
        <v>1.5</v>
      </c>
      <c r="K129">
        <v>2.1</v>
      </c>
      <c r="L129">
        <v>2.4</v>
      </c>
      <c r="M129">
        <v>6.7</v>
      </c>
      <c r="N129">
        <v>0</v>
      </c>
      <c r="O129">
        <v>0</v>
      </c>
      <c r="P129">
        <v>2.2999999999999998</v>
      </c>
      <c r="Q129">
        <v>1.5</v>
      </c>
      <c r="R129">
        <v>2.1</v>
      </c>
      <c r="S129">
        <v>2.4</v>
      </c>
      <c r="T129">
        <v>0</v>
      </c>
      <c r="U129">
        <v>0</v>
      </c>
      <c r="V129">
        <v>10.8</v>
      </c>
      <c r="W129">
        <v>1.7</v>
      </c>
      <c r="X129">
        <v>0.4</v>
      </c>
      <c r="Y129">
        <v>3.1</v>
      </c>
      <c r="Z129">
        <v>0</v>
      </c>
      <c r="AA129">
        <v>2.2999999999999998</v>
      </c>
      <c r="AB129">
        <v>0</v>
      </c>
      <c r="AC129">
        <v>0</v>
      </c>
      <c r="AD129">
        <v>0</v>
      </c>
      <c r="AE129">
        <v>0.2</v>
      </c>
      <c r="AF129">
        <v>0</v>
      </c>
      <c r="AG129">
        <v>0</v>
      </c>
      <c r="AH129">
        <v>0.8</v>
      </c>
      <c r="AI129">
        <v>6.7</v>
      </c>
      <c r="AJ129">
        <v>2.2999999999999998</v>
      </c>
      <c r="AK129">
        <v>3.3</v>
      </c>
      <c r="AL129">
        <v>0</v>
      </c>
      <c r="AM129">
        <v>8.5</v>
      </c>
      <c r="AN129">
        <v>1.6</v>
      </c>
      <c r="AO129">
        <v>0</v>
      </c>
      <c r="AP129">
        <v>2.2999999999999998</v>
      </c>
      <c r="AQ129">
        <v>2.8</v>
      </c>
      <c r="AR129">
        <v>1.6</v>
      </c>
      <c r="AS129">
        <v>0</v>
      </c>
      <c r="AT129">
        <v>0.8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1.5</v>
      </c>
      <c r="BB129">
        <v>0</v>
      </c>
      <c r="BC129">
        <v>0</v>
      </c>
      <c r="BD129">
        <v>0</v>
      </c>
      <c r="BE129">
        <v>0.2</v>
      </c>
      <c r="BF129">
        <v>0</v>
      </c>
      <c r="BG129">
        <v>0.3</v>
      </c>
      <c r="BH129">
        <v>0.9</v>
      </c>
      <c r="BI129">
        <v>0</v>
      </c>
      <c r="BJ129">
        <v>17.8</v>
      </c>
      <c r="BK129">
        <v>0</v>
      </c>
      <c r="BL129">
        <v>0</v>
      </c>
      <c r="BM129">
        <v>0</v>
      </c>
      <c r="BN129">
        <v>0</v>
      </c>
      <c r="BO129">
        <v>2.9</v>
      </c>
      <c r="BP129">
        <v>0</v>
      </c>
      <c r="BQ129">
        <v>0.5</v>
      </c>
      <c r="BR129">
        <v>1.1000000000000001</v>
      </c>
      <c r="BS129">
        <v>0</v>
      </c>
      <c r="BT129">
        <v>0</v>
      </c>
      <c r="BU129">
        <v>0</v>
      </c>
      <c r="BV129">
        <v>1.6</v>
      </c>
      <c r="BW129">
        <v>0.4</v>
      </c>
      <c r="BX129">
        <v>0</v>
      </c>
      <c r="BY129">
        <v>0</v>
      </c>
      <c r="BZ129">
        <v>1.6</v>
      </c>
      <c r="CA129">
        <v>2.8</v>
      </c>
      <c r="CB129">
        <v>0</v>
      </c>
      <c r="CC129">
        <v>0.1</v>
      </c>
    </row>
    <row r="130" spans="1:81">
      <c r="A130" t="s">
        <v>72</v>
      </c>
      <c r="B130">
        <v>2</v>
      </c>
      <c r="C130">
        <v>0</v>
      </c>
      <c r="D130">
        <v>0.2</v>
      </c>
      <c r="E130">
        <v>3.2</v>
      </c>
      <c r="F130">
        <v>0</v>
      </c>
      <c r="G130">
        <v>1.8</v>
      </c>
      <c r="H130">
        <v>5.7</v>
      </c>
      <c r="I130">
        <v>0</v>
      </c>
      <c r="J130">
        <v>2</v>
      </c>
      <c r="K130">
        <v>1.8</v>
      </c>
      <c r="L130">
        <v>2.2000000000000002</v>
      </c>
      <c r="M130">
        <v>5.7</v>
      </c>
      <c r="N130">
        <v>0</v>
      </c>
      <c r="O130">
        <v>0</v>
      </c>
      <c r="P130">
        <v>2.2000000000000002</v>
      </c>
      <c r="Q130">
        <v>2</v>
      </c>
      <c r="R130">
        <v>1.8</v>
      </c>
      <c r="S130">
        <v>2.2000000000000002</v>
      </c>
      <c r="T130">
        <v>0</v>
      </c>
      <c r="U130">
        <v>0</v>
      </c>
      <c r="V130">
        <v>13.9</v>
      </c>
      <c r="W130">
        <v>2.2000000000000002</v>
      </c>
      <c r="X130">
        <v>0.5</v>
      </c>
      <c r="Y130">
        <v>5.0999999999999996</v>
      </c>
      <c r="Z130">
        <v>0</v>
      </c>
      <c r="AA130">
        <v>2.2000000000000002</v>
      </c>
      <c r="AB130">
        <v>0</v>
      </c>
      <c r="AC130">
        <v>0</v>
      </c>
      <c r="AD130">
        <v>0</v>
      </c>
      <c r="AE130">
        <v>0.2</v>
      </c>
      <c r="AF130">
        <v>0</v>
      </c>
      <c r="AG130">
        <v>0</v>
      </c>
      <c r="AH130">
        <v>1.1000000000000001</v>
      </c>
      <c r="AI130">
        <v>5.7</v>
      </c>
      <c r="AJ130">
        <v>1.2</v>
      </c>
      <c r="AK130">
        <v>3.8</v>
      </c>
      <c r="AL130">
        <v>0</v>
      </c>
      <c r="AM130">
        <v>8</v>
      </c>
      <c r="AN130">
        <v>0.2</v>
      </c>
      <c r="AO130">
        <v>0</v>
      </c>
      <c r="AP130">
        <v>1.2</v>
      </c>
      <c r="AQ130">
        <v>0</v>
      </c>
      <c r="AR130">
        <v>0.8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0.2</v>
      </c>
      <c r="BD130">
        <v>0</v>
      </c>
      <c r="BE130">
        <v>0.2</v>
      </c>
      <c r="BF130">
        <v>0</v>
      </c>
      <c r="BG130">
        <v>0.2</v>
      </c>
      <c r="BH130">
        <v>1.7</v>
      </c>
      <c r="BI130">
        <v>0</v>
      </c>
      <c r="BJ130">
        <v>15.5</v>
      </c>
      <c r="BK130">
        <v>0</v>
      </c>
      <c r="BL130">
        <v>0</v>
      </c>
      <c r="BM130">
        <v>0</v>
      </c>
      <c r="BN130">
        <v>0</v>
      </c>
      <c r="BO130">
        <v>3.9</v>
      </c>
      <c r="BP130">
        <v>0</v>
      </c>
      <c r="BQ130">
        <v>0.5</v>
      </c>
      <c r="BR130">
        <v>1.5</v>
      </c>
      <c r="BS130">
        <v>0</v>
      </c>
      <c r="BT130">
        <v>0</v>
      </c>
      <c r="BU130">
        <v>0</v>
      </c>
      <c r="BV130">
        <v>0.8</v>
      </c>
      <c r="BW130">
        <v>0.5</v>
      </c>
      <c r="BX130">
        <v>0</v>
      </c>
      <c r="BY130">
        <v>0</v>
      </c>
      <c r="BZ130">
        <v>0.8</v>
      </c>
      <c r="CA130">
        <v>0</v>
      </c>
      <c r="CB130">
        <v>0</v>
      </c>
      <c r="CC130">
        <v>0</v>
      </c>
    </row>
    <row r="131" spans="1:81">
      <c r="A131" t="s">
        <v>73</v>
      </c>
      <c r="B131">
        <v>2</v>
      </c>
      <c r="C131">
        <v>0</v>
      </c>
      <c r="D131">
        <v>0</v>
      </c>
      <c r="E131">
        <v>3.9</v>
      </c>
      <c r="F131">
        <v>0</v>
      </c>
      <c r="G131">
        <v>25</v>
      </c>
      <c r="H131">
        <v>2.4</v>
      </c>
      <c r="I131">
        <v>0</v>
      </c>
      <c r="J131">
        <v>0.9</v>
      </c>
      <c r="K131">
        <v>1.2</v>
      </c>
      <c r="L131">
        <v>0</v>
      </c>
      <c r="M131">
        <v>2.4</v>
      </c>
      <c r="N131">
        <v>0</v>
      </c>
      <c r="O131">
        <v>0</v>
      </c>
      <c r="P131">
        <v>1.2</v>
      </c>
      <c r="Q131">
        <v>0.9</v>
      </c>
      <c r="R131">
        <v>1.2</v>
      </c>
      <c r="S131">
        <v>0</v>
      </c>
      <c r="T131">
        <v>0</v>
      </c>
      <c r="U131">
        <v>0</v>
      </c>
      <c r="V131">
        <v>2.9</v>
      </c>
      <c r="W131">
        <v>0.3</v>
      </c>
      <c r="X131">
        <v>0</v>
      </c>
      <c r="Y131">
        <v>0.6</v>
      </c>
      <c r="Z131">
        <v>0</v>
      </c>
      <c r="AA131">
        <v>1.2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0.7</v>
      </c>
      <c r="AI131">
        <v>2.4</v>
      </c>
      <c r="AJ131">
        <v>5.6</v>
      </c>
      <c r="AK131">
        <v>2.4</v>
      </c>
      <c r="AL131">
        <v>0</v>
      </c>
      <c r="AM131">
        <v>6.4</v>
      </c>
      <c r="AN131">
        <v>0</v>
      </c>
      <c r="AO131">
        <v>0</v>
      </c>
      <c r="AP131">
        <v>5.6</v>
      </c>
      <c r="AQ131">
        <v>0.3</v>
      </c>
      <c r="AR131">
        <v>0.5</v>
      </c>
      <c r="AS131">
        <v>0</v>
      </c>
      <c r="AT131">
        <v>0.7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0.1</v>
      </c>
      <c r="BF131">
        <v>0</v>
      </c>
      <c r="BG131">
        <v>0.5</v>
      </c>
      <c r="BH131">
        <v>1</v>
      </c>
      <c r="BI131">
        <v>0</v>
      </c>
      <c r="BJ131">
        <v>9.6999999999999993</v>
      </c>
      <c r="BK131">
        <v>0</v>
      </c>
      <c r="BL131">
        <v>0</v>
      </c>
      <c r="BM131">
        <v>0</v>
      </c>
      <c r="BN131">
        <v>0</v>
      </c>
      <c r="BO131">
        <v>5.3</v>
      </c>
      <c r="BP131">
        <v>0</v>
      </c>
      <c r="BQ131">
        <v>0.4</v>
      </c>
      <c r="BR131">
        <v>1</v>
      </c>
      <c r="BS131">
        <v>0</v>
      </c>
      <c r="BT131">
        <v>0</v>
      </c>
      <c r="BU131">
        <v>0</v>
      </c>
      <c r="BV131">
        <v>0.5</v>
      </c>
      <c r="BW131">
        <v>0</v>
      </c>
      <c r="BX131">
        <v>0</v>
      </c>
      <c r="BY131">
        <v>0</v>
      </c>
      <c r="BZ131">
        <v>0.5</v>
      </c>
      <c r="CA131">
        <v>0.3</v>
      </c>
      <c r="CB131">
        <v>0</v>
      </c>
      <c r="CC131">
        <v>0</v>
      </c>
    </row>
    <row r="132" spans="1:81">
      <c r="A132" t="s">
        <v>75</v>
      </c>
      <c r="B132">
        <v>2</v>
      </c>
      <c r="C132">
        <v>0</v>
      </c>
      <c r="D132">
        <v>0</v>
      </c>
      <c r="E132">
        <v>0.2</v>
      </c>
      <c r="F132">
        <v>0</v>
      </c>
      <c r="G132">
        <v>0.8</v>
      </c>
      <c r="H132">
        <v>2</v>
      </c>
      <c r="I132">
        <v>0</v>
      </c>
      <c r="J132">
        <v>0</v>
      </c>
      <c r="K132">
        <v>0.3</v>
      </c>
      <c r="L132">
        <v>1.3</v>
      </c>
      <c r="M132">
        <v>2</v>
      </c>
      <c r="N132">
        <v>0</v>
      </c>
      <c r="O132">
        <v>0</v>
      </c>
      <c r="P132">
        <v>1</v>
      </c>
      <c r="Q132">
        <v>0</v>
      </c>
      <c r="R132">
        <v>0.3</v>
      </c>
      <c r="S132">
        <v>1.3</v>
      </c>
      <c r="T132">
        <v>0</v>
      </c>
      <c r="U132">
        <v>0</v>
      </c>
      <c r="V132">
        <v>1.3</v>
      </c>
      <c r="W132">
        <v>0</v>
      </c>
      <c r="X132">
        <v>0</v>
      </c>
      <c r="Y132">
        <v>1.9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0.3</v>
      </c>
      <c r="AI132">
        <v>2</v>
      </c>
      <c r="AJ132">
        <v>0.1</v>
      </c>
      <c r="AK132">
        <v>2.5</v>
      </c>
      <c r="AL132">
        <v>0</v>
      </c>
      <c r="AM132">
        <v>6.2</v>
      </c>
      <c r="AN132">
        <v>0</v>
      </c>
      <c r="AO132">
        <v>0</v>
      </c>
      <c r="AP132">
        <v>0.1</v>
      </c>
      <c r="AQ132">
        <v>0.4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0.4</v>
      </c>
      <c r="BB132">
        <v>0</v>
      </c>
      <c r="BC132">
        <v>0</v>
      </c>
      <c r="BD132">
        <v>0</v>
      </c>
      <c r="BE132">
        <v>0.2</v>
      </c>
      <c r="BF132">
        <v>0</v>
      </c>
      <c r="BG132">
        <v>0</v>
      </c>
      <c r="BH132">
        <v>0.3</v>
      </c>
      <c r="BI132">
        <v>0</v>
      </c>
      <c r="BJ132">
        <v>22.6</v>
      </c>
      <c r="BK132">
        <v>0</v>
      </c>
      <c r="BL132">
        <v>0</v>
      </c>
      <c r="BM132">
        <v>0</v>
      </c>
      <c r="BN132">
        <v>0</v>
      </c>
      <c r="BO132">
        <v>3.1</v>
      </c>
      <c r="BP132">
        <v>0</v>
      </c>
      <c r="BQ132">
        <v>0.5</v>
      </c>
      <c r="BR132">
        <v>1.4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0.4</v>
      </c>
      <c r="CB132">
        <v>0</v>
      </c>
      <c r="CC132">
        <v>0</v>
      </c>
    </row>
    <row r="133" spans="1:81">
      <c r="A133" t="s">
        <v>76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3.2</v>
      </c>
      <c r="I133">
        <v>0</v>
      </c>
      <c r="J133">
        <v>0</v>
      </c>
      <c r="K133">
        <v>0.4</v>
      </c>
      <c r="L133">
        <v>3.3</v>
      </c>
      <c r="M133">
        <v>3.2</v>
      </c>
      <c r="N133">
        <v>0</v>
      </c>
      <c r="O133">
        <v>0</v>
      </c>
      <c r="P133">
        <v>0.7</v>
      </c>
      <c r="Q133">
        <v>0</v>
      </c>
      <c r="R133">
        <v>0.4</v>
      </c>
      <c r="S133">
        <v>3.3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0.7</v>
      </c>
      <c r="Z133">
        <v>0</v>
      </c>
      <c r="AA133">
        <v>0.7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0.3</v>
      </c>
      <c r="AI133">
        <v>3.2</v>
      </c>
      <c r="AJ133">
        <v>0.5</v>
      </c>
      <c r="AK133">
        <v>1.3</v>
      </c>
      <c r="AL133">
        <v>0</v>
      </c>
      <c r="AM133">
        <v>4.0999999999999996</v>
      </c>
      <c r="AN133">
        <v>0</v>
      </c>
      <c r="AO133">
        <v>0</v>
      </c>
      <c r="AP133">
        <v>0.5</v>
      </c>
      <c r="AQ133">
        <v>0</v>
      </c>
      <c r="AR133">
        <v>0</v>
      </c>
      <c r="AS133">
        <v>0</v>
      </c>
      <c r="AT133">
        <v>0.6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</v>
      </c>
      <c r="BF133">
        <v>0</v>
      </c>
      <c r="BG133">
        <v>0</v>
      </c>
      <c r="BH133">
        <v>0.4</v>
      </c>
      <c r="BI133">
        <v>0</v>
      </c>
      <c r="BJ133">
        <v>17.100000000000001</v>
      </c>
      <c r="BK133">
        <v>0</v>
      </c>
      <c r="BL133">
        <v>0</v>
      </c>
      <c r="BM133">
        <v>0</v>
      </c>
      <c r="BN133">
        <v>0</v>
      </c>
      <c r="BO133">
        <v>4.3</v>
      </c>
      <c r="BP133">
        <v>0</v>
      </c>
      <c r="BQ133">
        <v>0.4</v>
      </c>
      <c r="BR133">
        <v>1.1000000000000001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</row>
    <row r="134" spans="1:81">
      <c r="A134" t="s">
        <v>78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3.2</v>
      </c>
      <c r="I134">
        <v>0</v>
      </c>
      <c r="J134">
        <v>0</v>
      </c>
      <c r="K134">
        <v>0.3</v>
      </c>
      <c r="L134">
        <v>2.6</v>
      </c>
      <c r="M134">
        <v>3.2</v>
      </c>
      <c r="N134">
        <v>0</v>
      </c>
      <c r="O134">
        <v>0</v>
      </c>
      <c r="P134">
        <v>0.9</v>
      </c>
      <c r="Q134">
        <v>0</v>
      </c>
      <c r="R134">
        <v>0.3</v>
      </c>
      <c r="S134">
        <v>2.6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3.2</v>
      </c>
      <c r="AJ134">
        <v>0</v>
      </c>
      <c r="AK134">
        <v>2.8</v>
      </c>
      <c r="AL134">
        <v>0</v>
      </c>
      <c r="AM134">
        <v>5.7</v>
      </c>
      <c r="AN134">
        <v>0</v>
      </c>
      <c r="AO134">
        <v>0</v>
      </c>
      <c r="AP134">
        <v>0</v>
      </c>
      <c r="AQ134">
        <v>0.6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18.7</v>
      </c>
      <c r="BK134">
        <v>0</v>
      </c>
      <c r="BL134">
        <v>0</v>
      </c>
      <c r="BM134">
        <v>0</v>
      </c>
      <c r="BN134">
        <v>0</v>
      </c>
      <c r="BO134">
        <v>3.4</v>
      </c>
      <c r="BP134">
        <v>0</v>
      </c>
      <c r="BQ134">
        <v>0.5</v>
      </c>
      <c r="BR134">
        <v>1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0.6</v>
      </c>
      <c r="CB134">
        <v>0</v>
      </c>
      <c r="CC134">
        <v>0</v>
      </c>
    </row>
    <row r="135" spans="1:81">
      <c r="A135" t="s">
        <v>80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0.2</v>
      </c>
      <c r="I135">
        <v>0</v>
      </c>
      <c r="J135">
        <v>0</v>
      </c>
      <c r="K135">
        <v>0</v>
      </c>
      <c r="L135">
        <v>0</v>
      </c>
      <c r="M135">
        <v>0.2</v>
      </c>
      <c r="N135">
        <v>0</v>
      </c>
      <c r="O135">
        <v>0</v>
      </c>
      <c r="P135">
        <v>0.7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0.7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0.2</v>
      </c>
      <c r="AJ135">
        <v>0.1</v>
      </c>
      <c r="AK135">
        <v>1.7</v>
      </c>
      <c r="AL135">
        <v>0</v>
      </c>
      <c r="AM135">
        <v>3.6</v>
      </c>
      <c r="AN135">
        <v>0</v>
      </c>
      <c r="AO135">
        <v>0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20.399999999999999</v>
      </c>
      <c r="BK135">
        <v>0</v>
      </c>
      <c r="BL135">
        <v>0</v>
      </c>
      <c r="BM135">
        <v>0</v>
      </c>
      <c r="BN135">
        <v>0</v>
      </c>
      <c r="BO135">
        <v>3.4</v>
      </c>
      <c r="BP135">
        <v>0</v>
      </c>
      <c r="BQ135">
        <v>0.2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</row>
    <row r="136" spans="1:81">
      <c r="A136" t="s">
        <v>82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Q136">
        <v>0</v>
      </c>
      <c r="R136">
        <v>0</v>
      </c>
      <c r="S136">
        <v>0</v>
      </c>
      <c r="V136">
        <v>0</v>
      </c>
      <c r="Y136">
        <v>0</v>
      </c>
      <c r="AC136">
        <v>0</v>
      </c>
      <c r="AD136">
        <v>0</v>
      </c>
      <c r="AE136">
        <v>0</v>
      </c>
      <c r="AH136">
        <v>0</v>
      </c>
      <c r="AI136">
        <v>0</v>
      </c>
      <c r="AJ136">
        <v>0</v>
      </c>
      <c r="AK136">
        <v>0</v>
      </c>
      <c r="AN136">
        <v>0</v>
      </c>
      <c r="AP136">
        <v>0</v>
      </c>
      <c r="AQ136">
        <v>0</v>
      </c>
      <c r="AR136">
        <v>0</v>
      </c>
      <c r="AT136">
        <v>0</v>
      </c>
      <c r="BA136">
        <v>0</v>
      </c>
      <c r="BC136">
        <v>0</v>
      </c>
      <c r="BH136">
        <v>0</v>
      </c>
      <c r="BL136">
        <v>0</v>
      </c>
      <c r="BN136">
        <v>0</v>
      </c>
      <c r="BO136">
        <v>0</v>
      </c>
      <c r="BQ136">
        <v>0</v>
      </c>
      <c r="BR136">
        <v>0</v>
      </c>
      <c r="BV136">
        <v>0</v>
      </c>
      <c r="BZ136">
        <v>0</v>
      </c>
      <c r="CA136">
        <v>0</v>
      </c>
      <c r="CB136">
        <v>0</v>
      </c>
    </row>
    <row r="137" spans="1:81">
      <c r="A137" t="s">
        <v>83</v>
      </c>
      <c r="B137">
        <v>2</v>
      </c>
      <c r="C137">
        <v>0</v>
      </c>
      <c r="D137">
        <v>0</v>
      </c>
      <c r="E137">
        <v>1.5</v>
      </c>
      <c r="F137">
        <v>0</v>
      </c>
      <c r="G137">
        <v>4</v>
      </c>
      <c r="H137">
        <v>1.5</v>
      </c>
      <c r="I137">
        <v>0</v>
      </c>
      <c r="J137">
        <v>0</v>
      </c>
      <c r="K137">
        <v>0.3</v>
      </c>
      <c r="L137">
        <v>0.1</v>
      </c>
      <c r="M137">
        <v>1.5</v>
      </c>
      <c r="N137">
        <v>0</v>
      </c>
      <c r="O137">
        <v>0</v>
      </c>
      <c r="P137">
        <v>2.2000000000000002</v>
      </c>
      <c r="Q137">
        <v>0</v>
      </c>
      <c r="R137">
        <v>0.3</v>
      </c>
      <c r="S137">
        <v>0.1</v>
      </c>
      <c r="T137">
        <v>0</v>
      </c>
      <c r="U137">
        <v>0</v>
      </c>
      <c r="V137">
        <v>3.6</v>
      </c>
      <c r="W137">
        <v>0.6</v>
      </c>
      <c r="X137">
        <v>0.5</v>
      </c>
      <c r="Y137">
        <v>0.8</v>
      </c>
      <c r="Z137">
        <v>0</v>
      </c>
      <c r="AA137">
        <v>2.2000000000000002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1.5</v>
      </c>
      <c r="AJ137">
        <v>0.8</v>
      </c>
      <c r="AK137">
        <v>2.6</v>
      </c>
      <c r="AL137">
        <v>0</v>
      </c>
      <c r="AM137">
        <v>6.3</v>
      </c>
      <c r="AN137">
        <v>5.8</v>
      </c>
      <c r="AO137">
        <v>0</v>
      </c>
      <c r="AP137">
        <v>0.8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0.4</v>
      </c>
      <c r="BB137">
        <v>0</v>
      </c>
      <c r="BC137">
        <v>0</v>
      </c>
      <c r="BD137">
        <v>0</v>
      </c>
      <c r="BE137">
        <v>0.4</v>
      </c>
      <c r="BF137">
        <v>0</v>
      </c>
      <c r="BG137">
        <v>0.3</v>
      </c>
      <c r="BH137">
        <v>0.2</v>
      </c>
      <c r="BI137">
        <v>0</v>
      </c>
      <c r="BJ137">
        <v>19</v>
      </c>
      <c r="BK137">
        <v>0</v>
      </c>
      <c r="BL137">
        <v>0</v>
      </c>
      <c r="BM137">
        <v>0</v>
      </c>
      <c r="BN137">
        <v>0</v>
      </c>
      <c r="BO137">
        <v>4.2</v>
      </c>
      <c r="BP137">
        <v>0</v>
      </c>
      <c r="BQ137">
        <v>0.6</v>
      </c>
      <c r="BR137">
        <v>0.8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</row>
    <row r="138" spans="1:81">
      <c r="A138" t="s">
        <v>84</v>
      </c>
      <c r="B138">
        <v>2</v>
      </c>
      <c r="C138">
        <v>0</v>
      </c>
      <c r="D138">
        <v>0</v>
      </c>
      <c r="E138">
        <v>0.9</v>
      </c>
      <c r="F138">
        <v>0</v>
      </c>
      <c r="G138">
        <v>5.6</v>
      </c>
      <c r="H138">
        <v>3.6</v>
      </c>
      <c r="I138">
        <v>0</v>
      </c>
      <c r="J138">
        <v>0.7</v>
      </c>
      <c r="K138">
        <v>3.2</v>
      </c>
      <c r="L138">
        <v>1.1000000000000001</v>
      </c>
      <c r="M138">
        <v>3.6</v>
      </c>
      <c r="N138">
        <v>0</v>
      </c>
      <c r="O138">
        <v>0</v>
      </c>
      <c r="P138">
        <v>2.4</v>
      </c>
      <c r="Q138">
        <v>0.7</v>
      </c>
      <c r="R138">
        <v>3.2</v>
      </c>
      <c r="S138">
        <v>1.1000000000000001</v>
      </c>
      <c r="T138">
        <v>0</v>
      </c>
      <c r="U138">
        <v>0</v>
      </c>
      <c r="V138">
        <v>6.7</v>
      </c>
      <c r="W138">
        <v>0.6</v>
      </c>
      <c r="X138">
        <v>0.3</v>
      </c>
      <c r="Y138">
        <v>1.4</v>
      </c>
      <c r="Z138">
        <v>0</v>
      </c>
      <c r="AA138">
        <v>2.4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0.8</v>
      </c>
      <c r="AI138">
        <v>3.6</v>
      </c>
      <c r="AJ138">
        <v>5.8</v>
      </c>
      <c r="AK138">
        <v>2.9</v>
      </c>
      <c r="AL138">
        <v>0</v>
      </c>
      <c r="AM138">
        <v>6.5</v>
      </c>
      <c r="AN138">
        <v>0.5</v>
      </c>
      <c r="AO138">
        <v>0</v>
      </c>
      <c r="AP138">
        <v>5.8</v>
      </c>
      <c r="AQ138">
        <v>0.4</v>
      </c>
      <c r="AR138">
        <v>0.2</v>
      </c>
      <c r="AS138">
        <v>0</v>
      </c>
      <c r="AT138">
        <v>0.4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0.1</v>
      </c>
      <c r="BA138">
        <v>3.7</v>
      </c>
      <c r="BB138">
        <v>0</v>
      </c>
      <c r="BC138">
        <v>0</v>
      </c>
      <c r="BD138">
        <v>0</v>
      </c>
      <c r="BE138">
        <v>0.3</v>
      </c>
      <c r="BF138">
        <v>0</v>
      </c>
      <c r="BG138">
        <v>0.2</v>
      </c>
      <c r="BH138">
        <v>0.8</v>
      </c>
      <c r="BI138">
        <v>0</v>
      </c>
      <c r="BJ138">
        <v>21.3</v>
      </c>
      <c r="BK138">
        <v>9.6</v>
      </c>
      <c r="BL138">
        <v>0</v>
      </c>
      <c r="BM138">
        <v>0</v>
      </c>
      <c r="BN138">
        <v>0</v>
      </c>
      <c r="BO138">
        <v>3.2</v>
      </c>
      <c r="BP138">
        <v>0</v>
      </c>
      <c r="BQ138">
        <v>0.5</v>
      </c>
      <c r="BR138">
        <v>1.2</v>
      </c>
      <c r="BS138">
        <v>0</v>
      </c>
      <c r="BT138">
        <v>0</v>
      </c>
      <c r="BU138">
        <v>0.1</v>
      </c>
      <c r="BV138">
        <v>0.2</v>
      </c>
      <c r="BW138">
        <v>0</v>
      </c>
      <c r="BX138">
        <v>0</v>
      </c>
      <c r="BY138">
        <v>0</v>
      </c>
      <c r="BZ138">
        <v>0.2</v>
      </c>
      <c r="CA138">
        <v>0.4</v>
      </c>
      <c r="CB138">
        <v>0</v>
      </c>
      <c r="CC138">
        <v>0</v>
      </c>
    </row>
    <row r="139" spans="1:81">
      <c r="A139" t="s">
        <v>85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0.2</v>
      </c>
      <c r="I139">
        <v>0</v>
      </c>
      <c r="J139">
        <v>0</v>
      </c>
      <c r="K139">
        <v>0</v>
      </c>
      <c r="L139">
        <v>0</v>
      </c>
      <c r="M139">
        <v>0.2</v>
      </c>
      <c r="N139">
        <v>0</v>
      </c>
      <c r="O139">
        <v>0</v>
      </c>
      <c r="P139">
        <v>0.9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0.9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0.2</v>
      </c>
      <c r="AJ139">
        <v>0</v>
      </c>
      <c r="AK139">
        <v>2.5</v>
      </c>
      <c r="AL139">
        <v>0</v>
      </c>
      <c r="AM139">
        <v>5.0999999999999996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0.2</v>
      </c>
      <c r="BF139">
        <v>0</v>
      </c>
      <c r="BG139">
        <v>0</v>
      </c>
      <c r="BH139">
        <v>0</v>
      </c>
      <c r="BI139">
        <v>0</v>
      </c>
      <c r="BJ139">
        <v>17.7</v>
      </c>
      <c r="BK139">
        <v>0</v>
      </c>
      <c r="BL139">
        <v>0</v>
      </c>
      <c r="BM139">
        <v>0</v>
      </c>
      <c r="BN139">
        <v>0</v>
      </c>
      <c r="BO139">
        <v>4.0999999999999996</v>
      </c>
      <c r="BP139">
        <v>0</v>
      </c>
      <c r="BQ139">
        <v>0.6</v>
      </c>
      <c r="BR139">
        <v>1.1000000000000001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</row>
    <row r="140" spans="1:81">
      <c r="A140" t="s">
        <v>87</v>
      </c>
      <c r="B140"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</v>
      </c>
      <c r="I140">
        <v>0</v>
      </c>
      <c r="J140">
        <v>0</v>
      </c>
      <c r="K140">
        <v>0</v>
      </c>
      <c r="L140">
        <v>0</v>
      </c>
      <c r="M140">
        <v>0.2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0.2</v>
      </c>
      <c r="AJ140">
        <v>0</v>
      </c>
      <c r="AK140">
        <v>3.6</v>
      </c>
      <c r="AL140">
        <v>0</v>
      </c>
      <c r="AM140">
        <v>4.5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</v>
      </c>
      <c r="BF140">
        <v>0</v>
      </c>
      <c r="BG140">
        <v>0</v>
      </c>
      <c r="BH140">
        <v>0</v>
      </c>
      <c r="BI140">
        <v>0</v>
      </c>
      <c r="BJ140">
        <v>21.2</v>
      </c>
      <c r="BK140">
        <v>12.7</v>
      </c>
      <c r="BL140">
        <v>0</v>
      </c>
      <c r="BM140">
        <v>0</v>
      </c>
      <c r="BN140">
        <v>0</v>
      </c>
      <c r="BO140">
        <v>4.7</v>
      </c>
      <c r="BP140">
        <v>0</v>
      </c>
      <c r="BQ140">
        <v>1.1000000000000001</v>
      </c>
      <c r="BR140">
        <v>1.3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</row>
    <row r="141" spans="1:81">
      <c r="A141" t="s">
        <v>88</v>
      </c>
      <c r="B141">
        <v>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0.3</v>
      </c>
      <c r="I141">
        <v>0</v>
      </c>
      <c r="J141">
        <v>0</v>
      </c>
      <c r="K141">
        <v>0</v>
      </c>
      <c r="L141">
        <v>0</v>
      </c>
      <c r="M141">
        <v>0.3</v>
      </c>
      <c r="N141">
        <v>0</v>
      </c>
      <c r="O141">
        <v>0</v>
      </c>
      <c r="P141">
        <v>1.5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0.3</v>
      </c>
      <c r="AJ141">
        <v>0</v>
      </c>
      <c r="AK141">
        <v>2.1</v>
      </c>
      <c r="AL141">
        <v>0</v>
      </c>
      <c r="AM141">
        <v>4.3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</v>
      </c>
      <c r="BF141">
        <v>0</v>
      </c>
      <c r="BG141">
        <v>0</v>
      </c>
      <c r="BH141">
        <v>0</v>
      </c>
      <c r="BI141">
        <v>0</v>
      </c>
      <c r="BJ141">
        <v>21.8</v>
      </c>
      <c r="BK141">
        <v>8.9</v>
      </c>
      <c r="BL141">
        <v>0</v>
      </c>
      <c r="BM141">
        <v>0</v>
      </c>
      <c r="BN141">
        <v>1.4</v>
      </c>
      <c r="BO141">
        <v>3.1</v>
      </c>
      <c r="BP141">
        <v>0</v>
      </c>
      <c r="BQ141">
        <v>0.5</v>
      </c>
      <c r="BR141">
        <v>1.2</v>
      </c>
      <c r="BS141">
        <v>3.5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</row>
    <row r="142" spans="1:81">
      <c r="A142" t="s">
        <v>89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0.2</v>
      </c>
      <c r="I142">
        <v>0</v>
      </c>
      <c r="J142">
        <v>0</v>
      </c>
      <c r="K142">
        <v>0</v>
      </c>
      <c r="L142">
        <v>0</v>
      </c>
      <c r="M142">
        <v>0.2</v>
      </c>
      <c r="N142">
        <v>0</v>
      </c>
      <c r="O142">
        <v>0</v>
      </c>
      <c r="P142">
        <v>0.7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0.7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0.2</v>
      </c>
      <c r="AJ142">
        <v>0</v>
      </c>
      <c r="AK142">
        <v>2.2000000000000002</v>
      </c>
      <c r="AL142">
        <v>0</v>
      </c>
      <c r="AM142">
        <v>4.0999999999999996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0.1</v>
      </c>
      <c r="BF142">
        <v>0</v>
      </c>
      <c r="BG142">
        <v>0</v>
      </c>
      <c r="BH142">
        <v>0</v>
      </c>
      <c r="BI142">
        <v>0</v>
      </c>
      <c r="BJ142">
        <v>21.1</v>
      </c>
      <c r="BK142">
        <v>14.5</v>
      </c>
      <c r="BL142">
        <v>0</v>
      </c>
      <c r="BM142">
        <v>0</v>
      </c>
      <c r="BN142">
        <v>0</v>
      </c>
      <c r="BO142">
        <v>3.7</v>
      </c>
      <c r="BP142">
        <v>0</v>
      </c>
      <c r="BQ142">
        <v>0.5</v>
      </c>
      <c r="BR142">
        <v>0.7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</row>
    <row r="143" spans="1:81" ht="15"/>
    <row r="144" spans="1:81" ht="15">
      <c r="C144" s="152" t="s">
        <v>536</v>
      </c>
      <c r="D144" s="153"/>
    </row>
    <row r="145" spans="1:30">
      <c r="A145" s="125"/>
      <c r="B145" s="24"/>
      <c r="C145" s="125" t="s">
        <v>162</v>
      </c>
      <c r="D145" s="23"/>
      <c r="E145" s="23"/>
      <c r="F145" s="23"/>
      <c r="G145" s="23"/>
      <c r="H145" s="23" t="s">
        <v>161</v>
      </c>
      <c r="I145" s="23"/>
      <c r="J145" s="23" t="s">
        <v>164</v>
      </c>
      <c r="K145" s="23" t="s">
        <v>411</v>
      </c>
      <c r="L145" s="23" t="s">
        <v>517</v>
      </c>
      <c r="M145" s="23"/>
      <c r="N145" s="23" t="s">
        <v>156</v>
      </c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4"/>
    </row>
    <row r="146" spans="1:30">
      <c r="A146" s="29" t="s">
        <v>0</v>
      </c>
      <c r="B146" s="27" t="s">
        <v>1</v>
      </c>
      <c r="C146" s="29" t="s">
        <v>382</v>
      </c>
      <c r="D146" t="s">
        <v>386</v>
      </c>
      <c r="E146" t="s">
        <v>361</v>
      </c>
      <c r="F146" t="s">
        <v>524</v>
      </c>
      <c r="G146" t="s">
        <v>535</v>
      </c>
      <c r="H146" t="s">
        <v>169</v>
      </c>
      <c r="I146" t="s">
        <v>170</v>
      </c>
      <c r="J146" t="s">
        <v>409</v>
      </c>
      <c r="K146" t="s">
        <v>410</v>
      </c>
      <c r="L146" t="s">
        <v>365</v>
      </c>
      <c r="M146" t="s">
        <v>484</v>
      </c>
      <c r="N146" t="s">
        <v>250</v>
      </c>
      <c r="O146" t="s">
        <v>531</v>
      </c>
      <c r="P146" t="s">
        <v>532</v>
      </c>
      <c r="Q146" t="s">
        <v>533</v>
      </c>
      <c r="R146" t="s">
        <v>291</v>
      </c>
      <c r="S146" t="s">
        <v>292</v>
      </c>
      <c r="T146" t="s">
        <v>293</v>
      </c>
      <c r="U146" t="s">
        <v>303</v>
      </c>
      <c r="V146" t="s">
        <v>168</v>
      </c>
      <c r="W146" t="s">
        <v>305</v>
      </c>
      <c r="X146" t="s">
        <v>315</v>
      </c>
      <c r="Y146" t="s">
        <v>316</v>
      </c>
      <c r="Z146" t="s">
        <v>317</v>
      </c>
      <c r="AA146" t="s">
        <v>318</v>
      </c>
      <c r="AB146" t="s">
        <v>324</v>
      </c>
      <c r="AC146" s="27"/>
    </row>
    <row r="147" spans="1:30">
      <c r="A147" s="29" t="s">
        <v>27</v>
      </c>
      <c r="B147" s="27">
        <v>1</v>
      </c>
      <c r="C147" s="29">
        <v>0</v>
      </c>
      <c r="D147">
        <v>0</v>
      </c>
      <c r="E147">
        <v>0.2</v>
      </c>
      <c r="F147">
        <v>0.6</v>
      </c>
      <c r="G147">
        <v>0</v>
      </c>
      <c r="H147">
        <v>0</v>
      </c>
      <c r="I147">
        <v>4.9000000000000004</v>
      </c>
      <c r="J147">
        <v>0</v>
      </c>
      <c r="K147">
        <v>0</v>
      </c>
      <c r="L147">
        <v>2.2999999999999998</v>
      </c>
      <c r="M147">
        <v>0</v>
      </c>
      <c r="N147">
        <v>0.8</v>
      </c>
      <c r="O147">
        <v>0</v>
      </c>
      <c r="P147">
        <v>0</v>
      </c>
      <c r="Q147">
        <v>0.1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0.8</v>
      </c>
      <c r="Z147">
        <v>0</v>
      </c>
      <c r="AA147">
        <v>0</v>
      </c>
      <c r="AB147">
        <v>0</v>
      </c>
      <c r="AC147" s="154">
        <f>SUM(C147:AB147)</f>
        <v>9.7000000000000011</v>
      </c>
      <c r="AD147" s="29" t="s">
        <v>27</v>
      </c>
    </row>
    <row r="148" spans="1:30">
      <c r="A148" s="29" t="s">
        <v>29</v>
      </c>
      <c r="B148" s="27">
        <v>1</v>
      </c>
      <c r="C148" s="29">
        <v>0</v>
      </c>
      <c r="D148">
        <v>0</v>
      </c>
      <c r="E148">
        <v>0.3</v>
      </c>
      <c r="F148">
        <v>0</v>
      </c>
      <c r="G148">
        <v>0.4</v>
      </c>
      <c r="H148">
        <v>0</v>
      </c>
      <c r="I148">
        <v>5.4</v>
      </c>
      <c r="J148">
        <v>0</v>
      </c>
      <c r="K148">
        <v>0</v>
      </c>
      <c r="L148">
        <v>1.8</v>
      </c>
      <c r="M148">
        <v>0.4</v>
      </c>
      <c r="N148">
        <v>0.9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1.2</v>
      </c>
      <c r="U148">
        <v>0.4</v>
      </c>
      <c r="V148">
        <v>2</v>
      </c>
      <c r="W148">
        <v>0</v>
      </c>
      <c r="X148">
        <v>0</v>
      </c>
      <c r="Y148">
        <v>0.9</v>
      </c>
      <c r="Z148">
        <v>0</v>
      </c>
      <c r="AA148">
        <v>0</v>
      </c>
      <c r="AB148">
        <v>0</v>
      </c>
      <c r="AC148" s="154">
        <f>SUM(C148:AB148)</f>
        <v>13.700000000000001</v>
      </c>
      <c r="AD148" s="29" t="s">
        <v>29</v>
      </c>
    </row>
    <row r="149" spans="1:30">
      <c r="A149" s="29" t="s">
        <v>32</v>
      </c>
      <c r="B149" s="27">
        <v>1</v>
      </c>
      <c r="C149" s="29">
        <v>0</v>
      </c>
      <c r="D149">
        <v>0</v>
      </c>
      <c r="E149">
        <v>0.2</v>
      </c>
      <c r="F149">
        <v>0.4</v>
      </c>
      <c r="G149">
        <v>0.7</v>
      </c>
      <c r="H149">
        <v>0</v>
      </c>
      <c r="I149">
        <v>6.9</v>
      </c>
      <c r="J149">
        <v>0</v>
      </c>
      <c r="K149">
        <v>0</v>
      </c>
      <c r="L149">
        <v>3</v>
      </c>
      <c r="M149">
        <v>0.7</v>
      </c>
      <c r="N149">
        <v>0.7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0.7</v>
      </c>
      <c r="U149">
        <v>0.1</v>
      </c>
      <c r="V149">
        <v>0.9</v>
      </c>
      <c r="W149">
        <v>0.7</v>
      </c>
      <c r="X149">
        <v>0</v>
      </c>
      <c r="Y149">
        <v>0.7</v>
      </c>
      <c r="Z149">
        <v>0</v>
      </c>
      <c r="AA149">
        <v>0</v>
      </c>
      <c r="AB149">
        <v>0</v>
      </c>
      <c r="AC149" s="154">
        <f>SUM(C149:AB149)</f>
        <v>15.699999999999998</v>
      </c>
      <c r="AD149" s="29" t="s">
        <v>32</v>
      </c>
    </row>
    <row r="150" spans="1:30">
      <c r="A150" s="29" t="s">
        <v>35</v>
      </c>
      <c r="B150" s="27">
        <v>1</v>
      </c>
      <c r="C150" s="29">
        <v>0</v>
      </c>
      <c r="D150">
        <v>0</v>
      </c>
      <c r="E150">
        <v>0.7</v>
      </c>
      <c r="F150">
        <v>0.3</v>
      </c>
      <c r="G150">
        <v>0.9</v>
      </c>
      <c r="H150">
        <v>0</v>
      </c>
      <c r="I150">
        <v>7.5</v>
      </c>
      <c r="J150">
        <v>0</v>
      </c>
      <c r="K150">
        <v>0</v>
      </c>
      <c r="L150">
        <v>1.9</v>
      </c>
      <c r="M150">
        <v>0.9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1.3</v>
      </c>
      <c r="U150">
        <v>0.2</v>
      </c>
      <c r="V150">
        <v>1.3</v>
      </c>
      <c r="W150">
        <v>0.1</v>
      </c>
      <c r="X150">
        <v>0</v>
      </c>
      <c r="Y150">
        <v>2</v>
      </c>
      <c r="Z150">
        <v>0</v>
      </c>
      <c r="AA150">
        <v>0</v>
      </c>
      <c r="AB150">
        <v>0</v>
      </c>
      <c r="AC150" s="154">
        <f>SUM(C150:AB150)</f>
        <v>19.100000000000001</v>
      </c>
      <c r="AD150" s="29" t="s">
        <v>35</v>
      </c>
    </row>
    <row r="151" spans="1:30">
      <c r="A151" s="29" t="s">
        <v>38</v>
      </c>
      <c r="B151" s="27">
        <v>1</v>
      </c>
      <c r="C151" s="29">
        <v>0</v>
      </c>
      <c r="D151">
        <v>0</v>
      </c>
      <c r="E151">
        <v>2.2000000000000002</v>
      </c>
      <c r="F151">
        <v>0.5</v>
      </c>
      <c r="G151">
        <v>3</v>
      </c>
      <c r="H151">
        <v>0.5</v>
      </c>
      <c r="I151">
        <v>8.8000000000000007</v>
      </c>
      <c r="J151">
        <v>0</v>
      </c>
      <c r="K151">
        <v>0</v>
      </c>
      <c r="L151">
        <v>3.6</v>
      </c>
      <c r="M151">
        <v>3</v>
      </c>
      <c r="N151">
        <v>1.2</v>
      </c>
      <c r="O151">
        <v>0.7</v>
      </c>
      <c r="P151">
        <v>0</v>
      </c>
      <c r="Q151">
        <v>0.2</v>
      </c>
      <c r="R151">
        <v>0</v>
      </c>
      <c r="S151">
        <v>0</v>
      </c>
      <c r="T151">
        <v>3.4</v>
      </c>
      <c r="U151">
        <v>2</v>
      </c>
      <c r="V151">
        <v>7.9</v>
      </c>
      <c r="W151">
        <v>0.7</v>
      </c>
      <c r="X151">
        <v>0</v>
      </c>
      <c r="Y151">
        <v>1.2</v>
      </c>
      <c r="Z151">
        <v>0</v>
      </c>
      <c r="AA151">
        <v>0</v>
      </c>
      <c r="AB151">
        <v>0</v>
      </c>
      <c r="AC151" s="154">
        <f>SUM(C151:AB151)</f>
        <v>38.900000000000006</v>
      </c>
      <c r="AD151" s="29" t="s">
        <v>38</v>
      </c>
    </row>
    <row r="152" spans="1:30">
      <c r="A152" s="29" t="s">
        <v>40</v>
      </c>
      <c r="B152" s="27">
        <v>1</v>
      </c>
      <c r="C152" s="29">
        <v>0</v>
      </c>
      <c r="D152">
        <v>0</v>
      </c>
      <c r="E152">
        <v>35.1</v>
      </c>
      <c r="F152">
        <v>2.1</v>
      </c>
      <c r="G152">
        <v>29.1</v>
      </c>
      <c r="H152">
        <v>0</v>
      </c>
      <c r="I152">
        <v>13.5</v>
      </c>
      <c r="J152">
        <v>0</v>
      </c>
      <c r="K152">
        <v>0</v>
      </c>
      <c r="L152">
        <v>3</v>
      </c>
      <c r="M152">
        <v>29.1</v>
      </c>
      <c r="N152">
        <v>2.4</v>
      </c>
      <c r="O152">
        <v>2.1</v>
      </c>
      <c r="P152">
        <v>5.9</v>
      </c>
      <c r="Q152">
        <v>3.7</v>
      </c>
      <c r="R152">
        <v>0.1</v>
      </c>
      <c r="S152">
        <v>0.2</v>
      </c>
      <c r="T152">
        <v>20.399999999999999</v>
      </c>
      <c r="U152">
        <v>2.9</v>
      </c>
      <c r="V152">
        <v>61</v>
      </c>
      <c r="W152">
        <v>7.4</v>
      </c>
      <c r="X152">
        <v>0</v>
      </c>
      <c r="Y152">
        <v>2.4</v>
      </c>
      <c r="Z152">
        <v>0.1</v>
      </c>
      <c r="AA152">
        <v>0</v>
      </c>
      <c r="AB152">
        <v>0.9</v>
      </c>
      <c r="AC152" s="154">
        <f>SUM(C152:AB152)</f>
        <v>221.40000000000003</v>
      </c>
      <c r="AD152" s="29" t="s">
        <v>40</v>
      </c>
    </row>
    <row r="153" spans="1:30">
      <c r="A153" s="29" t="s">
        <v>43</v>
      </c>
      <c r="B153" s="27">
        <v>1</v>
      </c>
      <c r="C153" s="29">
        <v>16.7</v>
      </c>
      <c r="D153">
        <v>0</v>
      </c>
      <c r="E153">
        <v>3.6</v>
      </c>
      <c r="F153">
        <v>0.3</v>
      </c>
      <c r="G153">
        <v>2</v>
      </c>
      <c r="H153">
        <v>0</v>
      </c>
      <c r="I153">
        <v>9.6</v>
      </c>
      <c r="J153">
        <v>0</v>
      </c>
      <c r="K153">
        <v>0</v>
      </c>
      <c r="L153">
        <v>3</v>
      </c>
      <c r="M153">
        <v>2</v>
      </c>
      <c r="N153">
        <v>1.2</v>
      </c>
      <c r="O153">
        <v>0.8</v>
      </c>
      <c r="P153">
        <v>2.8</v>
      </c>
      <c r="Q153">
        <v>0.9</v>
      </c>
      <c r="R153">
        <v>0</v>
      </c>
      <c r="S153">
        <v>0</v>
      </c>
      <c r="T153">
        <v>13.3</v>
      </c>
      <c r="U153">
        <v>4.0999999999999996</v>
      </c>
      <c r="V153">
        <v>11.9</v>
      </c>
      <c r="W153">
        <v>3.8</v>
      </c>
      <c r="X153">
        <v>0</v>
      </c>
      <c r="Y153">
        <v>1.2</v>
      </c>
      <c r="Z153">
        <v>0</v>
      </c>
      <c r="AA153">
        <v>0</v>
      </c>
      <c r="AB153">
        <v>0</v>
      </c>
      <c r="AC153" s="154">
        <f>SUM(C153:AB153)</f>
        <v>77.2</v>
      </c>
      <c r="AD153" s="29" t="s">
        <v>43</v>
      </c>
    </row>
    <row r="154" spans="1:30">
      <c r="A154" s="29" t="s">
        <v>46</v>
      </c>
      <c r="B154" s="27">
        <v>1</v>
      </c>
      <c r="C154" s="29">
        <v>211.8</v>
      </c>
      <c r="D154">
        <v>0</v>
      </c>
      <c r="E154">
        <v>16.100000000000001</v>
      </c>
      <c r="F154">
        <v>0.8</v>
      </c>
      <c r="G154">
        <v>2.9</v>
      </c>
      <c r="H154">
        <v>0</v>
      </c>
      <c r="I154">
        <v>7.8</v>
      </c>
      <c r="J154">
        <v>0</v>
      </c>
      <c r="K154">
        <v>3.1</v>
      </c>
      <c r="L154">
        <v>5</v>
      </c>
      <c r="M154">
        <v>2.9</v>
      </c>
      <c r="N154">
        <v>2.9</v>
      </c>
      <c r="O154">
        <v>3.8</v>
      </c>
      <c r="P154">
        <v>11.6</v>
      </c>
      <c r="Q154">
        <v>8.9</v>
      </c>
      <c r="R154">
        <v>0</v>
      </c>
      <c r="S154">
        <v>0.1</v>
      </c>
      <c r="T154">
        <v>67.3</v>
      </c>
      <c r="U154">
        <v>6.1</v>
      </c>
      <c r="V154">
        <v>38.1</v>
      </c>
      <c r="W154">
        <v>36.799999999999997</v>
      </c>
      <c r="X154">
        <v>0</v>
      </c>
      <c r="Y154">
        <v>2.9</v>
      </c>
      <c r="Z154">
        <v>0</v>
      </c>
      <c r="AA154">
        <v>0.5</v>
      </c>
      <c r="AB154">
        <v>0.3</v>
      </c>
      <c r="AC154" s="154">
        <f>SUM(C154:AB154)</f>
        <v>429.7000000000001</v>
      </c>
      <c r="AD154" s="29" t="s">
        <v>46</v>
      </c>
    </row>
    <row r="155" spans="1:30">
      <c r="A155" s="29" t="s">
        <v>49</v>
      </c>
      <c r="B155" s="27">
        <v>1</v>
      </c>
      <c r="C155" s="29">
        <v>0</v>
      </c>
      <c r="D155">
        <v>0</v>
      </c>
      <c r="E155">
        <v>1.3</v>
      </c>
      <c r="F155">
        <v>0.6</v>
      </c>
      <c r="G155">
        <v>0.8</v>
      </c>
      <c r="H155">
        <v>0</v>
      </c>
      <c r="I155">
        <v>10.3</v>
      </c>
      <c r="J155">
        <v>0</v>
      </c>
      <c r="K155">
        <v>0</v>
      </c>
      <c r="L155">
        <v>3.4</v>
      </c>
      <c r="M155">
        <v>0.8</v>
      </c>
      <c r="N155">
        <v>1.3</v>
      </c>
      <c r="O155">
        <v>2.2000000000000002</v>
      </c>
      <c r="P155">
        <v>0</v>
      </c>
      <c r="Q155">
        <v>0.4</v>
      </c>
      <c r="R155">
        <v>0</v>
      </c>
      <c r="S155">
        <v>0</v>
      </c>
      <c r="T155">
        <v>1.5</v>
      </c>
      <c r="U155">
        <v>0.8</v>
      </c>
      <c r="V155">
        <v>4.5</v>
      </c>
      <c r="W155">
        <v>0.3</v>
      </c>
      <c r="X155">
        <v>0</v>
      </c>
      <c r="Y155">
        <v>1.3</v>
      </c>
      <c r="Z155">
        <v>0</v>
      </c>
      <c r="AA155">
        <v>0</v>
      </c>
      <c r="AB155">
        <v>0</v>
      </c>
      <c r="AC155" s="154">
        <f>SUM(C155:AB155)</f>
        <v>29.5</v>
      </c>
      <c r="AD155" s="29" t="s">
        <v>49</v>
      </c>
    </row>
    <row r="156" spans="1:30">
      <c r="A156" s="29" t="s">
        <v>50</v>
      </c>
      <c r="B156" s="27">
        <v>2</v>
      </c>
      <c r="C156" s="29">
        <v>0</v>
      </c>
      <c r="D156">
        <v>0</v>
      </c>
      <c r="E156">
        <v>0.2</v>
      </c>
      <c r="F156">
        <v>0</v>
      </c>
      <c r="G156">
        <v>0</v>
      </c>
      <c r="H156">
        <v>0</v>
      </c>
      <c r="I156">
        <v>5</v>
      </c>
      <c r="J156">
        <v>0</v>
      </c>
      <c r="K156">
        <v>0</v>
      </c>
      <c r="L156">
        <v>2.1</v>
      </c>
      <c r="M156">
        <v>0</v>
      </c>
      <c r="N156">
        <v>0.9</v>
      </c>
      <c r="O156">
        <v>0.4</v>
      </c>
      <c r="P156">
        <v>4.8</v>
      </c>
      <c r="Q156">
        <v>0</v>
      </c>
      <c r="R156">
        <v>0</v>
      </c>
      <c r="S156">
        <v>0</v>
      </c>
      <c r="T156">
        <v>4.3</v>
      </c>
      <c r="U156">
        <v>2.8</v>
      </c>
      <c r="V156">
        <v>0.5</v>
      </c>
      <c r="W156">
        <v>2.5</v>
      </c>
      <c r="X156">
        <v>0</v>
      </c>
      <c r="Y156">
        <v>0.9</v>
      </c>
      <c r="Z156">
        <v>0</v>
      </c>
      <c r="AA156">
        <v>0</v>
      </c>
      <c r="AB156">
        <v>0</v>
      </c>
      <c r="AC156" s="154">
        <f>SUM(C156:AB156)</f>
        <v>24.400000000000002</v>
      </c>
      <c r="AD156" s="29" t="s">
        <v>50</v>
      </c>
    </row>
    <row r="157" spans="1:30">
      <c r="A157" s="29" t="s">
        <v>52</v>
      </c>
      <c r="B157" s="27">
        <v>2</v>
      </c>
      <c r="C157" s="29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4.2</v>
      </c>
      <c r="J157">
        <v>0</v>
      </c>
      <c r="K157">
        <v>0</v>
      </c>
      <c r="L157">
        <v>3.2</v>
      </c>
      <c r="M157">
        <v>0</v>
      </c>
      <c r="N157">
        <v>1.8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1.8</v>
      </c>
      <c r="Z157">
        <v>0</v>
      </c>
      <c r="AA157">
        <v>0</v>
      </c>
      <c r="AB157">
        <v>0</v>
      </c>
      <c r="AC157" s="154">
        <f>SUM(C157:AB157)</f>
        <v>11.000000000000002</v>
      </c>
      <c r="AD157" s="29" t="s">
        <v>52</v>
      </c>
    </row>
    <row r="158" spans="1:30">
      <c r="A158" s="29" t="s">
        <v>53</v>
      </c>
      <c r="B158" s="27">
        <v>2</v>
      </c>
      <c r="C158" s="29">
        <v>0</v>
      </c>
      <c r="D158">
        <v>0</v>
      </c>
      <c r="E158">
        <v>0.1</v>
      </c>
      <c r="F158">
        <v>0.3</v>
      </c>
      <c r="G158">
        <v>0.2</v>
      </c>
      <c r="H158">
        <v>0</v>
      </c>
      <c r="I158">
        <v>5.4</v>
      </c>
      <c r="J158">
        <v>0</v>
      </c>
      <c r="K158">
        <v>0</v>
      </c>
      <c r="L158">
        <v>1.9</v>
      </c>
      <c r="M158">
        <v>0.2</v>
      </c>
      <c r="N158">
        <v>0</v>
      </c>
      <c r="O158">
        <v>0</v>
      </c>
      <c r="P158">
        <v>0</v>
      </c>
      <c r="Q158">
        <v>0.1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154">
        <f>SUM(C158:AB158)</f>
        <v>8.1999999999999993</v>
      </c>
      <c r="AD158" s="29" t="s">
        <v>53</v>
      </c>
    </row>
    <row r="159" spans="1:30">
      <c r="A159" s="29" t="s">
        <v>55</v>
      </c>
      <c r="B159" s="27">
        <v>2</v>
      </c>
      <c r="C159" s="29">
        <v>0</v>
      </c>
      <c r="D159">
        <v>0</v>
      </c>
      <c r="E159">
        <v>1.2</v>
      </c>
      <c r="F159">
        <v>0</v>
      </c>
      <c r="G159">
        <v>0.8</v>
      </c>
      <c r="H159">
        <v>0.4</v>
      </c>
      <c r="I159">
        <v>6.1</v>
      </c>
      <c r="J159">
        <v>0</v>
      </c>
      <c r="K159">
        <v>0.4</v>
      </c>
      <c r="L159">
        <v>2.9</v>
      </c>
      <c r="M159">
        <v>0.8</v>
      </c>
      <c r="N159">
        <v>1</v>
      </c>
      <c r="O159">
        <v>0</v>
      </c>
      <c r="P159">
        <v>0.3</v>
      </c>
      <c r="Q159">
        <v>0</v>
      </c>
      <c r="R159">
        <v>0.1</v>
      </c>
      <c r="S159">
        <v>0</v>
      </c>
      <c r="T159">
        <v>0.4</v>
      </c>
      <c r="U159">
        <v>0</v>
      </c>
      <c r="V159">
        <v>1.6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 s="154">
        <f>SUM(C159:AB159)</f>
        <v>17.000000000000004</v>
      </c>
      <c r="AD159" s="29" t="s">
        <v>55</v>
      </c>
    </row>
    <row r="160" spans="1:30">
      <c r="A160" s="29" t="s">
        <v>57</v>
      </c>
      <c r="B160" s="27">
        <v>2</v>
      </c>
      <c r="C160" s="29">
        <v>0</v>
      </c>
      <c r="D160">
        <v>0</v>
      </c>
      <c r="E160">
        <v>4.5999999999999996</v>
      </c>
      <c r="F160">
        <v>1.7</v>
      </c>
      <c r="G160">
        <v>2.9</v>
      </c>
      <c r="H160">
        <v>0</v>
      </c>
      <c r="I160">
        <v>8</v>
      </c>
      <c r="J160">
        <v>0</v>
      </c>
      <c r="K160">
        <v>0</v>
      </c>
      <c r="L160">
        <v>5.6</v>
      </c>
      <c r="M160">
        <v>2.9</v>
      </c>
      <c r="N160">
        <v>1.9</v>
      </c>
      <c r="O160">
        <v>0</v>
      </c>
      <c r="P160">
        <v>1.9</v>
      </c>
      <c r="Q160">
        <v>0</v>
      </c>
      <c r="R160">
        <v>0</v>
      </c>
      <c r="S160">
        <v>0</v>
      </c>
      <c r="T160">
        <v>0.9</v>
      </c>
      <c r="U160">
        <v>0.2</v>
      </c>
      <c r="V160">
        <v>4.4000000000000004</v>
      </c>
      <c r="W160">
        <v>1</v>
      </c>
      <c r="X160">
        <v>0</v>
      </c>
      <c r="Y160">
        <v>1.9</v>
      </c>
      <c r="Z160">
        <v>0</v>
      </c>
      <c r="AA160">
        <v>0</v>
      </c>
      <c r="AB160">
        <v>0</v>
      </c>
      <c r="AC160" s="154">
        <f>SUM(C160:AB160)</f>
        <v>37.899999999999991</v>
      </c>
      <c r="AD160" s="29" t="s">
        <v>57</v>
      </c>
    </row>
    <row r="161" spans="1:30">
      <c r="A161" s="29" t="s">
        <v>58</v>
      </c>
      <c r="B161" s="27">
        <v>2</v>
      </c>
      <c r="C161" s="29">
        <v>0.7</v>
      </c>
      <c r="D161">
        <v>0</v>
      </c>
      <c r="E161">
        <v>2.6</v>
      </c>
      <c r="F161">
        <v>0.7</v>
      </c>
      <c r="G161">
        <v>1.1000000000000001</v>
      </c>
      <c r="H161">
        <v>0</v>
      </c>
      <c r="I161">
        <v>6.1</v>
      </c>
      <c r="J161">
        <v>0</v>
      </c>
      <c r="K161">
        <v>0</v>
      </c>
      <c r="L161">
        <v>3.9</v>
      </c>
      <c r="M161">
        <v>1.1000000000000001</v>
      </c>
      <c r="N161">
        <v>2.4</v>
      </c>
      <c r="O161">
        <v>0.8</v>
      </c>
      <c r="P161">
        <v>2.4</v>
      </c>
      <c r="Q161">
        <v>1</v>
      </c>
      <c r="R161">
        <v>0</v>
      </c>
      <c r="S161">
        <v>0</v>
      </c>
      <c r="T161">
        <v>9.1999999999999993</v>
      </c>
      <c r="U161">
        <v>0.2</v>
      </c>
      <c r="V161">
        <v>1.2</v>
      </c>
      <c r="W161">
        <v>3.7</v>
      </c>
      <c r="X161">
        <v>0</v>
      </c>
      <c r="Y161">
        <v>2.4</v>
      </c>
      <c r="Z161">
        <v>0</v>
      </c>
      <c r="AA161">
        <v>0</v>
      </c>
      <c r="AB161">
        <v>0</v>
      </c>
      <c r="AC161" s="154">
        <f>SUM(C161:AB161)</f>
        <v>39.5</v>
      </c>
      <c r="AD161" s="29" t="s">
        <v>58</v>
      </c>
    </row>
    <row r="162" spans="1:30">
      <c r="A162" s="29" t="s">
        <v>60</v>
      </c>
      <c r="B162" s="27">
        <v>2</v>
      </c>
      <c r="C162" s="29">
        <v>0</v>
      </c>
      <c r="D162">
        <v>0</v>
      </c>
      <c r="E162">
        <v>0.4</v>
      </c>
      <c r="F162">
        <v>0</v>
      </c>
      <c r="G162">
        <v>0.7</v>
      </c>
      <c r="H162">
        <v>0</v>
      </c>
      <c r="I162">
        <v>8.1</v>
      </c>
      <c r="J162">
        <v>0</v>
      </c>
      <c r="K162">
        <v>0</v>
      </c>
      <c r="L162">
        <v>1.7</v>
      </c>
      <c r="M162">
        <v>0.7</v>
      </c>
      <c r="N162">
        <v>0.7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0.8</v>
      </c>
      <c r="U162">
        <v>0.3</v>
      </c>
      <c r="V162">
        <v>1.7</v>
      </c>
      <c r="W162">
        <v>0</v>
      </c>
      <c r="X162">
        <v>0</v>
      </c>
      <c r="Y162">
        <v>0.7</v>
      </c>
      <c r="Z162">
        <v>0</v>
      </c>
      <c r="AA162">
        <v>0</v>
      </c>
      <c r="AB162">
        <v>0</v>
      </c>
      <c r="AC162" s="154">
        <f>SUM(C162:AB162)</f>
        <v>15.799999999999997</v>
      </c>
      <c r="AD162" s="29" t="s">
        <v>60</v>
      </c>
    </row>
    <row r="163" spans="1:30">
      <c r="A163" s="29" t="s">
        <v>62</v>
      </c>
      <c r="B163" s="27">
        <v>2</v>
      </c>
      <c r="C163" s="29">
        <v>2.2999999999999998</v>
      </c>
      <c r="D163">
        <v>0</v>
      </c>
      <c r="E163">
        <v>5.9</v>
      </c>
      <c r="F163">
        <v>0.1</v>
      </c>
      <c r="G163">
        <v>1</v>
      </c>
      <c r="H163">
        <v>0</v>
      </c>
      <c r="I163">
        <v>6.6</v>
      </c>
      <c r="J163">
        <v>0</v>
      </c>
      <c r="K163">
        <v>0</v>
      </c>
      <c r="L163">
        <v>1.9</v>
      </c>
      <c r="M163">
        <v>1</v>
      </c>
      <c r="N163">
        <v>1.3</v>
      </c>
      <c r="O163">
        <v>1.3</v>
      </c>
      <c r="P163">
        <v>8</v>
      </c>
      <c r="Q163">
        <v>1.1000000000000001</v>
      </c>
      <c r="R163">
        <v>0</v>
      </c>
      <c r="S163">
        <v>0</v>
      </c>
      <c r="T163">
        <v>17</v>
      </c>
      <c r="U163">
        <v>0.3</v>
      </c>
      <c r="V163">
        <v>0.3</v>
      </c>
      <c r="W163">
        <v>3.2</v>
      </c>
      <c r="X163">
        <v>0</v>
      </c>
      <c r="Y163">
        <v>1.3</v>
      </c>
      <c r="Z163">
        <v>0</v>
      </c>
      <c r="AA163">
        <v>0.2</v>
      </c>
      <c r="AB163">
        <v>0</v>
      </c>
      <c r="AC163" s="154">
        <f>SUM(C163:AB163)</f>
        <v>52.8</v>
      </c>
      <c r="AD163" s="29" t="s">
        <v>62</v>
      </c>
    </row>
    <row r="164" spans="1:30">
      <c r="A164" s="29" t="s">
        <v>64</v>
      </c>
      <c r="B164" s="27">
        <v>2</v>
      </c>
      <c r="C164" s="29">
        <v>1.3</v>
      </c>
      <c r="D164">
        <v>0</v>
      </c>
      <c r="E164">
        <v>7.3</v>
      </c>
      <c r="F164">
        <v>0</v>
      </c>
      <c r="G164">
        <v>0.3</v>
      </c>
      <c r="H164">
        <v>0</v>
      </c>
      <c r="I164">
        <v>6.6</v>
      </c>
      <c r="J164">
        <v>0</v>
      </c>
      <c r="K164">
        <v>0</v>
      </c>
      <c r="L164">
        <v>3.3</v>
      </c>
      <c r="M164">
        <v>0.3</v>
      </c>
      <c r="N164">
        <v>1.8</v>
      </c>
      <c r="O164">
        <v>1.2</v>
      </c>
      <c r="P164">
        <v>3.2</v>
      </c>
      <c r="Q164">
        <v>1.5</v>
      </c>
      <c r="R164">
        <v>0</v>
      </c>
      <c r="S164">
        <v>0</v>
      </c>
      <c r="T164">
        <v>21.6</v>
      </c>
      <c r="U164">
        <v>0.6</v>
      </c>
      <c r="V164">
        <v>0.3</v>
      </c>
      <c r="W164">
        <v>2.5</v>
      </c>
      <c r="X164">
        <v>0</v>
      </c>
      <c r="Y164">
        <v>1.8</v>
      </c>
      <c r="Z164">
        <v>0</v>
      </c>
      <c r="AA164">
        <v>0</v>
      </c>
      <c r="AB164">
        <v>0</v>
      </c>
      <c r="AC164" s="154">
        <f>SUM(C164:AB164)</f>
        <v>53.6</v>
      </c>
      <c r="AD164" s="29" t="s">
        <v>64</v>
      </c>
    </row>
    <row r="165" spans="1:30">
      <c r="A165" s="29" t="s">
        <v>67</v>
      </c>
      <c r="B165" s="27">
        <v>2</v>
      </c>
      <c r="C165" s="29">
        <v>0</v>
      </c>
      <c r="D165">
        <v>0</v>
      </c>
      <c r="E165">
        <v>9.9</v>
      </c>
      <c r="F165">
        <v>0</v>
      </c>
      <c r="G165">
        <v>2.4</v>
      </c>
      <c r="H165">
        <v>0</v>
      </c>
      <c r="I165">
        <v>6.6</v>
      </c>
      <c r="J165">
        <v>0</v>
      </c>
      <c r="K165">
        <v>0</v>
      </c>
      <c r="L165">
        <v>2.2000000000000002</v>
      </c>
      <c r="M165">
        <v>2.4</v>
      </c>
      <c r="N165">
        <v>0.9</v>
      </c>
      <c r="O165">
        <v>0</v>
      </c>
      <c r="P165">
        <v>0.5</v>
      </c>
      <c r="Q165">
        <v>0.1</v>
      </c>
      <c r="R165">
        <v>0</v>
      </c>
      <c r="S165">
        <v>0</v>
      </c>
      <c r="T165">
        <v>1</v>
      </c>
      <c r="U165">
        <v>0.1</v>
      </c>
      <c r="V165">
        <v>2.5</v>
      </c>
      <c r="W165">
        <v>0.5</v>
      </c>
      <c r="X165">
        <v>0</v>
      </c>
      <c r="Y165">
        <v>0.9</v>
      </c>
      <c r="Z165">
        <v>0</v>
      </c>
      <c r="AA165">
        <v>0</v>
      </c>
      <c r="AB165">
        <v>0</v>
      </c>
      <c r="AC165" s="154">
        <f>SUM(C165:AB165)</f>
        <v>29.999999999999996</v>
      </c>
      <c r="AD165" s="29" t="s">
        <v>67</v>
      </c>
    </row>
    <row r="166" spans="1:30">
      <c r="A166" s="29" t="s">
        <v>69</v>
      </c>
      <c r="B166" s="27">
        <v>2</v>
      </c>
      <c r="C166" s="29">
        <v>1.6</v>
      </c>
      <c r="D166">
        <v>0</v>
      </c>
      <c r="E166">
        <v>2.2999999999999998</v>
      </c>
      <c r="F166">
        <v>2.8</v>
      </c>
      <c r="G166">
        <v>1.6</v>
      </c>
      <c r="H166">
        <v>0</v>
      </c>
      <c r="I166">
        <v>8.5</v>
      </c>
      <c r="J166">
        <v>0</v>
      </c>
      <c r="K166">
        <v>0</v>
      </c>
      <c r="L166">
        <v>3.3</v>
      </c>
      <c r="M166">
        <v>1.6</v>
      </c>
      <c r="N166">
        <v>2.2999999999999998</v>
      </c>
      <c r="O166">
        <v>1.5</v>
      </c>
      <c r="P166">
        <v>2.1</v>
      </c>
      <c r="Q166">
        <v>2.4</v>
      </c>
      <c r="R166">
        <v>0</v>
      </c>
      <c r="S166">
        <v>0</v>
      </c>
      <c r="T166">
        <v>10.8</v>
      </c>
      <c r="U166">
        <v>1.7</v>
      </c>
      <c r="V166">
        <v>0.4</v>
      </c>
      <c r="W166">
        <v>3.1</v>
      </c>
      <c r="X166">
        <v>0</v>
      </c>
      <c r="Y166">
        <v>2.2999999999999998</v>
      </c>
      <c r="Z166">
        <v>0</v>
      </c>
      <c r="AA166">
        <v>0</v>
      </c>
      <c r="AB166">
        <v>0</v>
      </c>
      <c r="AC166" s="154">
        <f>SUM(C166:AB166)</f>
        <v>48.3</v>
      </c>
      <c r="AD166" s="29" t="s">
        <v>69</v>
      </c>
    </row>
    <row r="167" spans="1:30">
      <c r="A167" s="29" t="s">
        <v>72</v>
      </c>
      <c r="B167" s="27">
        <v>2</v>
      </c>
      <c r="C167" s="29">
        <v>0.2</v>
      </c>
      <c r="D167">
        <v>0</v>
      </c>
      <c r="E167">
        <v>1.2</v>
      </c>
      <c r="F167">
        <v>0</v>
      </c>
      <c r="G167">
        <v>0.8</v>
      </c>
      <c r="H167">
        <v>0</v>
      </c>
      <c r="I167">
        <v>8</v>
      </c>
      <c r="J167">
        <v>0</v>
      </c>
      <c r="K167">
        <v>0</v>
      </c>
      <c r="L167">
        <v>3.8</v>
      </c>
      <c r="M167">
        <v>0.8</v>
      </c>
      <c r="N167">
        <v>2.2000000000000002</v>
      </c>
      <c r="O167">
        <v>2</v>
      </c>
      <c r="P167">
        <v>1.8</v>
      </c>
      <c r="Q167">
        <v>2.2000000000000002</v>
      </c>
      <c r="R167">
        <v>0</v>
      </c>
      <c r="S167">
        <v>0</v>
      </c>
      <c r="T167">
        <v>13.9</v>
      </c>
      <c r="U167">
        <v>2.2000000000000002</v>
      </c>
      <c r="V167">
        <v>0.5</v>
      </c>
      <c r="W167">
        <v>5.0999999999999996</v>
      </c>
      <c r="X167">
        <v>0</v>
      </c>
      <c r="Y167">
        <v>2.2000000000000002</v>
      </c>
      <c r="Z167">
        <v>0</v>
      </c>
      <c r="AA167">
        <v>0</v>
      </c>
      <c r="AB167">
        <v>0</v>
      </c>
      <c r="AC167" s="154">
        <f>SUM(C167:AB167)</f>
        <v>46.900000000000006</v>
      </c>
      <c r="AD167" s="29" t="s">
        <v>72</v>
      </c>
    </row>
    <row r="168" spans="1:30">
      <c r="A168" s="29" t="s">
        <v>73</v>
      </c>
      <c r="B168" s="27">
        <v>2</v>
      </c>
      <c r="C168" s="29">
        <v>0</v>
      </c>
      <c r="D168">
        <v>0</v>
      </c>
      <c r="E168">
        <v>5.6</v>
      </c>
      <c r="F168">
        <v>0.3</v>
      </c>
      <c r="G168">
        <v>0.5</v>
      </c>
      <c r="H168">
        <v>0</v>
      </c>
      <c r="I168">
        <v>6.4</v>
      </c>
      <c r="J168">
        <v>0</v>
      </c>
      <c r="K168">
        <v>0</v>
      </c>
      <c r="L168">
        <v>2.4</v>
      </c>
      <c r="M168">
        <v>0.5</v>
      </c>
      <c r="N168">
        <v>1.2</v>
      </c>
      <c r="O168">
        <v>0.9</v>
      </c>
      <c r="P168">
        <v>1.2</v>
      </c>
      <c r="Q168">
        <v>0</v>
      </c>
      <c r="R168">
        <v>0</v>
      </c>
      <c r="S168">
        <v>0</v>
      </c>
      <c r="T168">
        <v>2.9</v>
      </c>
      <c r="U168">
        <v>0.3</v>
      </c>
      <c r="V168">
        <v>0</v>
      </c>
      <c r="W168">
        <v>0.6</v>
      </c>
      <c r="X168">
        <v>0</v>
      </c>
      <c r="Y168">
        <v>1.2</v>
      </c>
      <c r="Z168">
        <v>0</v>
      </c>
      <c r="AA168">
        <v>0</v>
      </c>
      <c r="AB168">
        <v>0</v>
      </c>
      <c r="AC168" s="154">
        <f>SUM(C168:AB168)</f>
        <v>24</v>
      </c>
      <c r="AD168" s="29" t="s">
        <v>73</v>
      </c>
    </row>
    <row r="169" spans="1:30">
      <c r="A169" s="29" t="s">
        <v>75</v>
      </c>
      <c r="B169" s="27">
        <v>2</v>
      </c>
      <c r="C169" s="29">
        <v>0</v>
      </c>
      <c r="D169">
        <v>0</v>
      </c>
      <c r="E169">
        <v>0.1</v>
      </c>
      <c r="F169">
        <v>0.4</v>
      </c>
      <c r="G169">
        <v>0</v>
      </c>
      <c r="H169">
        <v>0</v>
      </c>
      <c r="I169">
        <v>6.2</v>
      </c>
      <c r="J169">
        <v>0</v>
      </c>
      <c r="K169">
        <v>0</v>
      </c>
      <c r="L169">
        <v>2.5</v>
      </c>
      <c r="M169">
        <v>0</v>
      </c>
      <c r="N169">
        <v>1</v>
      </c>
      <c r="O169">
        <v>0</v>
      </c>
      <c r="P169">
        <v>0.3</v>
      </c>
      <c r="Q169">
        <v>1.3</v>
      </c>
      <c r="R169">
        <v>0</v>
      </c>
      <c r="S169">
        <v>0</v>
      </c>
      <c r="T169">
        <v>1.3</v>
      </c>
      <c r="U169">
        <v>0</v>
      </c>
      <c r="V169">
        <v>0</v>
      </c>
      <c r="W169">
        <v>1.9</v>
      </c>
      <c r="X169">
        <v>0</v>
      </c>
      <c r="Y169">
        <v>1</v>
      </c>
      <c r="Z169">
        <v>0</v>
      </c>
      <c r="AA169">
        <v>0</v>
      </c>
      <c r="AB169">
        <v>0</v>
      </c>
      <c r="AC169" s="154">
        <f>SUM(C169:AB169)</f>
        <v>16</v>
      </c>
      <c r="AD169" s="29" t="s">
        <v>75</v>
      </c>
    </row>
    <row r="170" spans="1:30">
      <c r="A170" s="29" t="s">
        <v>76</v>
      </c>
      <c r="B170" s="27">
        <v>2</v>
      </c>
      <c r="C170" s="29">
        <v>0</v>
      </c>
      <c r="D170">
        <v>0</v>
      </c>
      <c r="E170">
        <v>0.5</v>
      </c>
      <c r="F170">
        <v>0</v>
      </c>
      <c r="G170">
        <v>0</v>
      </c>
      <c r="H170">
        <v>0</v>
      </c>
      <c r="I170">
        <v>4.0999999999999996</v>
      </c>
      <c r="J170">
        <v>0</v>
      </c>
      <c r="K170">
        <v>0</v>
      </c>
      <c r="L170">
        <v>1.3</v>
      </c>
      <c r="M170">
        <v>0</v>
      </c>
      <c r="N170">
        <v>0.7</v>
      </c>
      <c r="O170">
        <v>0</v>
      </c>
      <c r="P170">
        <v>0.4</v>
      </c>
      <c r="Q170">
        <v>3.3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0.7</v>
      </c>
      <c r="X170">
        <v>0</v>
      </c>
      <c r="Y170">
        <v>0.7</v>
      </c>
      <c r="Z170">
        <v>0</v>
      </c>
      <c r="AA170">
        <v>0</v>
      </c>
      <c r="AB170">
        <v>0</v>
      </c>
      <c r="AC170" s="154">
        <f>SUM(C170:AB170)</f>
        <v>12.7</v>
      </c>
      <c r="AD170" s="29" t="s">
        <v>76</v>
      </c>
    </row>
    <row r="171" spans="1:30">
      <c r="A171" s="29" t="s">
        <v>78</v>
      </c>
      <c r="B171" s="27">
        <v>2</v>
      </c>
      <c r="C171" s="29">
        <v>0</v>
      </c>
      <c r="D171">
        <v>0</v>
      </c>
      <c r="E171">
        <v>0</v>
      </c>
      <c r="F171">
        <v>0.6</v>
      </c>
      <c r="G171">
        <v>0</v>
      </c>
      <c r="H171">
        <v>0</v>
      </c>
      <c r="I171">
        <v>5.7</v>
      </c>
      <c r="J171">
        <v>0</v>
      </c>
      <c r="K171">
        <v>0</v>
      </c>
      <c r="L171">
        <v>2.8</v>
      </c>
      <c r="M171">
        <v>0</v>
      </c>
      <c r="N171">
        <v>0.9</v>
      </c>
      <c r="O171">
        <v>0</v>
      </c>
      <c r="P171">
        <v>0.3</v>
      </c>
      <c r="Q171">
        <v>2.6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0.9</v>
      </c>
      <c r="Z171">
        <v>0</v>
      </c>
      <c r="AA171">
        <v>0</v>
      </c>
      <c r="AB171">
        <v>0</v>
      </c>
      <c r="AC171" s="154">
        <f>SUM(C171:AB171)</f>
        <v>13.8</v>
      </c>
      <c r="AD171" s="29" t="s">
        <v>78</v>
      </c>
    </row>
    <row r="172" spans="1:30">
      <c r="A172" s="29" t="s">
        <v>80</v>
      </c>
      <c r="B172" s="27">
        <v>2</v>
      </c>
      <c r="C172" s="29">
        <v>0</v>
      </c>
      <c r="D172">
        <v>0</v>
      </c>
      <c r="E172">
        <v>0.1</v>
      </c>
      <c r="F172">
        <v>0</v>
      </c>
      <c r="G172">
        <v>0</v>
      </c>
      <c r="H172">
        <v>0</v>
      </c>
      <c r="I172">
        <v>3.6</v>
      </c>
      <c r="J172">
        <v>0</v>
      </c>
      <c r="K172">
        <v>0</v>
      </c>
      <c r="L172">
        <v>1.7</v>
      </c>
      <c r="M172">
        <v>0</v>
      </c>
      <c r="N172">
        <v>0.7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0.7</v>
      </c>
      <c r="Z172">
        <v>0</v>
      </c>
      <c r="AA172">
        <v>0</v>
      </c>
      <c r="AB172">
        <v>0</v>
      </c>
      <c r="AC172" s="154">
        <f>SUM(C172:AB172)</f>
        <v>6.8000000000000007</v>
      </c>
      <c r="AD172" s="29" t="s">
        <v>80</v>
      </c>
    </row>
    <row r="173" spans="1:30">
      <c r="A173" s="29" t="s">
        <v>82</v>
      </c>
      <c r="B173" s="27">
        <v>2</v>
      </c>
      <c r="C173" s="29">
        <v>0</v>
      </c>
      <c r="E173">
        <v>0</v>
      </c>
      <c r="F173">
        <v>0</v>
      </c>
      <c r="G173">
        <v>0</v>
      </c>
      <c r="L173">
        <v>0</v>
      </c>
      <c r="M173">
        <v>0</v>
      </c>
      <c r="O173">
        <v>0</v>
      </c>
      <c r="P173">
        <v>0</v>
      </c>
      <c r="Q173">
        <v>0</v>
      </c>
      <c r="T173">
        <v>0</v>
      </c>
      <c r="W173">
        <v>0</v>
      </c>
      <c r="AA173">
        <v>0</v>
      </c>
      <c r="AB173">
        <v>0</v>
      </c>
      <c r="AC173" s="154">
        <f>SUM(C173:AB173)</f>
        <v>0</v>
      </c>
      <c r="AD173" s="29" t="s">
        <v>82</v>
      </c>
    </row>
    <row r="174" spans="1:30">
      <c r="A174" s="29" t="s">
        <v>83</v>
      </c>
      <c r="B174" s="27">
        <v>2</v>
      </c>
      <c r="C174" s="29">
        <v>5.8</v>
      </c>
      <c r="D174">
        <v>0</v>
      </c>
      <c r="E174">
        <v>0.8</v>
      </c>
      <c r="F174">
        <v>0</v>
      </c>
      <c r="G174">
        <v>0</v>
      </c>
      <c r="H174">
        <v>0</v>
      </c>
      <c r="I174">
        <v>6.3</v>
      </c>
      <c r="J174">
        <v>0</v>
      </c>
      <c r="K174">
        <v>0</v>
      </c>
      <c r="L174">
        <v>2.6</v>
      </c>
      <c r="M174">
        <v>0</v>
      </c>
      <c r="N174">
        <v>2.2000000000000002</v>
      </c>
      <c r="O174">
        <v>0</v>
      </c>
      <c r="P174">
        <v>0.3</v>
      </c>
      <c r="Q174">
        <v>0.1</v>
      </c>
      <c r="R174">
        <v>0</v>
      </c>
      <c r="S174">
        <v>0</v>
      </c>
      <c r="T174">
        <v>3.6</v>
      </c>
      <c r="U174">
        <v>0.6</v>
      </c>
      <c r="V174">
        <v>0.5</v>
      </c>
      <c r="W174">
        <v>0.8</v>
      </c>
      <c r="X174">
        <v>0</v>
      </c>
      <c r="Y174">
        <v>2.2000000000000002</v>
      </c>
      <c r="Z174">
        <v>0</v>
      </c>
      <c r="AA174">
        <v>0</v>
      </c>
      <c r="AB174">
        <v>0</v>
      </c>
      <c r="AC174" s="154">
        <f>SUM(C174:AB174)</f>
        <v>25.800000000000004</v>
      </c>
      <c r="AD174" s="29" t="s">
        <v>83</v>
      </c>
    </row>
    <row r="175" spans="1:30">
      <c r="A175" s="29" t="s">
        <v>84</v>
      </c>
      <c r="B175" s="27">
        <v>2</v>
      </c>
      <c r="C175" s="29">
        <v>0.5</v>
      </c>
      <c r="D175">
        <v>0</v>
      </c>
      <c r="E175">
        <v>5.8</v>
      </c>
      <c r="F175">
        <v>0.4</v>
      </c>
      <c r="G175">
        <v>0.2</v>
      </c>
      <c r="H175">
        <v>0</v>
      </c>
      <c r="I175">
        <v>6.5</v>
      </c>
      <c r="J175">
        <v>0</v>
      </c>
      <c r="K175">
        <v>0</v>
      </c>
      <c r="L175">
        <v>2.9</v>
      </c>
      <c r="M175">
        <v>0.2</v>
      </c>
      <c r="N175">
        <v>2.4</v>
      </c>
      <c r="O175">
        <v>0.7</v>
      </c>
      <c r="P175">
        <v>3.2</v>
      </c>
      <c r="Q175">
        <v>1.1000000000000001</v>
      </c>
      <c r="R175">
        <v>0</v>
      </c>
      <c r="S175">
        <v>0</v>
      </c>
      <c r="T175">
        <v>6.7</v>
      </c>
      <c r="U175">
        <v>0.6</v>
      </c>
      <c r="V175">
        <v>0.3</v>
      </c>
      <c r="W175">
        <v>1.4</v>
      </c>
      <c r="X175">
        <v>0</v>
      </c>
      <c r="Y175">
        <v>2.4</v>
      </c>
      <c r="Z175">
        <v>0</v>
      </c>
      <c r="AA175">
        <v>0</v>
      </c>
      <c r="AB175">
        <v>0</v>
      </c>
      <c r="AC175" s="154">
        <f>SUM(C175:AB175)</f>
        <v>35.299999999999997</v>
      </c>
      <c r="AD175" s="29" t="s">
        <v>84</v>
      </c>
    </row>
    <row r="176" spans="1:30">
      <c r="A176" s="29" t="s">
        <v>85</v>
      </c>
      <c r="B176" s="27">
        <v>2</v>
      </c>
      <c r="C176" s="29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5.0999999999999996</v>
      </c>
      <c r="J176">
        <v>0</v>
      </c>
      <c r="K176">
        <v>0</v>
      </c>
      <c r="L176">
        <v>2.5</v>
      </c>
      <c r="M176">
        <v>0</v>
      </c>
      <c r="N176">
        <v>0.9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0.9</v>
      </c>
      <c r="Z176">
        <v>0</v>
      </c>
      <c r="AA176">
        <v>0</v>
      </c>
      <c r="AB176">
        <v>0</v>
      </c>
      <c r="AC176" s="154">
        <f>SUM(C176:AB176)</f>
        <v>9.4</v>
      </c>
      <c r="AD176" s="29" t="s">
        <v>85</v>
      </c>
    </row>
    <row r="177" spans="1:30">
      <c r="A177" s="29" t="s">
        <v>87</v>
      </c>
      <c r="B177" s="27">
        <v>2</v>
      </c>
      <c r="C177" s="29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4.5</v>
      </c>
      <c r="J177">
        <v>0</v>
      </c>
      <c r="K177">
        <v>0</v>
      </c>
      <c r="L177">
        <v>3.6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 s="154">
        <f>SUM(C177:AB177)</f>
        <v>10.1</v>
      </c>
      <c r="AD177" s="29" t="s">
        <v>87</v>
      </c>
    </row>
    <row r="178" spans="1:30">
      <c r="A178" s="29" t="s">
        <v>88</v>
      </c>
      <c r="B178" s="27">
        <v>2</v>
      </c>
      <c r="C178" s="29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4.3</v>
      </c>
      <c r="J178">
        <v>0</v>
      </c>
      <c r="K178">
        <v>0</v>
      </c>
      <c r="L178">
        <v>2.1</v>
      </c>
      <c r="M178">
        <v>0</v>
      </c>
      <c r="N178">
        <v>1.5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1.5</v>
      </c>
      <c r="Z178">
        <v>0</v>
      </c>
      <c r="AA178">
        <v>0</v>
      </c>
      <c r="AB178">
        <v>0</v>
      </c>
      <c r="AC178" s="154">
        <f>SUM(C178:AB178)</f>
        <v>9.4</v>
      </c>
      <c r="AD178" s="29" t="s">
        <v>88</v>
      </c>
    </row>
    <row r="179" spans="1:30" ht="15">
      <c r="A179" s="34" t="s">
        <v>89</v>
      </c>
      <c r="B179" s="36">
        <v>2</v>
      </c>
      <c r="C179" s="34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4.0999999999999996</v>
      </c>
      <c r="J179" s="35">
        <v>0</v>
      </c>
      <c r="K179" s="35">
        <v>0</v>
      </c>
      <c r="L179" s="35">
        <v>2.2000000000000002</v>
      </c>
      <c r="M179" s="35">
        <v>0</v>
      </c>
      <c r="N179" s="35">
        <v>0.7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0.7</v>
      </c>
      <c r="Z179" s="35">
        <v>0</v>
      </c>
      <c r="AA179" s="35">
        <v>0</v>
      </c>
      <c r="AB179" s="35">
        <v>0</v>
      </c>
      <c r="AC179" s="154">
        <f>SUM(C179:AB179)</f>
        <v>7.7</v>
      </c>
      <c r="AD179" s="34" t="s">
        <v>89</v>
      </c>
    </row>
    <row r="180" spans="1:30" ht="15">
      <c r="A180" s="155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7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71"/>
  <sheetViews>
    <sheetView zoomScale="125" zoomScaleNormal="125" workbookViewId="0">
      <selection activeCell="B4" sqref="B4"/>
    </sheetView>
  </sheetViews>
  <sheetFormatPr defaultColWidth="10.5703125" defaultRowHeight="13.5"/>
  <cols>
    <col min="1" max="1" width="22.7109375" customWidth="1"/>
    <col min="2" max="2" width="71.140625" customWidth="1"/>
    <col min="3" max="3" width="32.28515625" customWidth="1"/>
    <col min="4" max="36" width="5.42578125" style="1" customWidth="1"/>
  </cols>
  <sheetData>
    <row r="1" spans="1:36">
      <c r="A1" s="69"/>
      <c r="B1" s="70" t="s">
        <v>0</v>
      </c>
      <c r="C1" s="70"/>
      <c r="D1" s="158">
        <v>323</v>
      </c>
      <c r="E1" s="158" t="s">
        <v>30</v>
      </c>
      <c r="F1" s="158" t="s">
        <v>33</v>
      </c>
      <c r="G1" s="158" t="s">
        <v>36</v>
      </c>
      <c r="H1" s="158" t="s">
        <v>36</v>
      </c>
      <c r="I1" s="158" t="s">
        <v>41</v>
      </c>
      <c r="J1" s="158" t="s">
        <v>44</v>
      </c>
      <c r="K1" s="158" t="s">
        <v>47</v>
      </c>
      <c r="L1" s="158">
        <v>352</v>
      </c>
      <c r="M1" s="158">
        <v>4016</v>
      </c>
      <c r="N1" s="158">
        <v>1024</v>
      </c>
      <c r="O1" s="158" t="s">
        <v>44</v>
      </c>
      <c r="P1" s="158">
        <v>4031</v>
      </c>
      <c r="Q1" s="158">
        <v>4031</v>
      </c>
      <c r="R1" s="158">
        <v>4031</v>
      </c>
      <c r="S1" s="158" t="s">
        <v>36</v>
      </c>
      <c r="T1" s="158" t="s">
        <v>36</v>
      </c>
      <c r="U1" s="158" t="s">
        <v>36</v>
      </c>
      <c r="V1" s="158" t="s">
        <v>68</v>
      </c>
      <c r="W1" s="158" t="s">
        <v>70</v>
      </c>
      <c r="X1" s="158" t="s">
        <v>70</v>
      </c>
      <c r="Y1" s="158" t="s">
        <v>70</v>
      </c>
      <c r="Z1" s="158" t="s">
        <v>70</v>
      </c>
      <c r="AA1" s="158" t="s">
        <v>70</v>
      </c>
      <c r="AB1" s="158" t="s">
        <v>70</v>
      </c>
      <c r="AC1" s="158" t="s">
        <v>70</v>
      </c>
      <c r="AD1" s="158">
        <v>241</v>
      </c>
      <c r="AE1" s="158">
        <v>241</v>
      </c>
      <c r="AF1" s="158">
        <v>241</v>
      </c>
      <c r="AG1" s="158">
        <v>241</v>
      </c>
      <c r="AH1" s="158">
        <v>323</v>
      </c>
      <c r="AI1" s="158">
        <v>1033</v>
      </c>
      <c r="AJ1" s="158">
        <v>320</v>
      </c>
    </row>
    <row r="2" spans="1:36" s="162" customFormat="1">
      <c r="A2" s="159"/>
      <c r="B2" s="160" t="s">
        <v>537</v>
      </c>
      <c r="C2" s="160"/>
      <c r="D2" s="161" t="s">
        <v>28</v>
      </c>
      <c r="E2" s="161" t="s">
        <v>31</v>
      </c>
      <c r="F2" s="161" t="s">
        <v>37</v>
      </c>
      <c r="G2" s="161" t="s">
        <v>37</v>
      </c>
      <c r="H2" s="161" t="s">
        <v>39</v>
      </c>
      <c r="I2" s="161" t="s">
        <v>42</v>
      </c>
      <c r="J2" s="161" t="s">
        <v>45</v>
      </c>
      <c r="K2" s="161" t="s">
        <v>48</v>
      </c>
      <c r="L2" s="161" t="s">
        <v>28</v>
      </c>
      <c r="M2" s="161" t="s">
        <v>51</v>
      </c>
      <c r="N2" s="161" t="s">
        <v>51</v>
      </c>
      <c r="O2" s="161" t="s">
        <v>54</v>
      </c>
      <c r="P2" s="161" t="s">
        <v>538</v>
      </c>
      <c r="Q2" s="161" t="s">
        <v>54</v>
      </c>
      <c r="R2" s="161" t="s">
        <v>59</v>
      </c>
      <c r="S2" s="161" t="s">
        <v>61</v>
      </c>
      <c r="T2" s="161" t="s">
        <v>63</v>
      </c>
      <c r="U2" s="161" t="s">
        <v>66</v>
      </c>
      <c r="V2" s="161" t="s">
        <v>54</v>
      </c>
      <c r="W2" s="161" t="s">
        <v>539</v>
      </c>
      <c r="X2" s="161" t="s">
        <v>540</v>
      </c>
      <c r="Y2" s="161" t="s">
        <v>541</v>
      </c>
      <c r="Z2" s="161" t="s">
        <v>542</v>
      </c>
      <c r="AA2" s="161" t="s">
        <v>543</v>
      </c>
      <c r="AB2" s="161" t="s">
        <v>544</v>
      </c>
      <c r="AC2" s="161" t="s">
        <v>545</v>
      </c>
      <c r="AD2" s="161" t="s">
        <v>51</v>
      </c>
      <c r="AE2" s="161" t="s">
        <v>54</v>
      </c>
      <c r="AF2" s="161" t="s">
        <v>59</v>
      </c>
      <c r="AG2" s="161" t="s">
        <v>86</v>
      </c>
      <c r="AH2" s="161" t="s">
        <v>54</v>
      </c>
      <c r="AI2" s="161" t="s">
        <v>61</v>
      </c>
      <c r="AJ2" s="161" t="s">
        <v>54</v>
      </c>
    </row>
    <row r="3" spans="1:36" ht="15">
      <c r="A3" s="163" t="s">
        <v>546</v>
      </c>
      <c r="B3" s="164" t="s">
        <v>547</v>
      </c>
      <c r="C3" s="164" t="s">
        <v>548</v>
      </c>
      <c r="D3" s="165">
        <v>1</v>
      </c>
      <c r="E3" s="165">
        <v>1</v>
      </c>
      <c r="F3" s="165">
        <v>1</v>
      </c>
      <c r="G3" s="165">
        <v>1</v>
      </c>
      <c r="H3" s="165">
        <v>1</v>
      </c>
      <c r="I3" s="165">
        <v>1</v>
      </c>
      <c r="J3" s="165">
        <v>1</v>
      </c>
      <c r="K3" s="165">
        <v>1</v>
      </c>
      <c r="L3" s="165">
        <v>1</v>
      </c>
      <c r="M3" s="165">
        <v>2</v>
      </c>
      <c r="N3" s="165">
        <v>2</v>
      </c>
      <c r="O3" s="165">
        <v>2</v>
      </c>
      <c r="P3" s="165">
        <v>2</v>
      </c>
      <c r="Q3" s="165">
        <v>2</v>
      </c>
      <c r="R3" s="165">
        <v>2</v>
      </c>
      <c r="S3" s="165">
        <v>2</v>
      </c>
      <c r="T3" s="165">
        <v>2</v>
      </c>
      <c r="U3" s="165">
        <v>2</v>
      </c>
      <c r="V3" s="165">
        <v>2</v>
      </c>
      <c r="W3" s="165">
        <v>2</v>
      </c>
      <c r="X3" s="165">
        <v>2</v>
      </c>
      <c r="Y3" s="165">
        <v>2</v>
      </c>
      <c r="Z3" s="165">
        <v>2</v>
      </c>
      <c r="AA3" s="165">
        <v>2</v>
      </c>
      <c r="AB3" s="165">
        <v>2</v>
      </c>
      <c r="AC3" s="165">
        <v>2</v>
      </c>
      <c r="AD3" s="165">
        <v>2</v>
      </c>
      <c r="AE3" s="165">
        <v>2</v>
      </c>
      <c r="AF3" s="165">
        <v>2</v>
      </c>
      <c r="AG3" s="165">
        <v>2</v>
      </c>
      <c r="AH3" s="165">
        <v>2</v>
      </c>
      <c r="AI3" s="165">
        <v>2</v>
      </c>
      <c r="AJ3" s="165">
        <v>2</v>
      </c>
    </row>
    <row r="4" spans="1:36" ht="15">
      <c r="A4" s="166" t="s">
        <v>162</v>
      </c>
      <c r="B4" s="166" t="s">
        <v>386</v>
      </c>
      <c r="C4" s="166"/>
      <c r="D4" s="167">
        <v>0</v>
      </c>
      <c r="E4" s="167">
        <v>0</v>
      </c>
      <c r="F4" s="167">
        <v>0</v>
      </c>
      <c r="G4" s="167">
        <v>0</v>
      </c>
      <c r="H4" s="167">
        <v>0</v>
      </c>
      <c r="I4" s="167">
        <v>0</v>
      </c>
      <c r="J4" s="167">
        <v>0</v>
      </c>
      <c r="K4" s="167">
        <v>0</v>
      </c>
      <c r="L4" s="167">
        <v>0</v>
      </c>
      <c r="M4" s="167">
        <v>0</v>
      </c>
      <c r="N4" s="167">
        <v>0</v>
      </c>
      <c r="O4" s="167">
        <v>0</v>
      </c>
      <c r="P4" s="167">
        <v>0</v>
      </c>
      <c r="Q4" s="167">
        <v>0</v>
      </c>
      <c r="R4" s="167">
        <v>0</v>
      </c>
      <c r="S4" s="167">
        <v>0</v>
      </c>
      <c r="T4" s="167">
        <v>0</v>
      </c>
      <c r="U4" s="167">
        <v>0</v>
      </c>
      <c r="V4" s="167">
        <v>0</v>
      </c>
      <c r="W4" s="167">
        <v>0</v>
      </c>
      <c r="X4" s="167">
        <v>0</v>
      </c>
      <c r="Y4" s="167">
        <v>0</v>
      </c>
      <c r="Z4" s="167">
        <v>0</v>
      </c>
      <c r="AA4" s="167">
        <v>0</v>
      </c>
      <c r="AB4" s="167">
        <v>0</v>
      </c>
      <c r="AC4" s="167">
        <v>0</v>
      </c>
      <c r="AD4" s="167"/>
      <c r="AE4" s="167">
        <v>0</v>
      </c>
      <c r="AF4" s="167">
        <v>0</v>
      </c>
      <c r="AG4" s="167">
        <v>0</v>
      </c>
      <c r="AH4" s="167">
        <v>0</v>
      </c>
      <c r="AI4" s="167">
        <v>0</v>
      </c>
      <c r="AJ4" s="167">
        <v>0</v>
      </c>
    </row>
    <row r="5" spans="1:36">
      <c r="A5" s="69" t="s">
        <v>164</v>
      </c>
      <c r="B5" s="69" t="s">
        <v>524</v>
      </c>
      <c r="C5" s="69"/>
      <c r="D5" s="158">
        <v>0.6</v>
      </c>
      <c r="E5" s="158">
        <v>0</v>
      </c>
      <c r="F5" s="158">
        <v>0.4</v>
      </c>
      <c r="G5" s="158">
        <v>0.3</v>
      </c>
      <c r="H5" s="158">
        <v>0.5</v>
      </c>
      <c r="I5" s="158">
        <v>2.1</v>
      </c>
      <c r="J5" s="158">
        <v>0.3</v>
      </c>
      <c r="K5" s="158">
        <v>0.8</v>
      </c>
      <c r="L5" s="158">
        <v>0.6</v>
      </c>
      <c r="M5" s="158">
        <v>0</v>
      </c>
      <c r="N5" s="158">
        <v>0</v>
      </c>
      <c r="O5" s="158">
        <v>0.3</v>
      </c>
      <c r="P5" s="158">
        <v>0</v>
      </c>
      <c r="Q5" s="158">
        <v>1.7</v>
      </c>
      <c r="R5" s="158">
        <v>0.7</v>
      </c>
      <c r="S5" s="158">
        <v>0</v>
      </c>
      <c r="T5" s="158">
        <v>0.1</v>
      </c>
      <c r="U5" s="158">
        <v>0</v>
      </c>
      <c r="V5" s="158">
        <v>0</v>
      </c>
      <c r="W5" s="158">
        <v>2.8</v>
      </c>
      <c r="X5" s="158">
        <v>0</v>
      </c>
      <c r="Y5" s="158">
        <v>0.3</v>
      </c>
      <c r="Z5" s="158">
        <v>0.4</v>
      </c>
      <c r="AA5" s="158">
        <v>0</v>
      </c>
      <c r="AB5" s="158">
        <v>0.6</v>
      </c>
      <c r="AC5" s="158">
        <v>0</v>
      </c>
      <c r="AD5" s="158">
        <v>0</v>
      </c>
      <c r="AE5" s="158">
        <v>0</v>
      </c>
      <c r="AF5" s="158">
        <v>0.4</v>
      </c>
      <c r="AG5" s="158">
        <v>0</v>
      </c>
      <c r="AH5" s="158">
        <v>0</v>
      </c>
      <c r="AI5" s="158">
        <v>0</v>
      </c>
      <c r="AJ5" s="158">
        <v>0</v>
      </c>
    </row>
    <row r="6" spans="1:36">
      <c r="A6" s="69" t="s">
        <v>549</v>
      </c>
      <c r="B6" s="69" t="s">
        <v>550</v>
      </c>
      <c r="C6" s="69"/>
      <c r="D6" s="158">
        <v>0</v>
      </c>
      <c r="E6" s="158">
        <v>0.4</v>
      </c>
      <c r="F6" s="158">
        <v>0.7</v>
      </c>
      <c r="G6" s="158">
        <v>0.9</v>
      </c>
      <c r="H6" s="158">
        <v>3</v>
      </c>
      <c r="I6" s="158">
        <v>29.1</v>
      </c>
      <c r="J6" s="158">
        <v>2</v>
      </c>
      <c r="K6" s="158">
        <v>2.9</v>
      </c>
      <c r="L6" s="158">
        <v>0.8</v>
      </c>
      <c r="M6" s="158">
        <v>0</v>
      </c>
      <c r="N6" s="158">
        <v>0</v>
      </c>
      <c r="O6" s="158">
        <v>0.2</v>
      </c>
      <c r="P6" s="158">
        <v>0.8</v>
      </c>
      <c r="Q6" s="158">
        <v>2.9</v>
      </c>
      <c r="R6" s="158">
        <v>1.1000000000000001</v>
      </c>
      <c r="S6" s="158">
        <v>0.7</v>
      </c>
      <c r="T6" s="158">
        <v>1</v>
      </c>
      <c r="U6" s="158">
        <v>0.3</v>
      </c>
      <c r="V6" s="158">
        <v>2.4</v>
      </c>
      <c r="W6" s="158">
        <v>1.6</v>
      </c>
      <c r="X6" s="158">
        <v>0.8</v>
      </c>
      <c r="Y6" s="158">
        <v>0.5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0.2</v>
      </c>
      <c r="AG6" s="158">
        <v>0</v>
      </c>
      <c r="AH6" s="158">
        <v>0</v>
      </c>
      <c r="AI6" s="158">
        <v>0</v>
      </c>
      <c r="AJ6" s="158">
        <v>0</v>
      </c>
    </row>
    <row r="7" spans="1:36">
      <c r="A7" s="69" t="s">
        <v>551</v>
      </c>
      <c r="B7" s="69" t="s">
        <v>409</v>
      </c>
      <c r="C7" s="69"/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/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</row>
    <row r="8" spans="1:36">
      <c r="A8" s="69" t="s">
        <v>161</v>
      </c>
      <c r="B8" s="168" t="s">
        <v>169</v>
      </c>
      <c r="C8" s="69"/>
      <c r="D8" s="158">
        <v>0</v>
      </c>
      <c r="E8" s="158">
        <v>0</v>
      </c>
      <c r="F8" s="158">
        <v>0</v>
      </c>
      <c r="G8" s="158">
        <v>0</v>
      </c>
      <c r="H8" s="158">
        <v>0.5</v>
      </c>
      <c r="I8" s="158">
        <v>0</v>
      </c>
      <c r="J8" s="158">
        <v>0</v>
      </c>
      <c r="K8" s="158">
        <v>0</v>
      </c>
      <c r="L8" s="158">
        <v>0</v>
      </c>
      <c r="M8" s="158">
        <v>0</v>
      </c>
      <c r="N8" s="158">
        <v>0</v>
      </c>
      <c r="O8" s="158">
        <v>0</v>
      </c>
      <c r="P8" s="158">
        <v>0.4</v>
      </c>
      <c r="Q8" s="158">
        <v>0</v>
      </c>
      <c r="R8" s="158">
        <v>0</v>
      </c>
      <c r="S8" s="158">
        <v>0</v>
      </c>
      <c r="T8" s="158">
        <v>0</v>
      </c>
      <c r="U8" s="158">
        <v>0</v>
      </c>
      <c r="V8" s="158">
        <v>0</v>
      </c>
      <c r="W8" s="158">
        <v>0</v>
      </c>
      <c r="X8" s="158">
        <v>0</v>
      </c>
      <c r="Y8" s="158">
        <v>0</v>
      </c>
      <c r="Z8" s="158">
        <v>0</v>
      </c>
      <c r="AA8" s="158">
        <v>0</v>
      </c>
      <c r="AB8" s="158">
        <v>0</v>
      </c>
      <c r="AC8" s="158">
        <v>0</v>
      </c>
      <c r="AD8" s="158"/>
      <c r="AE8" s="158">
        <v>0</v>
      </c>
      <c r="AF8" s="158">
        <v>0</v>
      </c>
      <c r="AG8" s="158">
        <v>0</v>
      </c>
      <c r="AH8" s="158">
        <v>0</v>
      </c>
      <c r="AI8" s="158">
        <v>0</v>
      </c>
      <c r="AJ8" s="158">
        <v>0</v>
      </c>
    </row>
    <row r="9" spans="1:36">
      <c r="A9" s="169" t="s">
        <v>552</v>
      </c>
      <c r="B9" s="168" t="s">
        <v>170</v>
      </c>
      <c r="C9" s="69"/>
      <c r="D9" s="158">
        <v>4.9000000000000004</v>
      </c>
      <c r="E9" s="158">
        <v>5.4</v>
      </c>
      <c r="F9" s="158">
        <v>6.9</v>
      </c>
      <c r="G9" s="158">
        <v>7.5</v>
      </c>
      <c r="H9" s="158">
        <v>8.8000000000000007</v>
      </c>
      <c r="I9" s="158">
        <v>13.5</v>
      </c>
      <c r="J9" s="158">
        <v>9.6</v>
      </c>
      <c r="K9" s="158">
        <v>7.8</v>
      </c>
      <c r="L9" s="158">
        <v>10.3</v>
      </c>
      <c r="M9" s="158">
        <v>5</v>
      </c>
      <c r="N9" s="158">
        <v>4.2</v>
      </c>
      <c r="O9" s="158">
        <v>5.4</v>
      </c>
      <c r="P9" s="158">
        <v>6.1</v>
      </c>
      <c r="Q9" s="158">
        <v>8</v>
      </c>
      <c r="R9" s="158">
        <v>6.1</v>
      </c>
      <c r="S9" s="158">
        <v>8.1</v>
      </c>
      <c r="T9" s="158">
        <v>6.6</v>
      </c>
      <c r="U9" s="158">
        <v>6.6</v>
      </c>
      <c r="V9" s="158">
        <v>6.6</v>
      </c>
      <c r="W9" s="158">
        <v>8.5</v>
      </c>
      <c r="X9" s="158">
        <v>8</v>
      </c>
      <c r="Y9" s="158">
        <v>6.4</v>
      </c>
      <c r="Z9" s="158">
        <v>6.2</v>
      </c>
      <c r="AA9" s="158">
        <v>4.0999999999999996</v>
      </c>
      <c r="AB9" s="158">
        <v>5.7</v>
      </c>
      <c r="AC9" s="158">
        <v>3.6</v>
      </c>
      <c r="AD9" s="158"/>
      <c r="AE9" s="158">
        <v>6.3</v>
      </c>
      <c r="AF9" s="158">
        <v>6.5</v>
      </c>
      <c r="AG9" s="158">
        <v>5.0999999999999996</v>
      </c>
      <c r="AH9" s="158">
        <v>4.5</v>
      </c>
      <c r="AI9" s="158">
        <v>4.3</v>
      </c>
      <c r="AJ9" s="158">
        <v>4.0999999999999996</v>
      </c>
    </row>
    <row r="10" spans="1:36">
      <c r="A10" s="69" t="s">
        <v>161</v>
      </c>
      <c r="B10" s="168" t="s">
        <v>171</v>
      </c>
      <c r="C10" s="69"/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16.7</v>
      </c>
      <c r="K10" s="158">
        <v>211.8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  <c r="R10" s="158">
        <v>0.7</v>
      </c>
      <c r="S10" s="158">
        <v>0</v>
      </c>
      <c r="T10" s="158">
        <v>2.2999999999999998</v>
      </c>
      <c r="U10" s="158">
        <v>1.3</v>
      </c>
      <c r="V10" s="158">
        <v>0</v>
      </c>
      <c r="W10" s="158">
        <v>1.6</v>
      </c>
      <c r="X10" s="158">
        <v>0.2</v>
      </c>
      <c r="Y10" s="158">
        <v>0</v>
      </c>
      <c r="Z10" s="158">
        <v>0</v>
      </c>
      <c r="AA10" s="158">
        <v>0</v>
      </c>
      <c r="AB10" s="158">
        <v>0</v>
      </c>
      <c r="AC10" s="158">
        <v>0</v>
      </c>
      <c r="AD10" s="158">
        <v>0</v>
      </c>
      <c r="AE10" s="158">
        <v>5.8</v>
      </c>
      <c r="AF10" s="158">
        <v>0.5</v>
      </c>
      <c r="AG10" s="158">
        <v>0</v>
      </c>
      <c r="AH10" s="158">
        <v>0</v>
      </c>
      <c r="AI10" s="158">
        <v>0</v>
      </c>
      <c r="AJ10" s="158">
        <v>0</v>
      </c>
    </row>
    <row r="11" spans="1:36">
      <c r="A11" s="69" t="s">
        <v>164</v>
      </c>
      <c r="B11" s="69" t="s">
        <v>410</v>
      </c>
      <c r="C11" s="69"/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3.1</v>
      </c>
      <c r="L11" s="158">
        <v>0</v>
      </c>
      <c r="M11" s="158">
        <v>0</v>
      </c>
      <c r="N11" s="158">
        <v>0</v>
      </c>
      <c r="O11" s="158">
        <v>0</v>
      </c>
      <c r="P11" s="158">
        <v>0.4</v>
      </c>
      <c r="Q11" s="158">
        <v>0</v>
      </c>
      <c r="R11" s="158">
        <v>0</v>
      </c>
      <c r="S11" s="158">
        <v>0</v>
      </c>
      <c r="T11" s="158">
        <v>0</v>
      </c>
      <c r="U11" s="158">
        <v>0</v>
      </c>
      <c r="V11" s="158">
        <v>0</v>
      </c>
      <c r="W11" s="158">
        <v>0</v>
      </c>
      <c r="X11" s="158">
        <v>0</v>
      </c>
      <c r="Y11" s="158">
        <v>0</v>
      </c>
      <c r="Z11" s="158">
        <v>0</v>
      </c>
      <c r="AA11" s="158">
        <v>0</v>
      </c>
      <c r="AB11" s="158">
        <v>0</v>
      </c>
      <c r="AC11" s="158">
        <v>0</v>
      </c>
      <c r="AD11" s="158"/>
      <c r="AE11" s="158">
        <v>0</v>
      </c>
      <c r="AF11" s="158">
        <v>0</v>
      </c>
      <c r="AG11" s="158">
        <v>0</v>
      </c>
      <c r="AH11" s="158">
        <v>0</v>
      </c>
      <c r="AI11" s="158">
        <v>0</v>
      </c>
      <c r="AJ11" s="158">
        <v>0</v>
      </c>
    </row>
    <row r="12" spans="1:36">
      <c r="A12" s="69" t="s">
        <v>553</v>
      </c>
      <c r="B12" s="69" t="s">
        <v>554</v>
      </c>
      <c r="C12" s="69"/>
      <c r="D12" s="158">
        <v>2.2999999999999998</v>
      </c>
      <c r="E12" s="158">
        <v>1.8</v>
      </c>
      <c r="F12" s="158">
        <v>3</v>
      </c>
      <c r="G12" s="158">
        <v>1.9</v>
      </c>
      <c r="H12" s="158">
        <v>3.6</v>
      </c>
      <c r="I12" s="158">
        <v>3</v>
      </c>
      <c r="J12" s="158">
        <v>3</v>
      </c>
      <c r="K12" s="158">
        <v>5</v>
      </c>
      <c r="L12" s="158">
        <v>3.4</v>
      </c>
      <c r="M12" s="158">
        <v>2.1</v>
      </c>
      <c r="N12" s="158">
        <v>3.2</v>
      </c>
      <c r="O12" s="158">
        <v>1.9</v>
      </c>
      <c r="P12" s="158">
        <v>2.9</v>
      </c>
      <c r="Q12" s="158">
        <v>5.6</v>
      </c>
      <c r="R12" s="158">
        <v>3.9</v>
      </c>
      <c r="S12" s="158">
        <v>1.7</v>
      </c>
      <c r="T12" s="158">
        <v>1.9</v>
      </c>
      <c r="U12" s="158">
        <v>3.3</v>
      </c>
      <c r="V12" s="158">
        <v>2.2000000000000002</v>
      </c>
      <c r="W12" s="158">
        <v>3.3</v>
      </c>
      <c r="X12" s="158">
        <v>3.8</v>
      </c>
      <c r="Y12" s="158">
        <v>2.4</v>
      </c>
      <c r="Z12" s="158">
        <v>2.5</v>
      </c>
      <c r="AA12" s="158">
        <v>1.3</v>
      </c>
      <c r="AB12" s="158">
        <v>2.8</v>
      </c>
      <c r="AC12" s="158">
        <v>1.7</v>
      </c>
      <c r="AD12" s="158">
        <v>0</v>
      </c>
      <c r="AE12" s="158">
        <v>2.6</v>
      </c>
      <c r="AF12" s="158">
        <v>2.9</v>
      </c>
      <c r="AG12" s="158">
        <v>2.5</v>
      </c>
      <c r="AH12" s="158">
        <v>3.6</v>
      </c>
      <c r="AI12" s="158">
        <v>2.1</v>
      </c>
      <c r="AJ12" s="158">
        <v>2.2000000000000002</v>
      </c>
    </row>
    <row r="13" spans="1:36">
      <c r="A13" s="69" t="s">
        <v>553</v>
      </c>
      <c r="B13" s="69" t="s">
        <v>555</v>
      </c>
      <c r="C13" s="69"/>
      <c r="D13" s="158">
        <v>0</v>
      </c>
      <c r="E13" s="158">
        <v>0.4</v>
      </c>
      <c r="F13" s="158">
        <v>0.7</v>
      </c>
      <c r="G13" s="158">
        <v>0.9</v>
      </c>
      <c r="H13" s="158">
        <v>3</v>
      </c>
      <c r="I13" s="158">
        <v>29.1</v>
      </c>
      <c r="J13" s="158">
        <v>2</v>
      </c>
      <c r="K13" s="158">
        <v>2.9</v>
      </c>
      <c r="L13" s="158">
        <v>0.8</v>
      </c>
      <c r="M13" s="158">
        <v>0</v>
      </c>
      <c r="N13" s="158">
        <v>0</v>
      </c>
      <c r="O13" s="158">
        <v>0.2</v>
      </c>
      <c r="P13" s="158">
        <v>0.8</v>
      </c>
      <c r="Q13" s="158">
        <v>2.9</v>
      </c>
      <c r="R13" s="158">
        <v>1.1000000000000001</v>
      </c>
      <c r="S13" s="158">
        <v>0.7</v>
      </c>
      <c r="T13" s="158">
        <v>1</v>
      </c>
      <c r="U13" s="158">
        <v>0.3</v>
      </c>
      <c r="V13" s="158">
        <v>2.4</v>
      </c>
      <c r="W13" s="158">
        <v>1.6</v>
      </c>
      <c r="X13" s="158">
        <v>0.8</v>
      </c>
      <c r="Y13" s="158">
        <v>0.5</v>
      </c>
      <c r="Z13" s="158">
        <v>0</v>
      </c>
      <c r="AA13" s="158">
        <v>0</v>
      </c>
      <c r="AB13" s="158">
        <v>0</v>
      </c>
      <c r="AC13" s="158">
        <v>0</v>
      </c>
      <c r="AD13" s="158">
        <v>0</v>
      </c>
      <c r="AE13" s="158">
        <v>0</v>
      </c>
      <c r="AF13" s="158">
        <v>0.2</v>
      </c>
      <c r="AG13" s="158">
        <v>0</v>
      </c>
      <c r="AH13" s="158">
        <v>0</v>
      </c>
      <c r="AI13" s="158">
        <v>0</v>
      </c>
      <c r="AJ13" s="158">
        <v>0</v>
      </c>
    </row>
    <row r="14" spans="1:36">
      <c r="A14" s="69" t="s">
        <v>155</v>
      </c>
      <c r="B14" s="69" t="s">
        <v>556</v>
      </c>
      <c r="C14" s="69"/>
      <c r="D14" s="158">
        <v>0</v>
      </c>
      <c r="E14" s="158">
        <v>0</v>
      </c>
      <c r="F14" s="158">
        <v>0</v>
      </c>
      <c r="G14" s="158">
        <v>0.2</v>
      </c>
      <c r="H14" s="158">
        <v>4.3</v>
      </c>
      <c r="I14" s="158">
        <v>8.1999999999999993</v>
      </c>
      <c r="J14" s="158">
        <v>1.9</v>
      </c>
      <c r="K14" s="158">
        <v>15.9</v>
      </c>
      <c r="L14" s="158">
        <v>0</v>
      </c>
      <c r="M14" s="158">
        <v>0</v>
      </c>
      <c r="N14" s="158">
        <v>0</v>
      </c>
      <c r="O14" s="158">
        <v>0</v>
      </c>
      <c r="P14" s="158">
        <v>0</v>
      </c>
      <c r="Q14" s="158">
        <v>0.7</v>
      </c>
      <c r="R14" s="158">
        <v>0</v>
      </c>
      <c r="S14" s="158">
        <v>0.4</v>
      </c>
      <c r="T14" s="158">
        <v>0.3</v>
      </c>
      <c r="U14" s="158">
        <v>0</v>
      </c>
      <c r="V14" s="158">
        <v>0.4</v>
      </c>
      <c r="W14" s="158">
        <v>0.2</v>
      </c>
      <c r="X14" s="158">
        <v>0.2</v>
      </c>
      <c r="Y14" s="158">
        <v>0</v>
      </c>
      <c r="Z14" s="158">
        <v>0</v>
      </c>
      <c r="AA14" s="158">
        <v>0</v>
      </c>
      <c r="AB14" s="158">
        <v>0</v>
      </c>
      <c r="AC14" s="158">
        <v>0</v>
      </c>
      <c r="AD14" s="158">
        <v>0</v>
      </c>
      <c r="AE14" s="158">
        <v>0</v>
      </c>
      <c r="AF14" s="158">
        <v>0</v>
      </c>
      <c r="AG14" s="158">
        <v>0</v>
      </c>
      <c r="AH14" s="158">
        <v>0</v>
      </c>
      <c r="AI14" s="158">
        <v>0</v>
      </c>
      <c r="AJ14" s="158">
        <v>0</v>
      </c>
    </row>
    <row r="15" spans="1:36">
      <c r="A15" s="69" t="s">
        <v>157</v>
      </c>
      <c r="B15" s="69" t="s">
        <v>333</v>
      </c>
      <c r="C15" s="69"/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8">
        <v>0</v>
      </c>
      <c r="P15" s="158">
        <v>0</v>
      </c>
      <c r="Q15" s="158">
        <v>0</v>
      </c>
      <c r="R15" s="158">
        <v>0</v>
      </c>
      <c r="S15" s="158">
        <v>0</v>
      </c>
      <c r="T15" s="158">
        <v>0</v>
      </c>
      <c r="U15" s="158">
        <v>0</v>
      </c>
      <c r="V15" s="158">
        <v>0</v>
      </c>
      <c r="W15" s="158">
        <v>0</v>
      </c>
      <c r="X15" s="158">
        <v>0</v>
      </c>
      <c r="Y15" s="158">
        <v>0</v>
      </c>
      <c r="Z15" s="158">
        <v>0</v>
      </c>
      <c r="AA15" s="158">
        <v>0</v>
      </c>
      <c r="AB15" s="158">
        <v>0</v>
      </c>
      <c r="AC15" s="158">
        <v>0</v>
      </c>
      <c r="AD15" s="158"/>
      <c r="AE15" s="158">
        <v>0</v>
      </c>
      <c r="AF15" s="158">
        <v>0</v>
      </c>
      <c r="AG15" s="158">
        <v>0</v>
      </c>
      <c r="AH15" s="158">
        <v>0</v>
      </c>
      <c r="AI15" s="158">
        <v>0</v>
      </c>
      <c r="AJ15" s="158">
        <v>0</v>
      </c>
    </row>
    <row r="16" spans="1:36">
      <c r="A16" s="69" t="s">
        <v>157</v>
      </c>
      <c r="B16" s="69" t="s">
        <v>334</v>
      </c>
      <c r="C16" s="69"/>
      <c r="D16" s="158">
        <v>0</v>
      </c>
      <c r="E16" s="158">
        <v>0</v>
      </c>
      <c r="F16" s="158">
        <v>0</v>
      </c>
      <c r="G16" s="158">
        <v>0</v>
      </c>
      <c r="H16" s="158">
        <v>0.6</v>
      </c>
      <c r="I16" s="158">
        <v>0</v>
      </c>
      <c r="J16" s="158">
        <v>0</v>
      </c>
      <c r="K16" s="158">
        <v>0</v>
      </c>
      <c r="L16" s="158">
        <v>0</v>
      </c>
      <c r="M16" s="158">
        <v>0</v>
      </c>
      <c r="N16" s="158">
        <v>0</v>
      </c>
      <c r="O16" s="158">
        <v>0</v>
      </c>
      <c r="P16" s="158">
        <v>0</v>
      </c>
      <c r="Q16" s="158">
        <v>0</v>
      </c>
      <c r="R16" s="158">
        <v>0</v>
      </c>
      <c r="S16" s="158">
        <v>0</v>
      </c>
      <c r="T16" s="158">
        <v>0</v>
      </c>
      <c r="U16" s="158">
        <v>0</v>
      </c>
      <c r="V16" s="158">
        <v>0</v>
      </c>
      <c r="W16" s="158">
        <v>0</v>
      </c>
      <c r="X16" s="158">
        <v>0</v>
      </c>
      <c r="Y16" s="158">
        <v>0</v>
      </c>
      <c r="Z16" s="158">
        <v>0</v>
      </c>
      <c r="AA16" s="158">
        <v>0</v>
      </c>
      <c r="AB16" s="158">
        <v>0</v>
      </c>
      <c r="AC16" s="158">
        <v>0</v>
      </c>
      <c r="AD16" s="158"/>
      <c r="AE16" s="158">
        <v>0</v>
      </c>
      <c r="AF16" s="158">
        <v>0</v>
      </c>
      <c r="AG16" s="158">
        <v>0</v>
      </c>
      <c r="AH16" s="158">
        <v>0</v>
      </c>
      <c r="AI16" s="158">
        <v>0</v>
      </c>
      <c r="AJ16" s="158">
        <v>0</v>
      </c>
    </row>
    <row r="17" spans="1:36">
      <c r="A17" s="69" t="s">
        <v>557</v>
      </c>
      <c r="B17" s="69" t="s">
        <v>558</v>
      </c>
      <c r="C17" s="69"/>
      <c r="D17" s="158">
        <v>0</v>
      </c>
      <c r="E17" s="158">
        <v>0</v>
      </c>
      <c r="F17" s="158">
        <v>0</v>
      </c>
      <c r="G17" s="158">
        <v>0</v>
      </c>
      <c r="H17" s="158">
        <v>0.7</v>
      </c>
      <c r="I17" s="158">
        <v>2.1</v>
      </c>
      <c r="J17" s="158">
        <v>0.8</v>
      </c>
      <c r="K17" s="158">
        <v>3.8</v>
      </c>
      <c r="L17" s="158">
        <v>2.2000000000000002</v>
      </c>
      <c r="M17" s="158">
        <v>0.4</v>
      </c>
      <c r="N17" s="158">
        <v>0</v>
      </c>
      <c r="O17" s="158">
        <v>0</v>
      </c>
      <c r="P17" s="158">
        <v>0</v>
      </c>
      <c r="Q17" s="158">
        <v>0</v>
      </c>
      <c r="R17" s="158">
        <v>0.8</v>
      </c>
      <c r="S17" s="158">
        <v>0</v>
      </c>
      <c r="T17" s="158">
        <v>1.3</v>
      </c>
      <c r="U17" s="158">
        <v>1.2</v>
      </c>
      <c r="V17" s="158">
        <v>0</v>
      </c>
      <c r="W17" s="158">
        <v>1.5</v>
      </c>
      <c r="X17" s="158">
        <v>2</v>
      </c>
      <c r="Y17" s="158">
        <v>0.9</v>
      </c>
      <c r="Z17" s="158">
        <v>0</v>
      </c>
      <c r="AA17" s="158">
        <v>0</v>
      </c>
      <c r="AB17" s="158">
        <v>0</v>
      </c>
      <c r="AC17" s="158">
        <v>0</v>
      </c>
      <c r="AD17" s="158">
        <v>0</v>
      </c>
      <c r="AE17" s="158">
        <v>0</v>
      </c>
      <c r="AF17" s="158">
        <v>0.7</v>
      </c>
      <c r="AG17" s="158">
        <v>0</v>
      </c>
      <c r="AH17" s="158">
        <v>0</v>
      </c>
      <c r="AI17" s="158">
        <v>0</v>
      </c>
      <c r="AJ17" s="158">
        <v>0</v>
      </c>
    </row>
    <row r="18" spans="1:36">
      <c r="A18" s="69" t="s">
        <v>557</v>
      </c>
      <c r="B18" s="69" t="s">
        <v>559</v>
      </c>
      <c r="C18" s="69"/>
      <c r="D18" s="158">
        <v>0</v>
      </c>
      <c r="E18" s="158">
        <v>0</v>
      </c>
      <c r="F18" s="158">
        <v>0</v>
      </c>
      <c r="G18" s="158">
        <v>0</v>
      </c>
      <c r="H18" s="158">
        <v>0</v>
      </c>
      <c r="I18" s="158">
        <v>5.9</v>
      </c>
      <c r="J18" s="158">
        <v>2.8</v>
      </c>
      <c r="K18" s="158">
        <v>11.6</v>
      </c>
      <c r="L18" s="158">
        <v>0</v>
      </c>
      <c r="M18" s="158">
        <v>4.8</v>
      </c>
      <c r="N18" s="158">
        <v>0</v>
      </c>
      <c r="O18" s="158">
        <v>0</v>
      </c>
      <c r="P18" s="158">
        <v>0.3</v>
      </c>
      <c r="Q18" s="158">
        <v>1.9</v>
      </c>
      <c r="R18" s="158">
        <v>2.4</v>
      </c>
      <c r="S18" s="158">
        <v>0</v>
      </c>
      <c r="T18" s="158">
        <v>8</v>
      </c>
      <c r="U18" s="158">
        <v>3.2</v>
      </c>
      <c r="V18" s="158">
        <v>0.5</v>
      </c>
      <c r="W18" s="158">
        <v>2.1</v>
      </c>
      <c r="X18" s="158">
        <v>1.8</v>
      </c>
      <c r="Y18" s="158">
        <v>1.2</v>
      </c>
      <c r="Z18" s="158">
        <v>0.3</v>
      </c>
      <c r="AA18" s="158">
        <v>0.4</v>
      </c>
      <c r="AB18" s="158">
        <v>0.3</v>
      </c>
      <c r="AC18" s="158">
        <v>0</v>
      </c>
      <c r="AD18" s="158">
        <v>0</v>
      </c>
      <c r="AE18" s="158">
        <v>0.3</v>
      </c>
      <c r="AF18" s="158">
        <v>3.2</v>
      </c>
      <c r="AG18" s="158">
        <v>0</v>
      </c>
      <c r="AH18" s="158">
        <v>0</v>
      </c>
      <c r="AI18" s="158">
        <v>0</v>
      </c>
      <c r="AJ18" s="158">
        <v>0</v>
      </c>
    </row>
    <row r="19" spans="1:36">
      <c r="A19" s="69" t="s">
        <v>557</v>
      </c>
      <c r="B19" s="69" t="s">
        <v>560</v>
      </c>
      <c r="C19" s="69"/>
      <c r="D19" s="158">
        <v>0.1</v>
      </c>
      <c r="E19" s="158">
        <v>0</v>
      </c>
      <c r="F19" s="158">
        <v>0</v>
      </c>
      <c r="G19" s="158">
        <v>0</v>
      </c>
      <c r="H19" s="158">
        <v>0.2</v>
      </c>
      <c r="I19" s="158">
        <v>3.7</v>
      </c>
      <c r="J19" s="158">
        <v>0.9</v>
      </c>
      <c r="K19" s="158">
        <v>8.9</v>
      </c>
      <c r="L19" s="158">
        <v>0.4</v>
      </c>
      <c r="M19" s="158">
        <v>0</v>
      </c>
      <c r="N19" s="158">
        <v>0</v>
      </c>
      <c r="O19" s="158">
        <v>0.1</v>
      </c>
      <c r="P19" s="158">
        <v>0</v>
      </c>
      <c r="Q19" s="158">
        <v>0</v>
      </c>
      <c r="R19" s="158">
        <v>1</v>
      </c>
      <c r="S19" s="158">
        <v>0</v>
      </c>
      <c r="T19" s="158">
        <v>1.1000000000000001</v>
      </c>
      <c r="U19" s="158">
        <v>1.5</v>
      </c>
      <c r="V19" s="158">
        <v>0.1</v>
      </c>
      <c r="W19" s="158">
        <v>2.4</v>
      </c>
      <c r="X19" s="158">
        <v>2.2000000000000002</v>
      </c>
      <c r="Y19" s="158">
        <v>0</v>
      </c>
      <c r="Z19" s="158">
        <v>1.3</v>
      </c>
      <c r="AA19" s="158">
        <v>3.3</v>
      </c>
      <c r="AB19" s="158">
        <v>2.6</v>
      </c>
      <c r="AC19" s="158">
        <v>0</v>
      </c>
      <c r="AD19" s="158">
        <v>0</v>
      </c>
      <c r="AE19" s="158">
        <v>0.1</v>
      </c>
      <c r="AF19" s="158">
        <v>1.1000000000000001</v>
      </c>
      <c r="AG19" s="158">
        <v>0</v>
      </c>
      <c r="AH19" s="158">
        <v>0</v>
      </c>
      <c r="AI19" s="158">
        <v>0</v>
      </c>
      <c r="AJ19" s="158">
        <v>0</v>
      </c>
    </row>
    <row r="20" spans="1:36">
      <c r="A20" s="69" t="s">
        <v>557</v>
      </c>
      <c r="B20" s="69" t="s">
        <v>291</v>
      </c>
      <c r="C20" s="69"/>
      <c r="D20" s="158">
        <v>0</v>
      </c>
      <c r="E20" s="158">
        <v>0</v>
      </c>
      <c r="F20" s="158">
        <v>0</v>
      </c>
      <c r="G20" s="158">
        <v>0</v>
      </c>
      <c r="H20" s="158">
        <v>0</v>
      </c>
      <c r="I20" s="158">
        <v>0.1</v>
      </c>
      <c r="J20" s="158">
        <v>0</v>
      </c>
      <c r="K20" s="158">
        <v>0</v>
      </c>
      <c r="L20" s="158">
        <v>0</v>
      </c>
      <c r="M20" s="158">
        <v>0</v>
      </c>
      <c r="N20" s="158">
        <v>0</v>
      </c>
      <c r="O20" s="158">
        <v>0</v>
      </c>
      <c r="P20" s="158">
        <v>0.1</v>
      </c>
      <c r="Q20" s="158">
        <v>0</v>
      </c>
      <c r="R20" s="158">
        <v>0</v>
      </c>
      <c r="S20" s="158">
        <v>0</v>
      </c>
      <c r="T20" s="158">
        <v>0</v>
      </c>
      <c r="U20" s="158">
        <v>0</v>
      </c>
      <c r="V20" s="158">
        <v>0</v>
      </c>
      <c r="W20" s="158">
        <v>0</v>
      </c>
      <c r="X20" s="158">
        <v>0</v>
      </c>
      <c r="Y20" s="158">
        <v>0</v>
      </c>
      <c r="Z20" s="158">
        <v>0</v>
      </c>
      <c r="AA20" s="158">
        <v>0</v>
      </c>
      <c r="AB20" s="158">
        <v>0</v>
      </c>
      <c r="AC20" s="158">
        <v>0</v>
      </c>
      <c r="AD20" s="158"/>
      <c r="AE20" s="158">
        <v>0</v>
      </c>
      <c r="AF20" s="158">
        <v>0</v>
      </c>
      <c r="AG20" s="158">
        <v>0</v>
      </c>
      <c r="AH20" s="158">
        <v>0</v>
      </c>
      <c r="AI20" s="158">
        <v>0</v>
      </c>
      <c r="AJ20" s="158">
        <v>0</v>
      </c>
    </row>
    <row r="21" spans="1:36">
      <c r="A21" s="69" t="s">
        <v>561</v>
      </c>
      <c r="B21" s="69" t="s">
        <v>292</v>
      </c>
      <c r="C21" s="69"/>
      <c r="D21" s="158">
        <v>0</v>
      </c>
      <c r="E21" s="158">
        <v>0</v>
      </c>
      <c r="F21" s="158">
        <v>0</v>
      </c>
      <c r="G21" s="158">
        <v>0</v>
      </c>
      <c r="H21" s="158">
        <v>0</v>
      </c>
      <c r="I21" s="158">
        <v>0.2</v>
      </c>
      <c r="J21" s="158">
        <v>0</v>
      </c>
      <c r="K21" s="158">
        <v>0.1</v>
      </c>
      <c r="L21" s="158">
        <v>0</v>
      </c>
      <c r="M21" s="158">
        <v>0</v>
      </c>
      <c r="N21" s="158">
        <v>0</v>
      </c>
      <c r="O21" s="158">
        <v>0</v>
      </c>
      <c r="P21" s="158">
        <v>0</v>
      </c>
      <c r="Q21" s="158">
        <v>0</v>
      </c>
      <c r="R21" s="158">
        <v>0</v>
      </c>
      <c r="S21" s="158">
        <v>0</v>
      </c>
      <c r="T21" s="158">
        <v>0</v>
      </c>
      <c r="U21" s="158">
        <v>0</v>
      </c>
      <c r="V21" s="158">
        <v>0</v>
      </c>
      <c r="W21" s="158">
        <v>0</v>
      </c>
      <c r="X21" s="158">
        <v>0</v>
      </c>
      <c r="Y21" s="158">
        <v>0</v>
      </c>
      <c r="Z21" s="158">
        <v>0</v>
      </c>
      <c r="AA21" s="158">
        <v>0</v>
      </c>
      <c r="AB21" s="158">
        <v>0</v>
      </c>
      <c r="AC21" s="158">
        <v>0</v>
      </c>
      <c r="AD21" s="158"/>
      <c r="AE21" s="158">
        <v>0</v>
      </c>
      <c r="AF21" s="158">
        <v>0</v>
      </c>
      <c r="AG21" s="158">
        <v>0</v>
      </c>
      <c r="AH21" s="158">
        <v>0</v>
      </c>
      <c r="AI21" s="158">
        <v>0</v>
      </c>
      <c r="AJ21" s="158">
        <v>0</v>
      </c>
    </row>
    <row r="22" spans="1:36">
      <c r="A22" s="69" t="s">
        <v>561</v>
      </c>
      <c r="B22" s="69" t="s">
        <v>562</v>
      </c>
      <c r="C22" s="69"/>
      <c r="D22" s="158">
        <v>0</v>
      </c>
      <c r="E22" s="158">
        <v>1.2</v>
      </c>
      <c r="F22" s="158">
        <v>0.7</v>
      </c>
      <c r="G22" s="158">
        <v>1.3</v>
      </c>
      <c r="H22" s="158">
        <v>3.4</v>
      </c>
      <c r="I22" s="158">
        <v>20.399999999999999</v>
      </c>
      <c r="J22" s="158">
        <v>13.3</v>
      </c>
      <c r="K22" s="158">
        <v>67.3</v>
      </c>
      <c r="L22" s="158">
        <v>1.5</v>
      </c>
      <c r="M22" s="158">
        <v>4.3</v>
      </c>
      <c r="N22" s="158">
        <v>0</v>
      </c>
      <c r="O22" s="158">
        <v>0</v>
      </c>
      <c r="P22" s="158">
        <v>0.4</v>
      </c>
      <c r="Q22" s="158">
        <v>0.9</v>
      </c>
      <c r="R22" s="158">
        <v>9.1999999999999993</v>
      </c>
      <c r="S22" s="158">
        <v>0.8</v>
      </c>
      <c r="T22" s="158">
        <v>17</v>
      </c>
      <c r="U22" s="158">
        <v>21.6</v>
      </c>
      <c r="V22" s="158">
        <v>1</v>
      </c>
      <c r="W22" s="158">
        <v>10.8</v>
      </c>
      <c r="X22" s="158">
        <v>13.9</v>
      </c>
      <c r="Y22" s="158">
        <v>2.9</v>
      </c>
      <c r="Z22" s="158">
        <v>1.3</v>
      </c>
      <c r="AA22" s="158">
        <v>1</v>
      </c>
      <c r="AB22" s="158">
        <v>0</v>
      </c>
      <c r="AC22" s="158">
        <v>0</v>
      </c>
      <c r="AD22" s="158">
        <v>0</v>
      </c>
      <c r="AE22" s="158">
        <v>3.6</v>
      </c>
      <c r="AF22" s="158">
        <v>6.7</v>
      </c>
      <c r="AG22" s="158">
        <v>0</v>
      </c>
      <c r="AH22" s="158">
        <v>0</v>
      </c>
      <c r="AI22" s="158">
        <v>0</v>
      </c>
      <c r="AJ22" s="158">
        <v>0</v>
      </c>
    </row>
    <row r="23" spans="1:36">
      <c r="A23" s="69" t="s">
        <v>561</v>
      </c>
      <c r="B23" s="69" t="s">
        <v>303</v>
      </c>
      <c r="C23" s="69"/>
      <c r="D23" s="158">
        <v>0</v>
      </c>
      <c r="E23" s="158">
        <v>0.4</v>
      </c>
      <c r="F23" s="158">
        <v>0.1</v>
      </c>
      <c r="G23" s="158">
        <v>0.2</v>
      </c>
      <c r="H23" s="158">
        <v>2</v>
      </c>
      <c r="I23" s="158">
        <v>2.9</v>
      </c>
      <c r="J23" s="158">
        <v>4.0999999999999996</v>
      </c>
      <c r="K23" s="158">
        <v>6.1</v>
      </c>
      <c r="L23" s="158">
        <v>0.8</v>
      </c>
      <c r="M23" s="158">
        <v>2.8</v>
      </c>
      <c r="N23" s="158">
        <v>0</v>
      </c>
      <c r="O23" s="158">
        <v>0</v>
      </c>
      <c r="P23" s="158">
        <v>0</v>
      </c>
      <c r="Q23" s="158">
        <v>0.2</v>
      </c>
      <c r="R23" s="158">
        <v>0.2</v>
      </c>
      <c r="S23" s="158">
        <v>0.3</v>
      </c>
      <c r="T23" s="158">
        <v>0.3</v>
      </c>
      <c r="U23" s="158">
        <v>0.6</v>
      </c>
      <c r="V23" s="158">
        <v>0.1</v>
      </c>
      <c r="W23" s="158">
        <v>1.7</v>
      </c>
      <c r="X23" s="158">
        <v>2.2000000000000002</v>
      </c>
      <c r="Y23" s="158">
        <v>0.3</v>
      </c>
      <c r="Z23" s="158">
        <v>0</v>
      </c>
      <c r="AA23" s="158">
        <v>0</v>
      </c>
      <c r="AB23" s="158">
        <v>0</v>
      </c>
      <c r="AC23" s="158">
        <v>0</v>
      </c>
      <c r="AD23" s="158"/>
      <c r="AE23" s="158">
        <v>0.6</v>
      </c>
      <c r="AF23" s="158">
        <v>0.6</v>
      </c>
      <c r="AG23" s="158">
        <v>0</v>
      </c>
      <c r="AH23" s="158">
        <v>0</v>
      </c>
      <c r="AI23" s="158">
        <v>0</v>
      </c>
      <c r="AJ23" s="158">
        <v>0</v>
      </c>
    </row>
    <row r="24" spans="1:36">
      <c r="A24" s="69" t="s">
        <v>561</v>
      </c>
      <c r="B24" s="168" t="s">
        <v>168</v>
      </c>
      <c r="C24" s="69"/>
      <c r="D24" s="158">
        <v>0</v>
      </c>
      <c r="E24" s="158">
        <v>2</v>
      </c>
      <c r="F24" s="158">
        <v>0.9</v>
      </c>
      <c r="G24" s="158">
        <v>1.3</v>
      </c>
      <c r="H24" s="158">
        <v>7.9</v>
      </c>
      <c r="I24" s="158">
        <v>61</v>
      </c>
      <c r="J24" s="158">
        <v>11.9</v>
      </c>
      <c r="K24" s="158">
        <v>38.1</v>
      </c>
      <c r="L24" s="158">
        <v>4.5</v>
      </c>
      <c r="M24" s="158">
        <v>0.5</v>
      </c>
      <c r="N24" s="158">
        <v>0</v>
      </c>
      <c r="O24" s="158">
        <v>0</v>
      </c>
      <c r="P24" s="158">
        <v>1.6</v>
      </c>
      <c r="Q24" s="158">
        <v>4.4000000000000004</v>
      </c>
      <c r="R24" s="158">
        <v>1.2</v>
      </c>
      <c r="S24" s="158">
        <v>1.7</v>
      </c>
      <c r="T24" s="158">
        <v>0.3</v>
      </c>
      <c r="U24" s="158">
        <v>0.3</v>
      </c>
      <c r="V24" s="158">
        <v>2.5</v>
      </c>
      <c r="W24" s="158">
        <v>0.4</v>
      </c>
      <c r="X24" s="158">
        <v>0.5</v>
      </c>
      <c r="Y24" s="158">
        <v>0</v>
      </c>
      <c r="Z24" s="158">
        <v>0</v>
      </c>
      <c r="AA24" s="158">
        <v>0</v>
      </c>
      <c r="AB24" s="158">
        <v>0</v>
      </c>
      <c r="AC24" s="158">
        <v>0</v>
      </c>
      <c r="AD24" s="158"/>
      <c r="AE24" s="158">
        <v>0.5</v>
      </c>
      <c r="AF24" s="158">
        <v>0.3</v>
      </c>
      <c r="AG24" s="158">
        <v>0</v>
      </c>
      <c r="AH24" s="158">
        <v>0</v>
      </c>
      <c r="AI24" s="158">
        <v>0</v>
      </c>
      <c r="AJ24" s="158">
        <v>0</v>
      </c>
    </row>
    <row r="25" spans="1:36">
      <c r="A25" s="69" t="s">
        <v>561</v>
      </c>
      <c r="B25" s="69" t="s">
        <v>563</v>
      </c>
      <c r="C25" s="69"/>
      <c r="D25" s="158">
        <v>0</v>
      </c>
      <c r="E25" s="158">
        <v>0</v>
      </c>
      <c r="F25" s="158">
        <v>0.7</v>
      </c>
      <c r="G25" s="158">
        <v>0.1</v>
      </c>
      <c r="H25" s="158">
        <v>0.7</v>
      </c>
      <c r="I25" s="158">
        <v>7.4</v>
      </c>
      <c r="J25" s="158">
        <v>3.8</v>
      </c>
      <c r="K25" s="158">
        <v>36.799999999999997</v>
      </c>
      <c r="L25" s="158">
        <v>0.3</v>
      </c>
      <c r="M25" s="158">
        <v>2.5</v>
      </c>
      <c r="N25" s="158">
        <v>0</v>
      </c>
      <c r="O25" s="158">
        <v>0</v>
      </c>
      <c r="P25" s="158">
        <v>0</v>
      </c>
      <c r="Q25" s="158">
        <v>1</v>
      </c>
      <c r="R25" s="158">
        <v>3.7</v>
      </c>
      <c r="S25" s="158">
        <v>0</v>
      </c>
      <c r="T25" s="158">
        <v>3.2</v>
      </c>
      <c r="U25" s="158">
        <v>2.5</v>
      </c>
      <c r="V25" s="158">
        <v>0.5</v>
      </c>
      <c r="W25" s="158">
        <v>3.1</v>
      </c>
      <c r="X25" s="158">
        <v>5.0999999999999996</v>
      </c>
      <c r="Y25" s="158">
        <v>0.6</v>
      </c>
      <c r="Z25" s="158">
        <v>1.9</v>
      </c>
      <c r="AA25" s="158">
        <v>0.7</v>
      </c>
      <c r="AB25" s="158">
        <v>0</v>
      </c>
      <c r="AC25" s="158">
        <v>0</v>
      </c>
      <c r="AD25" s="158">
        <v>0</v>
      </c>
      <c r="AE25" s="158">
        <v>0.8</v>
      </c>
      <c r="AF25" s="158">
        <v>1.4</v>
      </c>
      <c r="AG25" s="158">
        <v>0</v>
      </c>
      <c r="AH25" s="158">
        <v>0</v>
      </c>
      <c r="AI25" s="158">
        <v>0</v>
      </c>
      <c r="AJ25" s="158">
        <v>0</v>
      </c>
    </row>
    <row r="26" spans="1:36">
      <c r="A26" s="69" t="s">
        <v>561</v>
      </c>
      <c r="B26" s="69" t="s">
        <v>315</v>
      </c>
      <c r="C26" s="69"/>
      <c r="D26" s="158">
        <v>0</v>
      </c>
      <c r="E26" s="158">
        <v>0</v>
      </c>
      <c r="F26" s="158">
        <v>0</v>
      </c>
      <c r="G26" s="158">
        <v>0</v>
      </c>
      <c r="H26" s="158">
        <v>0</v>
      </c>
      <c r="I26" s="158">
        <v>0</v>
      </c>
      <c r="J26" s="158">
        <v>0</v>
      </c>
      <c r="K26" s="158">
        <v>0</v>
      </c>
      <c r="L26" s="158">
        <v>0</v>
      </c>
      <c r="M26" s="158">
        <v>0</v>
      </c>
      <c r="N26" s="158">
        <v>0</v>
      </c>
      <c r="O26" s="158">
        <v>0</v>
      </c>
      <c r="P26" s="158">
        <v>0</v>
      </c>
      <c r="Q26" s="158">
        <v>0</v>
      </c>
      <c r="R26" s="158">
        <v>0</v>
      </c>
      <c r="S26" s="158">
        <v>0</v>
      </c>
      <c r="T26" s="158">
        <v>0</v>
      </c>
      <c r="U26" s="158">
        <v>0</v>
      </c>
      <c r="V26" s="158">
        <v>0</v>
      </c>
      <c r="W26" s="158">
        <v>0</v>
      </c>
      <c r="X26" s="158">
        <v>0</v>
      </c>
      <c r="Y26" s="158">
        <v>0</v>
      </c>
      <c r="Z26" s="158">
        <v>0</v>
      </c>
      <c r="AA26" s="158">
        <v>0</v>
      </c>
      <c r="AB26" s="158">
        <v>0</v>
      </c>
      <c r="AC26" s="158">
        <v>0</v>
      </c>
      <c r="AD26" s="158"/>
      <c r="AE26" s="158">
        <v>0</v>
      </c>
      <c r="AF26" s="158">
        <v>0</v>
      </c>
      <c r="AG26" s="158">
        <v>0</v>
      </c>
      <c r="AH26" s="158">
        <v>0</v>
      </c>
      <c r="AI26" s="158">
        <v>0</v>
      </c>
      <c r="AJ26" s="158">
        <v>0</v>
      </c>
    </row>
    <row r="27" spans="1:36">
      <c r="A27" s="69" t="s">
        <v>557</v>
      </c>
      <c r="B27" s="69" t="s">
        <v>316</v>
      </c>
      <c r="C27" s="69"/>
      <c r="D27" s="158">
        <v>0.8</v>
      </c>
      <c r="E27" s="158">
        <v>0.9</v>
      </c>
      <c r="F27" s="158">
        <v>0.7</v>
      </c>
      <c r="G27" s="158">
        <v>2</v>
      </c>
      <c r="H27" s="158">
        <v>1.2</v>
      </c>
      <c r="I27" s="158">
        <v>2.4</v>
      </c>
      <c r="J27" s="158">
        <v>1.2</v>
      </c>
      <c r="K27" s="158">
        <v>2.9</v>
      </c>
      <c r="L27" s="158">
        <v>1.3</v>
      </c>
      <c r="M27" s="158">
        <v>0.9</v>
      </c>
      <c r="N27" s="158">
        <v>1.8</v>
      </c>
      <c r="O27" s="158">
        <v>0</v>
      </c>
      <c r="P27" s="158">
        <v>1</v>
      </c>
      <c r="Q27" s="158">
        <v>1.9</v>
      </c>
      <c r="R27" s="158">
        <v>2.4</v>
      </c>
      <c r="S27" s="158">
        <v>0.7</v>
      </c>
      <c r="T27" s="158">
        <v>1.3</v>
      </c>
      <c r="U27" s="158">
        <v>1.8</v>
      </c>
      <c r="V27" s="158">
        <v>0.9</v>
      </c>
      <c r="W27" s="158">
        <v>2.2999999999999998</v>
      </c>
      <c r="X27" s="158">
        <v>2.2000000000000002</v>
      </c>
      <c r="Y27" s="158">
        <v>1.2</v>
      </c>
      <c r="Z27" s="158">
        <v>1</v>
      </c>
      <c r="AA27" s="158">
        <v>0.7</v>
      </c>
      <c r="AB27" s="158">
        <v>0.9</v>
      </c>
      <c r="AC27" s="158">
        <v>0.7</v>
      </c>
      <c r="AD27" s="158"/>
      <c r="AE27" s="158">
        <v>2.2000000000000002</v>
      </c>
      <c r="AF27" s="158">
        <v>2.4</v>
      </c>
      <c r="AG27" s="158">
        <v>0.9</v>
      </c>
      <c r="AH27" s="158">
        <v>1</v>
      </c>
      <c r="AI27" s="158">
        <v>1.5</v>
      </c>
      <c r="AJ27" s="158">
        <v>0.7</v>
      </c>
    </row>
    <row r="28" spans="1:36">
      <c r="A28" s="69" t="s">
        <v>561</v>
      </c>
      <c r="B28" s="69" t="s">
        <v>317</v>
      </c>
      <c r="C28" s="69"/>
      <c r="D28" s="158">
        <v>0</v>
      </c>
      <c r="E28" s="158">
        <v>0</v>
      </c>
      <c r="F28" s="158">
        <v>0</v>
      </c>
      <c r="G28" s="158">
        <v>0</v>
      </c>
      <c r="H28" s="158">
        <v>0</v>
      </c>
      <c r="I28" s="158">
        <v>0.1</v>
      </c>
      <c r="J28" s="158">
        <v>0</v>
      </c>
      <c r="K28" s="158">
        <v>0</v>
      </c>
      <c r="L28" s="158">
        <v>0</v>
      </c>
      <c r="M28" s="158">
        <v>0</v>
      </c>
      <c r="N28" s="158">
        <v>0</v>
      </c>
      <c r="O28" s="158">
        <v>0</v>
      </c>
      <c r="P28" s="158">
        <v>0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0</v>
      </c>
      <c r="W28" s="158">
        <v>0</v>
      </c>
      <c r="X28" s="158">
        <v>0</v>
      </c>
      <c r="Y28" s="158">
        <v>0</v>
      </c>
      <c r="Z28" s="158">
        <v>0</v>
      </c>
      <c r="AA28" s="158">
        <v>0</v>
      </c>
      <c r="AB28" s="158">
        <v>0</v>
      </c>
      <c r="AC28" s="158">
        <v>0</v>
      </c>
      <c r="AD28" s="158"/>
      <c r="AE28" s="158">
        <v>0</v>
      </c>
      <c r="AF28" s="158">
        <v>0</v>
      </c>
      <c r="AG28" s="158">
        <v>0</v>
      </c>
      <c r="AH28" s="158">
        <v>0</v>
      </c>
      <c r="AI28" s="158">
        <v>0</v>
      </c>
      <c r="AJ28" s="158">
        <v>0</v>
      </c>
    </row>
    <row r="29" spans="1:36">
      <c r="A29" s="69" t="s">
        <v>561</v>
      </c>
      <c r="B29" s="69" t="s">
        <v>564</v>
      </c>
      <c r="C29" s="69"/>
      <c r="D29" s="158">
        <v>0</v>
      </c>
      <c r="E29" s="158">
        <v>0</v>
      </c>
      <c r="F29" s="158">
        <v>0</v>
      </c>
      <c r="G29" s="158">
        <v>0</v>
      </c>
      <c r="H29" s="158">
        <v>0</v>
      </c>
      <c r="I29" s="158">
        <v>0</v>
      </c>
      <c r="J29" s="158">
        <v>0</v>
      </c>
      <c r="K29" s="158">
        <v>0.5</v>
      </c>
      <c r="L29" s="158">
        <v>0</v>
      </c>
      <c r="M29" s="158">
        <v>0</v>
      </c>
      <c r="N29" s="158">
        <v>0</v>
      </c>
      <c r="O29" s="158">
        <v>0</v>
      </c>
      <c r="P29" s="158">
        <v>0</v>
      </c>
      <c r="Q29" s="158">
        <v>0</v>
      </c>
      <c r="R29" s="158">
        <v>0</v>
      </c>
      <c r="S29" s="158">
        <v>0</v>
      </c>
      <c r="T29" s="158">
        <v>0.2</v>
      </c>
      <c r="U29" s="158">
        <v>0</v>
      </c>
      <c r="V29" s="158">
        <v>0</v>
      </c>
      <c r="W29" s="158">
        <v>0</v>
      </c>
      <c r="X29" s="158">
        <v>0</v>
      </c>
      <c r="Y29" s="158">
        <v>0</v>
      </c>
      <c r="Z29" s="158">
        <v>0</v>
      </c>
      <c r="AA29" s="158">
        <v>0</v>
      </c>
      <c r="AB29" s="158">
        <v>0</v>
      </c>
      <c r="AC29" s="158">
        <v>0</v>
      </c>
      <c r="AD29" s="158">
        <v>0</v>
      </c>
      <c r="AE29" s="158">
        <v>0</v>
      </c>
      <c r="AF29" s="158">
        <v>0</v>
      </c>
      <c r="AG29" s="158">
        <v>0</v>
      </c>
      <c r="AH29" s="158">
        <v>0</v>
      </c>
      <c r="AI29" s="158">
        <v>0</v>
      </c>
      <c r="AJ29" s="158">
        <v>0</v>
      </c>
    </row>
    <row r="30" spans="1:36">
      <c r="A30" s="69" t="s">
        <v>155</v>
      </c>
      <c r="B30" s="69" t="s">
        <v>565</v>
      </c>
      <c r="C30" s="69"/>
      <c r="D30" s="158">
        <v>0</v>
      </c>
      <c r="E30" s="158">
        <v>0</v>
      </c>
      <c r="F30" s="158">
        <v>0</v>
      </c>
      <c r="G30" s="158">
        <v>0</v>
      </c>
      <c r="H30" s="158">
        <v>0</v>
      </c>
      <c r="I30" s="158">
        <v>0.9</v>
      </c>
      <c r="J30" s="158">
        <v>0</v>
      </c>
      <c r="K30" s="158">
        <v>0.3</v>
      </c>
      <c r="L30" s="158">
        <v>0</v>
      </c>
      <c r="M30" s="158">
        <v>0</v>
      </c>
      <c r="N30" s="158">
        <v>0</v>
      </c>
      <c r="O30" s="158">
        <v>0</v>
      </c>
      <c r="P30" s="158">
        <v>0</v>
      </c>
      <c r="Q30" s="158">
        <v>0</v>
      </c>
      <c r="R30" s="158">
        <v>0</v>
      </c>
      <c r="S30" s="158">
        <v>0</v>
      </c>
      <c r="T30" s="158">
        <v>0</v>
      </c>
      <c r="U30" s="158">
        <v>0</v>
      </c>
      <c r="V30" s="158">
        <v>0</v>
      </c>
      <c r="W30" s="158">
        <v>0</v>
      </c>
      <c r="X30" s="158">
        <v>0</v>
      </c>
      <c r="Y30" s="158">
        <v>0</v>
      </c>
      <c r="Z30" s="158">
        <v>0</v>
      </c>
      <c r="AA30" s="158">
        <v>0</v>
      </c>
      <c r="AB30" s="158">
        <v>0</v>
      </c>
      <c r="AC30" s="158">
        <v>0</v>
      </c>
      <c r="AD30" s="158">
        <v>0</v>
      </c>
      <c r="AE30" s="158">
        <v>0</v>
      </c>
      <c r="AF30" s="158">
        <v>0</v>
      </c>
      <c r="AG30" s="158">
        <v>0</v>
      </c>
      <c r="AH30" s="158">
        <v>0</v>
      </c>
      <c r="AI30" s="158">
        <v>0</v>
      </c>
      <c r="AJ30" s="158">
        <v>0</v>
      </c>
    </row>
    <row r="31" spans="1:36">
      <c r="A31" s="69" t="s">
        <v>155</v>
      </c>
      <c r="B31" s="69" t="s">
        <v>145</v>
      </c>
      <c r="C31" s="69"/>
      <c r="D31" s="158">
        <v>0</v>
      </c>
      <c r="E31" s="158">
        <v>0</v>
      </c>
      <c r="F31" s="158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0</v>
      </c>
      <c r="L31" s="158">
        <v>0.9</v>
      </c>
      <c r="M31" s="158">
        <v>0</v>
      </c>
      <c r="N31" s="158">
        <v>0</v>
      </c>
      <c r="O31" s="158">
        <v>0</v>
      </c>
      <c r="P31" s="158">
        <v>0</v>
      </c>
      <c r="Q31" s="158">
        <v>0</v>
      </c>
      <c r="R31" s="158">
        <v>0</v>
      </c>
      <c r="S31" s="158">
        <v>0</v>
      </c>
      <c r="T31" s="158">
        <v>0</v>
      </c>
      <c r="U31" s="158">
        <v>0</v>
      </c>
      <c r="V31" s="158">
        <v>0</v>
      </c>
      <c r="W31" s="158">
        <v>0</v>
      </c>
      <c r="X31" s="158">
        <v>0</v>
      </c>
      <c r="Y31" s="158">
        <v>0</v>
      </c>
      <c r="Z31" s="158">
        <v>0</v>
      </c>
      <c r="AA31" s="158">
        <v>0</v>
      </c>
      <c r="AB31" s="158">
        <v>0</v>
      </c>
      <c r="AC31" s="158">
        <v>0</v>
      </c>
      <c r="AD31" s="158">
        <v>0</v>
      </c>
      <c r="AE31" s="158">
        <v>0</v>
      </c>
      <c r="AF31" s="158">
        <v>0</v>
      </c>
      <c r="AG31" s="158">
        <v>0</v>
      </c>
      <c r="AH31" s="158">
        <v>0</v>
      </c>
      <c r="AI31" s="158">
        <v>0</v>
      </c>
      <c r="AJ31" s="158">
        <v>0</v>
      </c>
    </row>
    <row r="32" spans="1:36">
      <c r="A32" s="69" t="s">
        <v>155</v>
      </c>
      <c r="B32" s="168" t="s">
        <v>167</v>
      </c>
      <c r="C32" s="69"/>
      <c r="D32" s="158">
        <v>0</v>
      </c>
      <c r="E32" s="158">
        <v>0.5</v>
      </c>
      <c r="F32" s="158">
        <v>0.4</v>
      </c>
      <c r="G32" s="158">
        <v>0</v>
      </c>
      <c r="H32" s="158">
        <v>3</v>
      </c>
      <c r="I32" s="158">
        <v>7.3</v>
      </c>
      <c r="J32" s="158">
        <v>1.9</v>
      </c>
      <c r="K32" s="158">
        <v>8.5</v>
      </c>
      <c r="L32" s="158">
        <v>2.9</v>
      </c>
      <c r="M32" s="158">
        <v>0.4</v>
      </c>
      <c r="N32" s="158">
        <v>0</v>
      </c>
      <c r="O32" s="158">
        <v>0</v>
      </c>
      <c r="P32" s="158">
        <v>0.9</v>
      </c>
      <c r="Q32" s="158">
        <v>2.4</v>
      </c>
      <c r="R32" s="158">
        <v>0.3</v>
      </c>
      <c r="S32" s="158">
        <v>0.8</v>
      </c>
      <c r="T32" s="158">
        <v>2.9</v>
      </c>
      <c r="U32" s="158">
        <v>1.5</v>
      </c>
      <c r="V32" s="158">
        <v>1.9</v>
      </c>
      <c r="W32" s="158">
        <v>2.6</v>
      </c>
      <c r="X32" s="158">
        <v>3.2</v>
      </c>
      <c r="Y32" s="158">
        <v>3.9</v>
      </c>
      <c r="Z32" s="158">
        <v>0.2</v>
      </c>
      <c r="AA32" s="158">
        <v>0</v>
      </c>
      <c r="AB32" s="158">
        <v>0</v>
      </c>
      <c r="AC32" s="158">
        <v>0</v>
      </c>
      <c r="AD32" s="158">
        <v>0</v>
      </c>
      <c r="AE32" s="158">
        <v>1.5</v>
      </c>
      <c r="AF32" s="158">
        <v>0.9</v>
      </c>
      <c r="AG32" s="158">
        <v>0</v>
      </c>
      <c r="AH32" s="158">
        <v>0</v>
      </c>
      <c r="AI32" s="158">
        <v>0</v>
      </c>
      <c r="AJ32" s="158">
        <v>0</v>
      </c>
    </row>
    <row r="33" spans="1:36">
      <c r="A33" s="69" t="s">
        <v>155</v>
      </c>
      <c r="B33" s="69" t="s">
        <v>566</v>
      </c>
      <c r="C33" s="69"/>
      <c r="D33" s="158">
        <v>0</v>
      </c>
      <c r="E33" s="158">
        <v>0</v>
      </c>
      <c r="F33" s="158">
        <v>0</v>
      </c>
      <c r="G33" s="158">
        <v>0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0</v>
      </c>
      <c r="P33" s="158">
        <v>0</v>
      </c>
      <c r="Q33" s="158">
        <v>0</v>
      </c>
      <c r="R33" s="158">
        <v>0</v>
      </c>
      <c r="S33" s="158">
        <v>0</v>
      </c>
      <c r="T33" s="158">
        <v>0</v>
      </c>
      <c r="U33" s="158">
        <v>0</v>
      </c>
      <c r="V33" s="158">
        <v>0</v>
      </c>
      <c r="W33" s="158">
        <v>0</v>
      </c>
      <c r="X33" s="158">
        <v>0</v>
      </c>
      <c r="Y33" s="158">
        <v>0</v>
      </c>
      <c r="Z33" s="158">
        <v>0</v>
      </c>
      <c r="AA33" s="158">
        <v>0</v>
      </c>
      <c r="AB33" s="158">
        <v>0</v>
      </c>
      <c r="AC33" s="158">
        <v>0</v>
      </c>
      <c r="AD33" s="158">
        <v>0</v>
      </c>
      <c r="AE33" s="158">
        <v>0</v>
      </c>
      <c r="AF33" s="158">
        <v>0</v>
      </c>
      <c r="AG33" s="158">
        <v>0</v>
      </c>
      <c r="AH33" s="158">
        <v>0</v>
      </c>
      <c r="AI33" s="158">
        <v>0</v>
      </c>
      <c r="AJ33" s="158">
        <v>0</v>
      </c>
    </row>
    <row r="34" spans="1:36">
      <c r="A34" s="69" t="s">
        <v>155</v>
      </c>
      <c r="B34" s="69" t="s">
        <v>567</v>
      </c>
      <c r="C34" s="69"/>
      <c r="D34" s="158">
        <v>0</v>
      </c>
      <c r="E34" s="158">
        <v>0</v>
      </c>
      <c r="F34" s="158">
        <v>0</v>
      </c>
      <c r="G34" s="158">
        <v>0</v>
      </c>
      <c r="H34" s="158">
        <v>0.5</v>
      </c>
      <c r="I34" s="158">
        <v>4.7</v>
      </c>
      <c r="J34" s="158">
        <v>0.9</v>
      </c>
      <c r="K34" s="158">
        <v>4.3</v>
      </c>
      <c r="L34" s="158">
        <v>0.2</v>
      </c>
      <c r="M34" s="158">
        <v>2.1</v>
      </c>
      <c r="N34" s="158">
        <v>0</v>
      </c>
      <c r="O34" s="158">
        <v>0</v>
      </c>
      <c r="P34" s="158">
        <v>1</v>
      </c>
      <c r="Q34" s="158">
        <v>1.7</v>
      </c>
      <c r="R34" s="158">
        <v>20.6</v>
      </c>
      <c r="S34" s="158">
        <v>0</v>
      </c>
      <c r="T34" s="158">
        <v>13.5</v>
      </c>
      <c r="U34" s="158">
        <v>2.1</v>
      </c>
      <c r="V34" s="158">
        <v>1.2</v>
      </c>
      <c r="W34" s="158">
        <v>1.3</v>
      </c>
      <c r="X34" s="158">
        <v>1.8</v>
      </c>
      <c r="Y34" s="158">
        <v>25</v>
      </c>
      <c r="Z34" s="158">
        <v>0.8</v>
      </c>
      <c r="AA34" s="158">
        <v>0</v>
      </c>
      <c r="AB34" s="158">
        <v>0</v>
      </c>
      <c r="AC34" s="158">
        <v>0</v>
      </c>
      <c r="AD34" s="158">
        <v>0</v>
      </c>
      <c r="AE34" s="158">
        <v>4</v>
      </c>
      <c r="AF34" s="158">
        <v>5.6</v>
      </c>
      <c r="AG34" s="158">
        <v>0</v>
      </c>
      <c r="AH34" s="158">
        <v>0</v>
      </c>
      <c r="AI34" s="158">
        <v>0</v>
      </c>
      <c r="AJ34" s="158">
        <v>0</v>
      </c>
    </row>
    <row r="35" spans="1:36">
      <c r="A35" s="69" t="s">
        <v>568</v>
      </c>
      <c r="B35" s="69" t="s">
        <v>569</v>
      </c>
      <c r="C35" s="69"/>
      <c r="D35" s="158">
        <v>0.2</v>
      </c>
      <c r="E35" s="158">
        <v>0.3</v>
      </c>
      <c r="F35" s="158">
        <v>0.4</v>
      </c>
      <c r="G35" s="158">
        <v>0.6</v>
      </c>
      <c r="H35" s="158">
        <v>1.8</v>
      </c>
      <c r="I35" s="158">
        <v>11.8</v>
      </c>
      <c r="J35" s="158">
        <v>5</v>
      </c>
      <c r="K35" s="158">
        <v>20.6</v>
      </c>
      <c r="L35" s="158">
        <v>1</v>
      </c>
      <c r="M35" s="158">
        <v>0.6</v>
      </c>
      <c r="N35" s="158">
        <v>0.2</v>
      </c>
      <c r="O35" s="158">
        <v>0.5</v>
      </c>
      <c r="P35" s="158">
        <v>0.8</v>
      </c>
      <c r="Q35" s="158">
        <v>2.2000000000000002</v>
      </c>
      <c r="R35" s="158">
        <v>3.9</v>
      </c>
      <c r="S35" s="158">
        <v>0.5</v>
      </c>
      <c r="T35" s="158">
        <v>5.3</v>
      </c>
      <c r="U35" s="158">
        <v>5.5</v>
      </c>
      <c r="V35" s="158">
        <v>1.5</v>
      </c>
      <c r="W35" s="158">
        <v>6.7</v>
      </c>
      <c r="X35" s="158">
        <v>5.7</v>
      </c>
      <c r="Y35" s="158">
        <v>2.4</v>
      </c>
      <c r="Z35" s="158">
        <v>2</v>
      </c>
      <c r="AA35" s="158">
        <v>3.2</v>
      </c>
      <c r="AB35" s="158">
        <v>3.2</v>
      </c>
      <c r="AC35" s="158">
        <v>0.2</v>
      </c>
      <c r="AD35" s="158">
        <v>0</v>
      </c>
      <c r="AE35" s="158">
        <v>1.5</v>
      </c>
      <c r="AF35" s="158">
        <v>3.6</v>
      </c>
      <c r="AG35" s="158">
        <v>0.2</v>
      </c>
      <c r="AH35" s="158">
        <v>0.2</v>
      </c>
      <c r="AI35" s="158">
        <v>0.3</v>
      </c>
      <c r="AJ35" s="158">
        <v>0.2</v>
      </c>
    </row>
    <row r="36" spans="1:36">
      <c r="A36" s="69" t="s">
        <v>155</v>
      </c>
      <c r="B36" s="69" t="s">
        <v>570</v>
      </c>
      <c r="C36" s="69"/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8">
        <v>0</v>
      </c>
      <c r="U36" s="158">
        <v>0</v>
      </c>
      <c r="V36" s="158">
        <v>0</v>
      </c>
      <c r="W36" s="158">
        <v>0</v>
      </c>
      <c r="X36" s="158">
        <v>0</v>
      </c>
      <c r="Y36" s="158">
        <v>0</v>
      </c>
      <c r="Z36" s="158">
        <v>0</v>
      </c>
      <c r="AA36" s="158">
        <v>0</v>
      </c>
      <c r="AB36" s="158">
        <v>0</v>
      </c>
      <c r="AC36" s="158">
        <v>0</v>
      </c>
      <c r="AD36" s="158">
        <v>0</v>
      </c>
      <c r="AE36" s="158">
        <v>0</v>
      </c>
      <c r="AF36" s="158">
        <v>0</v>
      </c>
      <c r="AG36" s="158">
        <v>0</v>
      </c>
      <c r="AH36" s="158">
        <v>0</v>
      </c>
      <c r="AI36" s="158">
        <v>0</v>
      </c>
      <c r="AJ36" s="158">
        <v>0</v>
      </c>
    </row>
    <row r="37" spans="1:36">
      <c r="A37" s="69" t="s">
        <v>557</v>
      </c>
      <c r="B37" s="69" t="s">
        <v>558</v>
      </c>
      <c r="C37" s="69"/>
      <c r="D37" s="158">
        <v>0</v>
      </c>
      <c r="E37" s="158">
        <v>0</v>
      </c>
      <c r="F37" s="158">
        <v>0</v>
      </c>
      <c r="G37" s="158">
        <v>0</v>
      </c>
      <c r="H37" s="158">
        <v>0.7</v>
      </c>
      <c r="I37" s="158">
        <v>2.1</v>
      </c>
      <c r="J37" s="158">
        <v>0.8</v>
      </c>
      <c r="K37" s="158">
        <v>3.8</v>
      </c>
      <c r="L37" s="158">
        <v>2.2000000000000002</v>
      </c>
      <c r="M37" s="158">
        <v>0.4</v>
      </c>
      <c r="N37" s="158">
        <v>0</v>
      </c>
      <c r="O37" s="158">
        <v>0</v>
      </c>
      <c r="P37" s="158">
        <v>0</v>
      </c>
      <c r="Q37" s="158">
        <v>0</v>
      </c>
      <c r="R37" s="158">
        <v>0.8</v>
      </c>
      <c r="S37" s="158">
        <v>0</v>
      </c>
      <c r="T37" s="158">
        <v>1.3</v>
      </c>
      <c r="U37" s="158">
        <v>1.2</v>
      </c>
      <c r="V37" s="158">
        <v>0</v>
      </c>
      <c r="W37" s="158">
        <v>1.5</v>
      </c>
      <c r="X37" s="158">
        <v>2</v>
      </c>
      <c r="Y37" s="158">
        <v>0.9</v>
      </c>
      <c r="Z37" s="158">
        <v>0</v>
      </c>
      <c r="AA37" s="158">
        <v>0</v>
      </c>
      <c r="AB37" s="158">
        <v>0</v>
      </c>
      <c r="AC37" s="158">
        <v>0</v>
      </c>
      <c r="AD37" s="158">
        <v>0</v>
      </c>
      <c r="AE37" s="158">
        <v>0</v>
      </c>
      <c r="AF37" s="158">
        <v>0.7</v>
      </c>
      <c r="AG37" s="158">
        <v>0</v>
      </c>
      <c r="AH37" s="158">
        <v>0</v>
      </c>
      <c r="AI37" s="158">
        <v>0</v>
      </c>
      <c r="AJ37" s="158">
        <v>0</v>
      </c>
    </row>
    <row r="38" spans="1:36">
      <c r="A38" s="69" t="s">
        <v>557</v>
      </c>
      <c r="B38" s="69" t="s">
        <v>559</v>
      </c>
      <c r="C38" s="69"/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5.9</v>
      </c>
      <c r="J38" s="158">
        <v>2.8</v>
      </c>
      <c r="K38" s="158">
        <v>11.6</v>
      </c>
      <c r="L38" s="158">
        <v>0</v>
      </c>
      <c r="M38" s="158">
        <v>4.8</v>
      </c>
      <c r="N38" s="158">
        <v>0</v>
      </c>
      <c r="O38" s="158">
        <v>0</v>
      </c>
      <c r="P38" s="158">
        <v>0.3</v>
      </c>
      <c r="Q38" s="158">
        <v>1.9</v>
      </c>
      <c r="R38" s="158">
        <v>2.4</v>
      </c>
      <c r="S38" s="158">
        <v>0</v>
      </c>
      <c r="T38" s="158">
        <v>8</v>
      </c>
      <c r="U38" s="158">
        <v>3.2</v>
      </c>
      <c r="V38" s="158">
        <v>0.5</v>
      </c>
      <c r="W38" s="158">
        <v>2.1</v>
      </c>
      <c r="X38" s="158">
        <v>1.8</v>
      </c>
      <c r="Y38" s="158">
        <v>1.2</v>
      </c>
      <c r="Z38" s="158">
        <v>0.3</v>
      </c>
      <c r="AA38" s="158">
        <v>0.4</v>
      </c>
      <c r="AB38" s="158">
        <v>0.3</v>
      </c>
      <c r="AC38" s="158">
        <v>0</v>
      </c>
      <c r="AD38" s="158">
        <v>0</v>
      </c>
      <c r="AE38" s="158">
        <v>0.3</v>
      </c>
      <c r="AF38" s="158">
        <v>3.2</v>
      </c>
      <c r="AG38" s="158">
        <v>0</v>
      </c>
      <c r="AH38" s="158">
        <v>0</v>
      </c>
      <c r="AI38" s="158">
        <v>0</v>
      </c>
      <c r="AJ38" s="158">
        <v>0</v>
      </c>
    </row>
    <row r="39" spans="1:36">
      <c r="A39" s="69" t="s">
        <v>557</v>
      </c>
      <c r="B39" s="69" t="s">
        <v>560</v>
      </c>
      <c r="C39" s="69"/>
      <c r="D39" s="158">
        <v>0.1</v>
      </c>
      <c r="E39" s="158">
        <v>0</v>
      </c>
      <c r="F39" s="158">
        <v>0</v>
      </c>
      <c r="G39" s="158">
        <v>0</v>
      </c>
      <c r="H39" s="158">
        <v>0.2</v>
      </c>
      <c r="I39" s="158">
        <v>3.7</v>
      </c>
      <c r="J39" s="158">
        <v>0.9</v>
      </c>
      <c r="K39" s="158">
        <v>8.9</v>
      </c>
      <c r="L39" s="158">
        <v>0.4</v>
      </c>
      <c r="M39" s="158">
        <v>0</v>
      </c>
      <c r="N39" s="158">
        <v>0</v>
      </c>
      <c r="O39" s="158">
        <v>0.1</v>
      </c>
      <c r="P39" s="158">
        <v>0</v>
      </c>
      <c r="Q39" s="158">
        <v>0</v>
      </c>
      <c r="R39" s="158">
        <v>1</v>
      </c>
      <c r="S39" s="158">
        <v>0</v>
      </c>
      <c r="T39" s="158">
        <v>1.1000000000000001</v>
      </c>
      <c r="U39" s="158">
        <v>1.5</v>
      </c>
      <c r="V39" s="158">
        <v>0.1</v>
      </c>
      <c r="W39" s="158">
        <v>2.4</v>
      </c>
      <c r="X39" s="158">
        <v>2.2000000000000002</v>
      </c>
      <c r="Y39" s="158">
        <v>0</v>
      </c>
      <c r="Z39" s="158">
        <v>1.3</v>
      </c>
      <c r="AA39" s="158">
        <v>3.3</v>
      </c>
      <c r="AB39" s="158">
        <v>2.6</v>
      </c>
      <c r="AC39" s="158">
        <v>0</v>
      </c>
      <c r="AD39" s="158">
        <v>0</v>
      </c>
      <c r="AE39" s="158">
        <v>0.1</v>
      </c>
      <c r="AF39" s="158">
        <v>1.1000000000000001</v>
      </c>
      <c r="AG39" s="158">
        <v>0</v>
      </c>
      <c r="AH39" s="158">
        <v>0</v>
      </c>
      <c r="AI39" s="158">
        <v>0</v>
      </c>
      <c r="AJ39" s="158">
        <v>0</v>
      </c>
    </row>
    <row r="40" spans="1:36">
      <c r="A40" s="69" t="s">
        <v>557</v>
      </c>
      <c r="B40" s="69" t="s">
        <v>291</v>
      </c>
      <c r="C40" s="69"/>
      <c r="D40" s="158">
        <v>0</v>
      </c>
      <c r="E40" s="158">
        <v>0</v>
      </c>
      <c r="F40" s="158">
        <v>0</v>
      </c>
      <c r="G40" s="158">
        <v>0</v>
      </c>
      <c r="H40" s="158">
        <v>0</v>
      </c>
      <c r="I40" s="158">
        <v>0.1</v>
      </c>
      <c r="J40" s="158">
        <v>0</v>
      </c>
      <c r="K40" s="158">
        <v>0</v>
      </c>
      <c r="L40" s="158">
        <v>0</v>
      </c>
      <c r="M40" s="158">
        <v>0</v>
      </c>
      <c r="N40" s="158">
        <v>0</v>
      </c>
      <c r="O40" s="158">
        <v>0</v>
      </c>
      <c r="P40" s="158">
        <v>0.1</v>
      </c>
      <c r="Q40" s="158">
        <v>0</v>
      </c>
      <c r="R40" s="158">
        <v>0</v>
      </c>
      <c r="S40" s="158">
        <v>0</v>
      </c>
      <c r="T40" s="158">
        <v>0</v>
      </c>
      <c r="U40" s="158">
        <v>0</v>
      </c>
      <c r="V40" s="158">
        <v>0</v>
      </c>
      <c r="W40" s="158">
        <v>0</v>
      </c>
      <c r="X40" s="158">
        <v>0</v>
      </c>
      <c r="Y40" s="158">
        <v>0</v>
      </c>
      <c r="Z40" s="158">
        <v>0</v>
      </c>
      <c r="AA40" s="158">
        <v>0</v>
      </c>
      <c r="AB40" s="158">
        <v>0</v>
      </c>
      <c r="AC40" s="158">
        <v>0</v>
      </c>
      <c r="AD40" s="158"/>
      <c r="AE40" s="158">
        <v>0</v>
      </c>
      <c r="AF40" s="158">
        <v>0</v>
      </c>
      <c r="AG40" s="158">
        <v>0</v>
      </c>
      <c r="AH40" s="158">
        <v>0</v>
      </c>
      <c r="AI40" s="158">
        <v>0</v>
      </c>
      <c r="AJ40" s="158">
        <v>0</v>
      </c>
    </row>
    <row r="41" spans="1:36">
      <c r="A41" s="69" t="s">
        <v>155</v>
      </c>
      <c r="B41" s="69" t="s">
        <v>249</v>
      </c>
      <c r="C41" s="69"/>
      <c r="D41" s="158">
        <v>0</v>
      </c>
      <c r="E41" s="158">
        <v>0</v>
      </c>
      <c r="F41" s="158">
        <v>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0</v>
      </c>
      <c r="N41" s="158">
        <v>0</v>
      </c>
      <c r="O41" s="158">
        <v>0</v>
      </c>
      <c r="P41" s="158">
        <v>0</v>
      </c>
      <c r="Q41" s="158">
        <v>0</v>
      </c>
      <c r="R41" s="158">
        <v>0</v>
      </c>
      <c r="S41" s="158">
        <v>0</v>
      </c>
      <c r="T41" s="158">
        <v>0</v>
      </c>
      <c r="U41" s="158">
        <v>0</v>
      </c>
      <c r="V41" s="158">
        <v>0</v>
      </c>
      <c r="W41" s="158">
        <v>0</v>
      </c>
      <c r="X41" s="158">
        <v>0</v>
      </c>
      <c r="Y41" s="158">
        <v>0</v>
      </c>
      <c r="Z41" s="158">
        <v>0</v>
      </c>
      <c r="AA41" s="158">
        <v>0</v>
      </c>
      <c r="AB41" s="158">
        <v>0</v>
      </c>
      <c r="AC41" s="158">
        <v>0</v>
      </c>
      <c r="AD41" s="158"/>
      <c r="AE41" s="158">
        <v>0</v>
      </c>
      <c r="AF41" s="158">
        <v>0</v>
      </c>
      <c r="AG41" s="158">
        <v>0</v>
      </c>
      <c r="AH41" s="158">
        <v>0</v>
      </c>
      <c r="AI41" s="158">
        <v>0</v>
      </c>
      <c r="AJ41" s="158">
        <v>0</v>
      </c>
    </row>
    <row r="42" spans="1:36">
      <c r="A42" s="69" t="s">
        <v>557</v>
      </c>
      <c r="B42" s="69" t="s">
        <v>250</v>
      </c>
      <c r="C42" s="69"/>
      <c r="D42" s="158">
        <v>0.8</v>
      </c>
      <c r="E42" s="158">
        <v>0.9</v>
      </c>
      <c r="F42" s="158">
        <v>0.7</v>
      </c>
      <c r="G42" s="158">
        <v>2</v>
      </c>
      <c r="H42" s="158">
        <v>1.2</v>
      </c>
      <c r="I42" s="158">
        <v>2.4</v>
      </c>
      <c r="J42" s="158">
        <v>1.2</v>
      </c>
      <c r="K42" s="158">
        <v>2.9</v>
      </c>
      <c r="L42" s="158">
        <v>1.3</v>
      </c>
      <c r="M42" s="158">
        <v>0.9</v>
      </c>
      <c r="N42" s="158">
        <v>1.8</v>
      </c>
      <c r="O42" s="158">
        <v>0</v>
      </c>
      <c r="P42" s="158">
        <v>1</v>
      </c>
      <c r="Q42" s="158">
        <v>1.9</v>
      </c>
      <c r="R42" s="158">
        <v>2.4</v>
      </c>
      <c r="S42" s="158">
        <v>0.7</v>
      </c>
      <c r="T42" s="158">
        <v>1.3</v>
      </c>
      <c r="U42" s="158">
        <v>1.8</v>
      </c>
      <c r="V42" s="158">
        <v>0.9</v>
      </c>
      <c r="W42" s="158">
        <v>2.2999999999999998</v>
      </c>
      <c r="X42" s="158">
        <v>2.2000000000000002</v>
      </c>
      <c r="Y42" s="158">
        <v>1.2</v>
      </c>
      <c r="Z42" s="158">
        <v>1</v>
      </c>
      <c r="AA42" s="158">
        <v>0.7</v>
      </c>
      <c r="AB42" s="158">
        <v>0.9</v>
      </c>
      <c r="AC42" s="158">
        <v>0.7</v>
      </c>
      <c r="AD42" s="158"/>
      <c r="AE42" s="158">
        <v>2.2000000000000002</v>
      </c>
      <c r="AF42" s="158">
        <v>2.4</v>
      </c>
      <c r="AG42" s="158">
        <v>0.9</v>
      </c>
      <c r="AH42" s="158">
        <v>1</v>
      </c>
      <c r="AI42" s="158">
        <v>1.5</v>
      </c>
      <c r="AJ42" s="158">
        <v>0.7</v>
      </c>
    </row>
    <row r="43" spans="1:36">
      <c r="A43" s="69" t="s">
        <v>571</v>
      </c>
      <c r="B43" s="69" t="s">
        <v>572</v>
      </c>
      <c r="C43" s="69"/>
      <c r="D43" s="158">
        <v>0</v>
      </c>
      <c r="E43" s="158">
        <v>0</v>
      </c>
      <c r="F43" s="158">
        <v>0.1</v>
      </c>
      <c r="G43" s="158">
        <v>0</v>
      </c>
      <c r="H43" s="158">
        <v>0</v>
      </c>
      <c r="I43" s="158">
        <v>1.1000000000000001</v>
      </c>
      <c r="J43" s="158">
        <v>1.2</v>
      </c>
      <c r="K43" s="158">
        <v>7.9</v>
      </c>
      <c r="L43" s="158">
        <v>0.4</v>
      </c>
      <c r="M43" s="158">
        <v>0.7</v>
      </c>
      <c r="N43" s="158">
        <v>0</v>
      </c>
      <c r="O43" s="158">
        <v>0</v>
      </c>
      <c r="P43" s="158">
        <v>0</v>
      </c>
      <c r="Q43" s="158">
        <v>0</v>
      </c>
      <c r="R43" s="158">
        <v>2.1</v>
      </c>
      <c r="S43" s="158">
        <v>0</v>
      </c>
      <c r="T43" s="158">
        <v>4</v>
      </c>
      <c r="U43" s="158">
        <v>0.6</v>
      </c>
      <c r="V43" s="158">
        <v>0</v>
      </c>
      <c r="W43" s="158">
        <v>0.8</v>
      </c>
      <c r="X43" s="158">
        <v>1.1000000000000001</v>
      </c>
      <c r="Y43" s="158">
        <v>0.7</v>
      </c>
      <c r="Z43" s="158">
        <v>0.3</v>
      </c>
      <c r="AA43" s="158">
        <v>0.3</v>
      </c>
      <c r="AB43" s="158">
        <v>0</v>
      </c>
      <c r="AC43" s="158">
        <v>0</v>
      </c>
      <c r="AD43" s="158">
        <v>0</v>
      </c>
      <c r="AE43" s="158">
        <v>0</v>
      </c>
      <c r="AF43" s="158">
        <v>0.8</v>
      </c>
      <c r="AG43" s="158">
        <v>0</v>
      </c>
      <c r="AH43" s="158">
        <v>0</v>
      </c>
      <c r="AI43" s="158">
        <v>0</v>
      </c>
      <c r="AJ43" s="158">
        <v>0</v>
      </c>
    </row>
    <row r="44" spans="1:36">
      <c r="A44" s="69" t="s">
        <v>573</v>
      </c>
      <c r="B44" s="69" t="s">
        <v>574</v>
      </c>
      <c r="C44" s="69"/>
      <c r="D44" s="158">
        <v>0</v>
      </c>
      <c r="E44" s="158">
        <v>0</v>
      </c>
      <c r="F44" s="158">
        <v>0</v>
      </c>
      <c r="G44" s="158">
        <v>0</v>
      </c>
      <c r="H44" s="158">
        <v>0.2</v>
      </c>
      <c r="I44" s="158">
        <v>2.1</v>
      </c>
      <c r="J44" s="158">
        <v>1.2</v>
      </c>
      <c r="K44" s="158">
        <v>9.6</v>
      </c>
      <c r="L44" s="158">
        <v>0</v>
      </c>
      <c r="M44" s="158">
        <v>0.4</v>
      </c>
      <c r="N44" s="158">
        <v>0</v>
      </c>
      <c r="O44" s="158">
        <v>0</v>
      </c>
      <c r="P44" s="158">
        <v>0</v>
      </c>
      <c r="Q44" s="158">
        <v>0</v>
      </c>
      <c r="R44" s="158">
        <v>1.3</v>
      </c>
      <c r="S44" s="158">
        <v>0</v>
      </c>
      <c r="T44" s="158">
        <v>1.6</v>
      </c>
      <c r="U44" s="158">
        <v>1.8</v>
      </c>
      <c r="V44" s="158">
        <v>0.2</v>
      </c>
      <c r="W44" s="158">
        <v>0.8</v>
      </c>
      <c r="X44" s="158">
        <v>1</v>
      </c>
      <c r="Y44" s="158">
        <v>0.7</v>
      </c>
      <c r="Z44" s="158">
        <v>0</v>
      </c>
      <c r="AA44" s="158">
        <v>0.6</v>
      </c>
      <c r="AB44" s="158">
        <v>0</v>
      </c>
      <c r="AC44" s="158">
        <v>0</v>
      </c>
      <c r="AD44" s="158">
        <v>0</v>
      </c>
      <c r="AE44" s="158">
        <v>0</v>
      </c>
      <c r="AF44" s="158">
        <v>0.4</v>
      </c>
      <c r="AG44" s="158">
        <v>0</v>
      </c>
      <c r="AH44" s="158">
        <v>0</v>
      </c>
      <c r="AI44" s="158">
        <v>0</v>
      </c>
      <c r="AJ44" s="158">
        <v>0</v>
      </c>
    </row>
    <row r="45" spans="1:36">
      <c r="A45" s="69" t="s">
        <v>165</v>
      </c>
      <c r="B45" s="69" t="s">
        <v>575</v>
      </c>
      <c r="C45" s="69"/>
      <c r="D45" s="158">
        <v>0</v>
      </c>
      <c r="E45" s="158">
        <v>0</v>
      </c>
      <c r="F45" s="158">
        <v>0</v>
      </c>
      <c r="G45" s="158">
        <v>0</v>
      </c>
      <c r="H45" s="158">
        <v>0.2</v>
      </c>
      <c r="I45" s="158">
        <v>2.1</v>
      </c>
      <c r="J45" s="158">
        <v>1.1000000000000001</v>
      </c>
      <c r="K45" s="158">
        <v>6.9</v>
      </c>
      <c r="L45" s="158">
        <v>0</v>
      </c>
      <c r="M45" s="158">
        <v>0.7</v>
      </c>
      <c r="N45" s="158">
        <v>0</v>
      </c>
      <c r="O45" s="158">
        <v>0</v>
      </c>
      <c r="P45" s="158">
        <v>0</v>
      </c>
      <c r="Q45" s="158">
        <v>0</v>
      </c>
      <c r="R45" s="158">
        <v>1.3</v>
      </c>
      <c r="S45" s="158">
        <v>0</v>
      </c>
      <c r="T45" s="158">
        <v>2.2999999999999998</v>
      </c>
      <c r="U45" s="158">
        <v>1</v>
      </c>
      <c r="V45" s="158">
        <v>0</v>
      </c>
      <c r="W45" s="158">
        <v>0.9</v>
      </c>
      <c r="X45" s="158">
        <v>1.7</v>
      </c>
      <c r="Y45" s="158">
        <v>1</v>
      </c>
      <c r="Z45" s="158">
        <v>0.3</v>
      </c>
      <c r="AA45" s="158">
        <v>0.4</v>
      </c>
      <c r="AB45" s="158">
        <v>0</v>
      </c>
      <c r="AC45" s="158">
        <v>0</v>
      </c>
      <c r="AD45" s="158">
        <v>0</v>
      </c>
      <c r="AE45" s="158">
        <v>0.2</v>
      </c>
      <c r="AF45" s="158">
        <v>0.8</v>
      </c>
      <c r="AG45" s="158">
        <v>0</v>
      </c>
      <c r="AH45" s="158">
        <v>0</v>
      </c>
      <c r="AI45" s="158">
        <v>0</v>
      </c>
      <c r="AJ45" s="158">
        <v>0</v>
      </c>
    </row>
    <row r="46" spans="1:36">
      <c r="A46" s="69" t="s">
        <v>576</v>
      </c>
      <c r="B46" s="69" t="s">
        <v>577</v>
      </c>
      <c r="C46" s="69"/>
      <c r="D46" s="158">
        <v>0.2</v>
      </c>
      <c r="E46" s="158">
        <v>0.3</v>
      </c>
      <c r="F46" s="158">
        <v>0.2</v>
      </c>
      <c r="G46" s="158">
        <v>0.7</v>
      </c>
      <c r="H46" s="158">
        <v>2.2000000000000002</v>
      </c>
      <c r="I46" s="158">
        <v>35.1</v>
      </c>
      <c r="J46" s="158">
        <v>3.6</v>
      </c>
      <c r="K46" s="158">
        <v>16.100000000000001</v>
      </c>
      <c r="L46" s="158">
        <v>1.3</v>
      </c>
      <c r="M46" s="158">
        <v>0.2</v>
      </c>
      <c r="N46" s="158">
        <v>0</v>
      </c>
      <c r="O46" s="158">
        <v>0.1</v>
      </c>
      <c r="P46" s="158">
        <v>1.2</v>
      </c>
      <c r="Q46" s="158">
        <v>4.5999999999999996</v>
      </c>
      <c r="R46" s="158">
        <v>2.6</v>
      </c>
      <c r="S46" s="158">
        <v>0.4</v>
      </c>
      <c r="T46" s="158">
        <v>5.9</v>
      </c>
      <c r="U46" s="158">
        <v>7.3</v>
      </c>
      <c r="V46" s="158">
        <v>9.9</v>
      </c>
      <c r="W46" s="158">
        <v>2.2999999999999998</v>
      </c>
      <c r="X46" s="158">
        <v>1.2</v>
      </c>
      <c r="Y46" s="158">
        <v>5.6</v>
      </c>
      <c r="Z46" s="158">
        <v>0.1</v>
      </c>
      <c r="AA46" s="158">
        <v>0.5</v>
      </c>
      <c r="AB46" s="158">
        <v>0</v>
      </c>
      <c r="AC46" s="158">
        <v>0.1</v>
      </c>
      <c r="AD46" s="158">
        <v>0</v>
      </c>
      <c r="AE46" s="158">
        <v>0.8</v>
      </c>
      <c r="AF46" s="158">
        <v>5.8</v>
      </c>
      <c r="AG46" s="158">
        <v>0</v>
      </c>
      <c r="AH46" s="158">
        <v>0</v>
      </c>
      <c r="AI46" s="158">
        <v>0</v>
      </c>
      <c r="AJ46" s="158">
        <v>0</v>
      </c>
    </row>
    <row r="47" spans="1:36">
      <c r="A47" s="69" t="s">
        <v>407</v>
      </c>
      <c r="B47" s="168" t="s">
        <v>408</v>
      </c>
      <c r="C47" s="69"/>
      <c r="D47" s="158">
        <v>0</v>
      </c>
      <c r="E47" s="158">
        <v>0</v>
      </c>
      <c r="F47" s="158">
        <v>0</v>
      </c>
      <c r="G47" s="158">
        <v>0</v>
      </c>
      <c r="H47" s="158">
        <v>0</v>
      </c>
      <c r="I47" s="158">
        <v>0</v>
      </c>
      <c r="J47" s="158">
        <v>0</v>
      </c>
      <c r="K47" s="158">
        <v>0</v>
      </c>
      <c r="L47" s="158">
        <v>0</v>
      </c>
      <c r="M47" s="158">
        <v>0</v>
      </c>
      <c r="N47" s="158">
        <v>0</v>
      </c>
      <c r="O47" s="158">
        <v>0</v>
      </c>
      <c r="P47" s="158">
        <v>0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158">
        <v>0</v>
      </c>
      <c r="X47" s="158">
        <v>0</v>
      </c>
      <c r="Y47" s="158">
        <v>0</v>
      </c>
      <c r="Z47" s="158">
        <v>0</v>
      </c>
      <c r="AA47" s="158">
        <v>0</v>
      </c>
      <c r="AB47" s="158">
        <v>0</v>
      </c>
      <c r="AC47" s="158">
        <v>0</v>
      </c>
      <c r="AD47" s="158"/>
      <c r="AE47" s="158">
        <v>0</v>
      </c>
      <c r="AF47" s="158">
        <v>0</v>
      </c>
      <c r="AG47" s="158">
        <v>0</v>
      </c>
      <c r="AH47" s="158">
        <v>0</v>
      </c>
      <c r="AI47" s="158">
        <v>0</v>
      </c>
      <c r="AJ47" s="158">
        <v>0</v>
      </c>
    </row>
    <row r="48" spans="1:36">
      <c r="A48" s="69" t="s">
        <v>157</v>
      </c>
      <c r="B48" s="69" t="s">
        <v>432</v>
      </c>
      <c r="C48" s="69"/>
      <c r="D48" s="158">
        <v>0</v>
      </c>
      <c r="E48" s="158">
        <v>0</v>
      </c>
      <c r="F48" s="158">
        <v>0</v>
      </c>
      <c r="G48" s="158">
        <v>0.4</v>
      </c>
      <c r="H48" s="158">
        <v>0.9</v>
      </c>
      <c r="I48" s="158">
        <v>0.2</v>
      </c>
      <c r="J48" s="158">
        <v>0.4</v>
      </c>
      <c r="K48" s="158">
        <v>0.3</v>
      </c>
      <c r="L48" s="158">
        <v>0.5</v>
      </c>
      <c r="M48" s="158">
        <v>0</v>
      </c>
      <c r="N48" s="158">
        <v>0</v>
      </c>
      <c r="O48" s="158">
        <v>0</v>
      </c>
      <c r="P48" s="158">
        <v>0.5</v>
      </c>
      <c r="Q48" s="158">
        <v>2</v>
      </c>
      <c r="R48" s="158">
        <v>0.4</v>
      </c>
      <c r="S48" s="158">
        <v>0.5</v>
      </c>
      <c r="T48" s="158">
        <v>0.2</v>
      </c>
      <c r="U48" s="158">
        <v>0.3</v>
      </c>
      <c r="V48" s="158">
        <v>0</v>
      </c>
      <c r="W48" s="158">
        <v>0.3</v>
      </c>
      <c r="X48" s="158">
        <v>0.2</v>
      </c>
      <c r="Y48" s="158">
        <v>0.5</v>
      </c>
      <c r="Z48" s="158">
        <v>0</v>
      </c>
      <c r="AA48" s="158">
        <v>0</v>
      </c>
      <c r="AB48" s="158">
        <v>0</v>
      </c>
      <c r="AC48" s="158">
        <v>0</v>
      </c>
      <c r="AD48" s="158"/>
      <c r="AE48" s="158">
        <v>0.3</v>
      </c>
      <c r="AF48" s="158">
        <v>0.2</v>
      </c>
      <c r="AG48" s="158">
        <v>0</v>
      </c>
      <c r="AH48" s="158">
        <v>0</v>
      </c>
      <c r="AI48" s="158">
        <v>0</v>
      </c>
      <c r="AJ48" s="158">
        <v>0</v>
      </c>
    </row>
    <row r="49" spans="1:36">
      <c r="A49" s="69" t="s">
        <v>578</v>
      </c>
      <c r="B49" s="168" t="s">
        <v>440</v>
      </c>
      <c r="C49" s="69"/>
      <c r="D49" s="158">
        <v>0</v>
      </c>
      <c r="E49" s="158">
        <v>0</v>
      </c>
      <c r="F49" s="158">
        <v>0</v>
      </c>
      <c r="G49" s="158">
        <v>0</v>
      </c>
      <c r="H49" s="158">
        <v>0</v>
      </c>
      <c r="I49" s="158">
        <v>0</v>
      </c>
      <c r="J49" s="158">
        <v>0</v>
      </c>
      <c r="K49" s="158">
        <v>0</v>
      </c>
      <c r="L49" s="158">
        <v>0</v>
      </c>
      <c r="M49" s="158">
        <v>0</v>
      </c>
      <c r="N49" s="158">
        <v>0</v>
      </c>
      <c r="O49" s="158">
        <v>0</v>
      </c>
      <c r="P49" s="158">
        <v>0</v>
      </c>
      <c r="Q49" s="158">
        <v>0</v>
      </c>
      <c r="R49" s="158">
        <v>0</v>
      </c>
      <c r="S49" s="158">
        <v>0</v>
      </c>
      <c r="T49" s="158">
        <v>0</v>
      </c>
      <c r="U49" s="158">
        <v>0</v>
      </c>
      <c r="V49" s="158">
        <v>0</v>
      </c>
      <c r="W49" s="158">
        <v>0</v>
      </c>
      <c r="X49" s="158">
        <v>0</v>
      </c>
      <c r="Y49" s="158">
        <v>0</v>
      </c>
      <c r="Z49" s="158">
        <v>0</v>
      </c>
      <c r="AA49" s="158">
        <v>0</v>
      </c>
      <c r="AB49" s="158">
        <v>0</v>
      </c>
      <c r="AC49" s="158">
        <v>0</v>
      </c>
      <c r="AD49" s="158"/>
      <c r="AE49" s="158">
        <v>0</v>
      </c>
      <c r="AF49" s="158">
        <v>0</v>
      </c>
      <c r="AG49" s="158">
        <v>0</v>
      </c>
      <c r="AH49" s="158">
        <v>0</v>
      </c>
      <c r="AI49" s="158">
        <v>0</v>
      </c>
      <c r="AJ49" s="158">
        <v>0</v>
      </c>
    </row>
    <row r="50" spans="1:36">
      <c r="A50" s="69" t="s">
        <v>578</v>
      </c>
      <c r="B50" s="69" t="s">
        <v>441</v>
      </c>
      <c r="C50" s="69"/>
      <c r="D50" s="158">
        <v>21</v>
      </c>
      <c r="E50" s="158">
        <v>38.299999999999997</v>
      </c>
      <c r="F50" s="158">
        <v>6.9</v>
      </c>
      <c r="G50" s="158">
        <v>10.199999999999999</v>
      </c>
      <c r="H50" s="158">
        <v>54</v>
      </c>
      <c r="I50" s="158">
        <v>26.8</v>
      </c>
      <c r="J50" s="158">
        <v>17.899999999999999</v>
      </c>
      <c r="K50" s="158">
        <v>30</v>
      </c>
      <c r="L50" s="158">
        <v>6.7</v>
      </c>
      <c r="M50" s="158">
        <v>20.100000000000001</v>
      </c>
      <c r="N50" s="158">
        <v>23.6</v>
      </c>
      <c r="O50" s="158">
        <v>16.3</v>
      </c>
      <c r="P50" s="158">
        <v>20.8</v>
      </c>
      <c r="Q50" s="158">
        <v>20.9</v>
      </c>
      <c r="R50" s="158">
        <v>19.5</v>
      </c>
      <c r="S50" s="158">
        <v>21.6</v>
      </c>
      <c r="T50" s="158">
        <v>23.4</v>
      </c>
      <c r="U50" s="158">
        <v>26.5</v>
      </c>
      <c r="V50" s="158">
        <v>20.6</v>
      </c>
      <c r="W50" s="158">
        <v>17.8</v>
      </c>
      <c r="X50" s="158">
        <v>15.5</v>
      </c>
      <c r="Y50" s="158">
        <v>9.6999999999999993</v>
      </c>
      <c r="Z50" s="158">
        <v>22.6</v>
      </c>
      <c r="AA50" s="158">
        <v>17.100000000000001</v>
      </c>
      <c r="AB50" s="158">
        <v>18.7</v>
      </c>
      <c r="AC50" s="158">
        <v>20.399999999999999</v>
      </c>
      <c r="AD50" s="158"/>
      <c r="AE50" s="158">
        <v>19</v>
      </c>
      <c r="AF50" s="158">
        <v>21.3</v>
      </c>
      <c r="AG50" s="158">
        <v>17.7</v>
      </c>
      <c r="AH50" s="158">
        <v>21.2</v>
      </c>
      <c r="AI50" s="158">
        <v>21.8</v>
      </c>
      <c r="AJ50" s="158">
        <v>21.1</v>
      </c>
    </row>
    <row r="51" spans="1:36">
      <c r="A51" s="69" t="s">
        <v>578</v>
      </c>
      <c r="B51" s="69" t="s">
        <v>442</v>
      </c>
      <c r="C51" s="69"/>
      <c r="D51" s="158">
        <v>0</v>
      </c>
      <c r="E51" s="158">
        <v>0</v>
      </c>
      <c r="F51" s="158">
        <v>0</v>
      </c>
      <c r="G51" s="158">
        <v>0</v>
      </c>
      <c r="H51" s="158">
        <v>0</v>
      </c>
      <c r="I51" s="158">
        <v>0</v>
      </c>
      <c r="J51" s="158">
        <v>0</v>
      </c>
      <c r="K51" s="158">
        <v>0</v>
      </c>
      <c r="L51" s="158">
        <v>0</v>
      </c>
      <c r="M51" s="158">
        <v>0</v>
      </c>
      <c r="N51" s="158">
        <v>0</v>
      </c>
      <c r="O51" s="158">
        <v>0</v>
      </c>
      <c r="P51" s="158">
        <v>0</v>
      </c>
      <c r="Q51" s="158">
        <v>0</v>
      </c>
      <c r="R51" s="158">
        <v>0</v>
      </c>
      <c r="S51" s="158">
        <v>0</v>
      </c>
      <c r="T51" s="158">
        <v>16.5</v>
      </c>
      <c r="U51" s="158">
        <v>16.399999999999999</v>
      </c>
      <c r="V51" s="158">
        <v>0</v>
      </c>
      <c r="W51" s="158">
        <v>0</v>
      </c>
      <c r="X51" s="158">
        <v>0</v>
      </c>
      <c r="Y51" s="158">
        <v>0</v>
      </c>
      <c r="Z51" s="158">
        <v>0</v>
      </c>
      <c r="AA51" s="158">
        <v>0</v>
      </c>
      <c r="AB51" s="158">
        <v>0</v>
      </c>
      <c r="AC51" s="158">
        <v>0</v>
      </c>
      <c r="AD51" s="158"/>
      <c r="AE51" s="158">
        <v>0</v>
      </c>
      <c r="AF51" s="158">
        <v>9.6</v>
      </c>
      <c r="AG51" s="158">
        <v>0</v>
      </c>
      <c r="AH51" s="158">
        <v>12.7</v>
      </c>
      <c r="AI51" s="158">
        <v>8.9</v>
      </c>
      <c r="AJ51" s="158">
        <v>14.5</v>
      </c>
    </row>
    <row r="52" spans="1:36">
      <c r="A52" s="69" t="s">
        <v>579</v>
      </c>
      <c r="B52" s="69" t="s">
        <v>525</v>
      </c>
      <c r="C52" s="69"/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0.1</v>
      </c>
      <c r="L52" s="158">
        <v>0</v>
      </c>
      <c r="M52" s="158">
        <v>0</v>
      </c>
      <c r="N52" s="158">
        <v>0</v>
      </c>
      <c r="O52" s="158">
        <v>0.5</v>
      </c>
      <c r="P52" s="158">
        <v>0</v>
      </c>
      <c r="Q52" s="158">
        <v>0</v>
      </c>
      <c r="R52" s="158">
        <v>0</v>
      </c>
      <c r="S52" s="158">
        <v>0</v>
      </c>
      <c r="T52" s="158">
        <v>0</v>
      </c>
      <c r="U52" s="158">
        <v>0</v>
      </c>
      <c r="V52" s="158">
        <v>0</v>
      </c>
      <c r="W52" s="158">
        <v>0</v>
      </c>
      <c r="X52" s="158">
        <v>0</v>
      </c>
      <c r="Y52" s="158">
        <v>0</v>
      </c>
      <c r="Z52" s="158">
        <v>0</v>
      </c>
      <c r="AA52" s="158">
        <v>0</v>
      </c>
      <c r="AB52" s="158">
        <v>0</v>
      </c>
      <c r="AC52" s="158">
        <v>0</v>
      </c>
      <c r="AD52" s="158">
        <v>0</v>
      </c>
      <c r="AE52" s="158">
        <v>0</v>
      </c>
      <c r="AF52" s="158">
        <v>0</v>
      </c>
      <c r="AG52" s="158">
        <v>0</v>
      </c>
      <c r="AH52" s="158">
        <v>0</v>
      </c>
      <c r="AI52" s="158">
        <v>0</v>
      </c>
      <c r="AJ52" s="158">
        <v>0</v>
      </c>
    </row>
    <row r="53" spans="1:36">
      <c r="A53" s="69" t="s">
        <v>578</v>
      </c>
      <c r="B53" s="69" t="s">
        <v>446</v>
      </c>
      <c r="C53" s="69"/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/>
      <c r="AE53" s="158">
        <v>0</v>
      </c>
      <c r="AF53" s="158">
        <v>0</v>
      </c>
      <c r="AG53" s="158">
        <v>0</v>
      </c>
      <c r="AH53" s="158">
        <v>0</v>
      </c>
      <c r="AI53" s="158">
        <v>0</v>
      </c>
      <c r="AJ53" s="158">
        <v>0</v>
      </c>
    </row>
    <row r="54" spans="1:36">
      <c r="A54" s="69" t="s">
        <v>578</v>
      </c>
      <c r="B54" s="69" t="s">
        <v>526</v>
      </c>
      <c r="C54" s="69"/>
      <c r="D54" s="158">
        <v>0</v>
      </c>
      <c r="E54" s="158">
        <v>0</v>
      </c>
      <c r="F54" s="158">
        <v>0</v>
      </c>
      <c r="G54" s="158">
        <v>0</v>
      </c>
      <c r="H54" s="158">
        <v>0</v>
      </c>
      <c r="I54" s="158">
        <v>0</v>
      </c>
      <c r="J54" s="158">
        <v>0</v>
      </c>
      <c r="K54" s="158">
        <v>1.7</v>
      </c>
      <c r="L54" s="158">
        <v>1.3</v>
      </c>
      <c r="M54" s="158">
        <v>0</v>
      </c>
      <c r="N54" s="158">
        <v>0</v>
      </c>
      <c r="O54" s="158">
        <v>0</v>
      </c>
      <c r="P54" s="158">
        <v>0</v>
      </c>
      <c r="Q54" s="158">
        <v>0</v>
      </c>
      <c r="R54" s="158">
        <v>0</v>
      </c>
      <c r="S54" s="158">
        <v>0</v>
      </c>
      <c r="T54" s="158">
        <v>0</v>
      </c>
      <c r="U54" s="158">
        <v>0</v>
      </c>
      <c r="V54" s="158">
        <v>0</v>
      </c>
      <c r="W54" s="158">
        <v>0</v>
      </c>
      <c r="X54" s="158">
        <v>0</v>
      </c>
      <c r="Y54" s="158">
        <v>0</v>
      </c>
      <c r="Z54" s="158">
        <v>0</v>
      </c>
      <c r="AA54" s="158">
        <v>0</v>
      </c>
      <c r="AB54" s="158">
        <v>0</v>
      </c>
      <c r="AC54" s="158">
        <v>0</v>
      </c>
      <c r="AD54" s="158">
        <v>0</v>
      </c>
      <c r="AE54" s="158">
        <v>0</v>
      </c>
      <c r="AF54" s="158">
        <v>0</v>
      </c>
      <c r="AG54" s="158">
        <v>0</v>
      </c>
      <c r="AH54" s="158">
        <v>0</v>
      </c>
      <c r="AI54" s="158">
        <v>1.4</v>
      </c>
      <c r="AJ54" s="158">
        <v>0</v>
      </c>
    </row>
    <row r="55" spans="1:36">
      <c r="A55" s="69" t="s">
        <v>578</v>
      </c>
      <c r="B55" s="69" t="s">
        <v>527</v>
      </c>
      <c r="C55" s="69"/>
      <c r="D55" s="158">
        <v>4.3</v>
      </c>
      <c r="E55" s="158">
        <v>3.3</v>
      </c>
      <c r="F55" s="158">
        <v>4</v>
      </c>
      <c r="G55" s="158">
        <v>3.8</v>
      </c>
      <c r="H55" s="158">
        <v>3.2</v>
      </c>
      <c r="I55" s="158">
        <v>3</v>
      </c>
      <c r="J55" s="158">
        <v>3.8</v>
      </c>
      <c r="K55" s="158">
        <v>3.8</v>
      </c>
      <c r="L55" s="158">
        <v>5.2</v>
      </c>
      <c r="M55" s="158">
        <v>3.1</v>
      </c>
      <c r="N55" s="158">
        <v>4.4000000000000004</v>
      </c>
      <c r="O55" s="158">
        <v>5.6</v>
      </c>
      <c r="P55" s="158">
        <v>4.5999999999999996</v>
      </c>
      <c r="Q55" s="158">
        <v>3.4</v>
      </c>
      <c r="R55" s="158">
        <v>3.3</v>
      </c>
      <c r="S55" s="158">
        <v>4.5999999999999996</v>
      </c>
      <c r="T55" s="158">
        <v>4.0999999999999996</v>
      </c>
      <c r="U55" s="158">
        <v>4.4000000000000004</v>
      </c>
      <c r="V55" s="158">
        <v>3.9</v>
      </c>
      <c r="W55" s="158">
        <v>2.9</v>
      </c>
      <c r="X55" s="158">
        <v>3.9</v>
      </c>
      <c r="Y55" s="158">
        <v>5.3</v>
      </c>
      <c r="Z55" s="158">
        <v>3.1</v>
      </c>
      <c r="AA55" s="158">
        <v>4.3</v>
      </c>
      <c r="AB55" s="158">
        <v>3.4</v>
      </c>
      <c r="AC55" s="158">
        <v>3.4</v>
      </c>
      <c r="AD55" s="158">
        <v>0</v>
      </c>
      <c r="AE55" s="158">
        <v>4.2</v>
      </c>
      <c r="AF55" s="158">
        <v>3.2</v>
      </c>
      <c r="AG55" s="158">
        <v>4.0999999999999996</v>
      </c>
      <c r="AH55" s="158">
        <v>4.7</v>
      </c>
      <c r="AI55" s="158">
        <v>3.1</v>
      </c>
      <c r="AJ55" s="158">
        <v>3.7</v>
      </c>
    </row>
    <row r="56" spans="1:36">
      <c r="A56" s="69" t="s">
        <v>578</v>
      </c>
      <c r="B56" s="69" t="s">
        <v>451</v>
      </c>
      <c r="C56" s="69"/>
      <c r="D56" s="158">
        <v>0</v>
      </c>
      <c r="E56" s="158">
        <v>0</v>
      </c>
      <c r="F56" s="158">
        <v>0</v>
      </c>
      <c r="G56" s="158">
        <v>0</v>
      </c>
      <c r="H56" s="158">
        <v>0</v>
      </c>
      <c r="I56" s="158">
        <v>0.1</v>
      </c>
      <c r="J56" s="158">
        <v>0</v>
      </c>
      <c r="K56" s="158">
        <v>0.3</v>
      </c>
      <c r="L56" s="158">
        <v>0</v>
      </c>
      <c r="M56" s="158">
        <v>0</v>
      </c>
      <c r="N56" s="158">
        <v>0</v>
      </c>
      <c r="O56" s="158">
        <v>0</v>
      </c>
      <c r="P56" s="158">
        <v>0</v>
      </c>
      <c r="Q56" s="158">
        <v>0</v>
      </c>
      <c r="R56" s="158">
        <v>0</v>
      </c>
      <c r="S56" s="158">
        <v>0</v>
      </c>
      <c r="T56" s="158">
        <v>0</v>
      </c>
      <c r="U56" s="158">
        <v>0</v>
      </c>
      <c r="V56" s="158">
        <v>0</v>
      </c>
      <c r="W56" s="158">
        <v>0</v>
      </c>
      <c r="X56" s="158">
        <v>0</v>
      </c>
      <c r="Y56" s="158">
        <v>0</v>
      </c>
      <c r="Z56" s="158">
        <v>0</v>
      </c>
      <c r="AA56" s="158">
        <v>0</v>
      </c>
      <c r="AB56" s="158">
        <v>0</v>
      </c>
      <c r="AC56" s="158">
        <v>0</v>
      </c>
      <c r="AD56" s="158"/>
      <c r="AE56" s="158">
        <v>0</v>
      </c>
      <c r="AF56" s="158">
        <v>0</v>
      </c>
      <c r="AG56" s="158">
        <v>0</v>
      </c>
      <c r="AH56" s="158">
        <v>0</v>
      </c>
      <c r="AI56" s="158">
        <v>0</v>
      </c>
      <c r="AJ56" s="158">
        <v>0</v>
      </c>
    </row>
    <row r="57" spans="1:36">
      <c r="A57" s="69" t="s">
        <v>579</v>
      </c>
      <c r="B57" s="69" t="s">
        <v>528</v>
      </c>
      <c r="C57" s="69"/>
      <c r="D57" s="158">
        <v>0.2</v>
      </c>
      <c r="E57" s="158">
        <v>0.2</v>
      </c>
      <c r="F57" s="158">
        <v>0</v>
      </c>
      <c r="G57" s="158">
        <v>0.3</v>
      </c>
      <c r="H57" s="158">
        <v>0.5</v>
      </c>
      <c r="I57" s="158">
        <v>0.6</v>
      </c>
      <c r="J57" s="158">
        <v>0.5</v>
      </c>
      <c r="K57" s="158">
        <v>0.6</v>
      </c>
      <c r="L57" s="158">
        <v>0.6</v>
      </c>
      <c r="M57" s="158">
        <v>0.2</v>
      </c>
      <c r="N57" s="158">
        <v>0.6</v>
      </c>
      <c r="O57" s="158">
        <v>0.6</v>
      </c>
      <c r="P57" s="158">
        <v>0.5</v>
      </c>
      <c r="Q57" s="158">
        <v>0.6</v>
      </c>
      <c r="R57" s="158">
        <v>0.6</v>
      </c>
      <c r="S57" s="158">
        <v>0</v>
      </c>
      <c r="T57" s="158">
        <v>0.4</v>
      </c>
      <c r="U57" s="158">
        <v>0.5</v>
      </c>
      <c r="V57" s="158">
        <v>0.5</v>
      </c>
      <c r="W57" s="158">
        <v>0.5</v>
      </c>
      <c r="X57" s="158">
        <v>0.5</v>
      </c>
      <c r="Y57" s="158">
        <v>0.4</v>
      </c>
      <c r="Z57" s="158">
        <v>0.5</v>
      </c>
      <c r="AA57" s="158">
        <v>0.4</v>
      </c>
      <c r="AB57" s="158">
        <v>0.5</v>
      </c>
      <c r="AC57" s="158">
        <v>0.2</v>
      </c>
      <c r="AD57" s="158">
        <v>0</v>
      </c>
      <c r="AE57" s="158">
        <v>0.6</v>
      </c>
      <c r="AF57" s="158">
        <v>0.5</v>
      </c>
      <c r="AG57" s="158">
        <v>0.6</v>
      </c>
      <c r="AH57" s="158">
        <v>1.1000000000000001</v>
      </c>
      <c r="AI57" s="158">
        <v>0.5</v>
      </c>
      <c r="AJ57" s="158">
        <v>0.5</v>
      </c>
    </row>
    <row r="58" spans="1:36">
      <c r="A58" s="69"/>
      <c r="B58" s="69" t="s">
        <v>580</v>
      </c>
      <c r="C58" s="69"/>
      <c r="D58" s="158">
        <v>1.4</v>
      </c>
      <c r="E58" s="158">
        <v>0.5</v>
      </c>
      <c r="F58" s="158">
        <v>0.8</v>
      </c>
      <c r="G58" s="158">
        <v>0.8</v>
      </c>
      <c r="H58" s="158">
        <v>1.6</v>
      </c>
      <c r="I58" s="158">
        <v>1.1000000000000001</v>
      </c>
      <c r="J58" s="158">
        <v>1</v>
      </c>
      <c r="K58" s="158">
        <v>1.6</v>
      </c>
      <c r="L58" s="158">
        <v>0.9</v>
      </c>
      <c r="M58" s="158">
        <v>1.2</v>
      </c>
      <c r="N58" s="158">
        <v>1</v>
      </c>
      <c r="O58" s="158">
        <v>0.9</v>
      </c>
      <c r="P58" s="158">
        <v>1.1000000000000001</v>
      </c>
      <c r="Q58" s="158">
        <v>1.2</v>
      </c>
      <c r="R58" s="158">
        <v>1.1000000000000001</v>
      </c>
      <c r="S58" s="158">
        <v>1.2</v>
      </c>
      <c r="T58" s="158">
        <v>0.9</v>
      </c>
      <c r="U58" s="158">
        <v>1.4</v>
      </c>
      <c r="V58" s="158">
        <v>1.3</v>
      </c>
      <c r="W58" s="158">
        <v>1.1000000000000001</v>
      </c>
      <c r="X58" s="158">
        <v>1.5</v>
      </c>
      <c r="Y58" s="158">
        <v>1</v>
      </c>
      <c r="Z58" s="158">
        <v>1.4</v>
      </c>
      <c r="AA58" s="158">
        <v>1.1000000000000001</v>
      </c>
      <c r="AB58" s="158">
        <v>1</v>
      </c>
      <c r="AC58" s="158">
        <v>1</v>
      </c>
      <c r="AD58" s="158">
        <v>0</v>
      </c>
      <c r="AE58" s="158">
        <v>0.8</v>
      </c>
      <c r="AF58" s="158">
        <v>1.2</v>
      </c>
      <c r="AG58" s="158">
        <v>1.1000000000000001</v>
      </c>
      <c r="AH58" s="158">
        <v>1.3</v>
      </c>
      <c r="AI58" s="158">
        <v>1.2</v>
      </c>
      <c r="AJ58" s="158">
        <v>0.7</v>
      </c>
    </row>
    <row r="59" spans="1:36">
      <c r="A59" s="69" t="s">
        <v>576</v>
      </c>
      <c r="B59" s="69" t="s">
        <v>577</v>
      </c>
      <c r="C59" s="69"/>
      <c r="D59" s="158">
        <v>0.2</v>
      </c>
      <c r="E59" s="158">
        <v>0.3</v>
      </c>
      <c r="F59" s="158">
        <v>0.2</v>
      </c>
      <c r="G59" s="158">
        <v>0.7</v>
      </c>
      <c r="H59" s="158">
        <v>2.2000000000000002</v>
      </c>
      <c r="I59" s="158">
        <v>35.1</v>
      </c>
      <c r="J59" s="158">
        <v>3.6</v>
      </c>
      <c r="K59" s="158">
        <v>16.100000000000001</v>
      </c>
      <c r="L59" s="158">
        <v>1.3</v>
      </c>
      <c r="M59" s="158">
        <v>0.2</v>
      </c>
      <c r="N59" s="158">
        <v>0</v>
      </c>
      <c r="O59" s="158">
        <v>0.1</v>
      </c>
      <c r="P59" s="158">
        <v>1.2</v>
      </c>
      <c r="Q59" s="158">
        <v>4.5999999999999996</v>
      </c>
      <c r="R59" s="158">
        <v>2.6</v>
      </c>
      <c r="S59" s="158">
        <v>0.4</v>
      </c>
      <c r="T59" s="158">
        <v>5.9</v>
      </c>
      <c r="U59" s="158">
        <v>7.3</v>
      </c>
      <c r="V59" s="158">
        <v>9.9</v>
      </c>
      <c r="W59" s="158">
        <v>2.2999999999999998</v>
      </c>
      <c r="X59" s="158">
        <v>1.2</v>
      </c>
      <c r="Y59" s="158">
        <v>5.6</v>
      </c>
      <c r="Z59" s="158">
        <v>0.1</v>
      </c>
      <c r="AA59" s="158">
        <v>0.5</v>
      </c>
      <c r="AB59" s="158">
        <v>0</v>
      </c>
      <c r="AC59" s="158">
        <v>0.1</v>
      </c>
      <c r="AD59" s="158">
        <v>0</v>
      </c>
      <c r="AE59" s="158">
        <v>0.8</v>
      </c>
      <c r="AF59" s="158">
        <v>5.8</v>
      </c>
      <c r="AG59" s="158">
        <v>0</v>
      </c>
      <c r="AH59" s="158">
        <v>0</v>
      </c>
      <c r="AI59" s="158">
        <v>0</v>
      </c>
      <c r="AJ59" s="158">
        <v>0</v>
      </c>
    </row>
    <row r="60" spans="1:36">
      <c r="A60" s="69" t="s">
        <v>581</v>
      </c>
      <c r="B60" s="69" t="s">
        <v>582</v>
      </c>
      <c r="C60" s="69"/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/>
      <c r="AE60" s="158">
        <v>0</v>
      </c>
      <c r="AF60" s="158">
        <v>0</v>
      </c>
      <c r="AG60" s="158">
        <v>0</v>
      </c>
      <c r="AH60" s="158">
        <v>0</v>
      </c>
      <c r="AI60" s="158">
        <v>3.5</v>
      </c>
      <c r="AJ60" s="158">
        <v>0</v>
      </c>
    </row>
    <row r="61" spans="1:36">
      <c r="A61" s="69" t="s">
        <v>581</v>
      </c>
      <c r="B61" s="69" t="s">
        <v>469</v>
      </c>
      <c r="C61" s="69"/>
      <c r="D61" s="158">
        <v>0</v>
      </c>
      <c r="E61" s="158">
        <v>0</v>
      </c>
      <c r="F61" s="158">
        <v>0</v>
      </c>
      <c r="G61" s="158">
        <v>0</v>
      </c>
      <c r="H61" s="158">
        <v>0</v>
      </c>
      <c r="I61" s="158">
        <v>0.7</v>
      </c>
      <c r="J61" s="158">
        <v>0</v>
      </c>
      <c r="K61" s="158">
        <v>0</v>
      </c>
      <c r="L61" s="158">
        <v>0</v>
      </c>
      <c r="M61" s="158">
        <v>0</v>
      </c>
      <c r="N61" s="158">
        <v>0</v>
      </c>
      <c r="O61" s="158">
        <v>0</v>
      </c>
      <c r="P61" s="158">
        <v>0</v>
      </c>
      <c r="Q61" s="158">
        <v>0</v>
      </c>
      <c r="R61" s="158">
        <v>0.2</v>
      </c>
      <c r="S61" s="158">
        <v>0</v>
      </c>
      <c r="T61" s="158">
        <v>0</v>
      </c>
      <c r="U61" s="158">
        <v>0</v>
      </c>
      <c r="V61" s="158">
        <v>0</v>
      </c>
      <c r="W61" s="158">
        <v>0</v>
      </c>
      <c r="X61" s="158">
        <v>0</v>
      </c>
      <c r="Y61" s="158">
        <v>0</v>
      </c>
      <c r="Z61" s="158">
        <v>0</v>
      </c>
      <c r="AA61" s="158">
        <v>0</v>
      </c>
      <c r="AB61" s="158">
        <v>0</v>
      </c>
      <c r="AC61" s="158">
        <v>0</v>
      </c>
      <c r="AD61" s="158"/>
      <c r="AE61" s="158">
        <v>0</v>
      </c>
      <c r="AF61" s="158">
        <v>0</v>
      </c>
      <c r="AG61" s="158">
        <v>0</v>
      </c>
      <c r="AH61" s="158">
        <v>0</v>
      </c>
      <c r="AI61" s="158">
        <v>0</v>
      </c>
      <c r="AJ61" s="158">
        <v>0</v>
      </c>
    </row>
    <row r="62" spans="1:36">
      <c r="A62" s="69" t="s">
        <v>581</v>
      </c>
      <c r="B62" s="69" t="s">
        <v>583</v>
      </c>
      <c r="C62" s="69"/>
      <c r="D62" s="158">
        <v>0.2</v>
      </c>
      <c r="E62" s="158">
        <v>0</v>
      </c>
      <c r="F62" s="158">
        <v>0</v>
      </c>
      <c r="G62" s="158">
        <v>0</v>
      </c>
      <c r="H62" s="158">
        <v>0</v>
      </c>
      <c r="I62" s="158">
        <v>0</v>
      </c>
      <c r="J62" s="158">
        <v>0.2</v>
      </c>
      <c r="K62" s="158">
        <v>0</v>
      </c>
      <c r="L62" s="158">
        <v>0</v>
      </c>
      <c r="M62" s="158">
        <v>0.2</v>
      </c>
      <c r="N62" s="158">
        <v>0</v>
      </c>
      <c r="O62" s="158">
        <v>0.7</v>
      </c>
      <c r="P62" s="158">
        <v>0</v>
      </c>
      <c r="Q62" s="158">
        <v>0</v>
      </c>
      <c r="R62" s="158">
        <v>0</v>
      </c>
      <c r="S62" s="158">
        <v>0</v>
      </c>
      <c r="T62" s="158">
        <v>0</v>
      </c>
      <c r="U62" s="158">
        <v>0</v>
      </c>
      <c r="V62" s="158">
        <v>0</v>
      </c>
      <c r="W62" s="158">
        <v>0</v>
      </c>
      <c r="X62" s="158">
        <v>0</v>
      </c>
      <c r="Y62" s="158">
        <v>0</v>
      </c>
      <c r="Z62" s="158">
        <v>0</v>
      </c>
      <c r="AA62" s="158">
        <v>0</v>
      </c>
      <c r="AB62" s="158">
        <v>0</v>
      </c>
      <c r="AC62" s="158">
        <v>0</v>
      </c>
      <c r="AD62" s="158"/>
      <c r="AE62" s="158">
        <v>0</v>
      </c>
      <c r="AF62" s="158">
        <v>0.1</v>
      </c>
      <c r="AG62" s="158">
        <v>0</v>
      </c>
      <c r="AH62" s="158">
        <v>0</v>
      </c>
      <c r="AI62" s="158">
        <v>0</v>
      </c>
      <c r="AJ62" s="158">
        <v>0</v>
      </c>
    </row>
    <row r="63" spans="1:36">
      <c r="A63" s="69" t="s">
        <v>581</v>
      </c>
      <c r="B63" s="69" t="s">
        <v>584</v>
      </c>
      <c r="C63" s="69"/>
      <c r="D63" s="158">
        <v>0</v>
      </c>
      <c r="E63" s="158">
        <v>0.4</v>
      </c>
      <c r="F63" s="158">
        <v>0.7</v>
      </c>
      <c r="G63" s="158">
        <v>0.9</v>
      </c>
      <c r="H63" s="158">
        <v>3</v>
      </c>
      <c r="I63" s="158">
        <v>29.1</v>
      </c>
      <c r="J63" s="158">
        <v>2</v>
      </c>
      <c r="K63" s="158">
        <v>2.9</v>
      </c>
      <c r="L63" s="158">
        <v>0.8</v>
      </c>
      <c r="M63" s="158">
        <v>0</v>
      </c>
      <c r="N63" s="158">
        <v>0</v>
      </c>
      <c r="O63" s="158">
        <v>0.2</v>
      </c>
      <c r="P63" s="158">
        <v>0.8</v>
      </c>
      <c r="Q63" s="158">
        <v>2.9</v>
      </c>
      <c r="R63" s="158">
        <v>1.1000000000000001</v>
      </c>
      <c r="S63" s="158">
        <v>0.7</v>
      </c>
      <c r="T63" s="158">
        <v>1</v>
      </c>
      <c r="U63" s="158">
        <v>0.3</v>
      </c>
      <c r="V63" s="158">
        <v>2.4</v>
      </c>
      <c r="W63" s="158">
        <v>1.6</v>
      </c>
      <c r="X63" s="158">
        <v>0.8</v>
      </c>
      <c r="Y63" s="158">
        <v>0.5</v>
      </c>
      <c r="Z63" s="158">
        <v>0</v>
      </c>
      <c r="AA63" s="158">
        <v>0</v>
      </c>
      <c r="AB63" s="158">
        <v>0</v>
      </c>
      <c r="AC63" s="158">
        <v>0</v>
      </c>
      <c r="AD63" s="158">
        <v>0</v>
      </c>
      <c r="AE63" s="158">
        <v>0</v>
      </c>
      <c r="AF63" s="158">
        <v>0.2</v>
      </c>
      <c r="AG63" s="158">
        <v>0</v>
      </c>
      <c r="AH63" s="158">
        <v>0</v>
      </c>
      <c r="AI63" s="158">
        <v>0</v>
      </c>
      <c r="AJ63" s="158">
        <v>0</v>
      </c>
    </row>
    <row r="64" spans="1:36">
      <c r="A64" s="69" t="s">
        <v>581</v>
      </c>
      <c r="B64" s="69" t="s">
        <v>585</v>
      </c>
      <c r="C64" s="69"/>
      <c r="D64" s="158">
        <v>0</v>
      </c>
      <c r="E64" s="158">
        <v>0</v>
      </c>
      <c r="F64" s="158">
        <v>0</v>
      </c>
      <c r="G64" s="158">
        <v>0</v>
      </c>
      <c r="H64" s="158">
        <v>0</v>
      </c>
      <c r="I64" s="158">
        <v>0.6</v>
      </c>
      <c r="J64" s="158">
        <v>0</v>
      </c>
      <c r="K64" s="158">
        <v>0.7</v>
      </c>
      <c r="L64" s="158">
        <v>0</v>
      </c>
      <c r="M64" s="158">
        <v>0</v>
      </c>
      <c r="N64" s="158">
        <v>0</v>
      </c>
      <c r="O64" s="158">
        <v>0</v>
      </c>
      <c r="P64" s="158">
        <v>0</v>
      </c>
      <c r="Q64" s="158">
        <v>0</v>
      </c>
      <c r="R64" s="158">
        <v>0.5</v>
      </c>
      <c r="S64" s="158">
        <v>0</v>
      </c>
      <c r="T64" s="158">
        <v>0.5</v>
      </c>
      <c r="U64" s="158">
        <v>0.3</v>
      </c>
      <c r="V64" s="158">
        <v>0</v>
      </c>
      <c r="W64" s="158">
        <v>0.4</v>
      </c>
      <c r="X64" s="158">
        <v>0.5</v>
      </c>
      <c r="Y64" s="158">
        <v>0</v>
      </c>
      <c r="Z64" s="158">
        <v>0</v>
      </c>
      <c r="AA64" s="158">
        <v>0</v>
      </c>
      <c r="AB64" s="158">
        <v>0</v>
      </c>
      <c r="AC64" s="158">
        <v>0</v>
      </c>
      <c r="AD64" s="158"/>
      <c r="AE64" s="158">
        <v>0</v>
      </c>
      <c r="AF64" s="158">
        <v>0</v>
      </c>
      <c r="AG64" s="158">
        <v>0</v>
      </c>
      <c r="AH64" s="158">
        <v>0</v>
      </c>
      <c r="AI64" s="158">
        <v>0</v>
      </c>
      <c r="AJ64" s="158">
        <v>0</v>
      </c>
    </row>
    <row r="65" spans="1:36">
      <c r="A65" s="69" t="s">
        <v>581</v>
      </c>
      <c r="B65" s="69" t="s">
        <v>586</v>
      </c>
      <c r="C65" s="69"/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0</v>
      </c>
      <c r="M65" s="158">
        <v>0</v>
      </c>
      <c r="N65" s="158">
        <v>0</v>
      </c>
      <c r="O65" s="158">
        <v>0</v>
      </c>
      <c r="P65" s="158">
        <v>0</v>
      </c>
      <c r="Q65" s="158">
        <v>0</v>
      </c>
      <c r="R65" s="158">
        <v>0</v>
      </c>
      <c r="S65" s="158">
        <v>0</v>
      </c>
      <c r="T65" s="158">
        <v>0</v>
      </c>
      <c r="U65" s="158">
        <v>0</v>
      </c>
      <c r="V65" s="158">
        <v>0</v>
      </c>
      <c r="W65" s="158">
        <v>0</v>
      </c>
      <c r="X65" s="158">
        <v>0</v>
      </c>
      <c r="Y65" s="158">
        <v>0</v>
      </c>
      <c r="Z65" s="158">
        <v>0</v>
      </c>
      <c r="AA65" s="158">
        <v>0</v>
      </c>
      <c r="AB65" s="158">
        <v>0</v>
      </c>
      <c r="AC65" s="158">
        <v>0</v>
      </c>
      <c r="AD65" s="158"/>
      <c r="AE65" s="158">
        <v>0</v>
      </c>
      <c r="AF65" s="158">
        <v>0</v>
      </c>
      <c r="AG65" s="158">
        <v>0</v>
      </c>
      <c r="AH65" s="158">
        <v>0</v>
      </c>
      <c r="AI65" s="158">
        <v>0</v>
      </c>
      <c r="AJ65" s="158">
        <v>0</v>
      </c>
    </row>
    <row r="66" spans="1:36">
      <c r="A66" s="69" t="s">
        <v>581</v>
      </c>
      <c r="B66" s="69" t="s">
        <v>587</v>
      </c>
      <c r="C66" s="69"/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/>
      <c r="AE66" s="158">
        <v>0</v>
      </c>
      <c r="AF66" s="158">
        <v>0</v>
      </c>
      <c r="AG66" s="158">
        <v>0</v>
      </c>
      <c r="AH66" s="158">
        <v>0</v>
      </c>
      <c r="AI66" s="158">
        <v>0</v>
      </c>
      <c r="AJ66" s="158">
        <v>0</v>
      </c>
    </row>
    <row r="67" spans="1:36">
      <c r="A67" s="69" t="s">
        <v>581</v>
      </c>
      <c r="B67" s="69" t="s">
        <v>588</v>
      </c>
      <c r="C67" s="69"/>
      <c r="D67" s="158">
        <v>0.6</v>
      </c>
      <c r="E67" s="158">
        <v>0</v>
      </c>
      <c r="F67" s="158">
        <v>0.4</v>
      </c>
      <c r="G67" s="158">
        <v>0.3</v>
      </c>
      <c r="H67" s="158">
        <v>0.5</v>
      </c>
      <c r="I67" s="158">
        <v>2.1</v>
      </c>
      <c r="J67" s="158">
        <v>0.3</v>
      </c>
      <c r="K67" s="158">
        <v>0.8</v>
      </c>
      <c r="L67" s="158">
        <v>0.6</v>
      </c>
      <c r="M67" s="158">
        <v>0</v>
      </c>
      <c r="N67" s="158">
        <v>0</v>
      </c>
      <c r="O67" s="158">
        <v>0.3</v>
      </c>
      <c r="P67" s="158">
        <v>0</v>
      </c>
      <c r="Q67" s="158">
        <v>1.7</v>
      </c>
      <c r="R67" s="158">
        <v>0.7</v>
      </c>
      <c r="S67" s="158">
        <v>0</v>
      </c>
      <c r="T67" s="158">
        <v>0.1</v>
      </c>
      <c r="U67" s="158">
        <v>0</v>
      </c>
      <c r="V67" s="158">
        <v>0</v>
      </c>
      <c r="W67" s="158">
        <v>2.8</v>
      </c>
      <c r="X67" s="158">
        <v>0</v>
      </c>
      <c r="Y67" s="158">
        <v>0.3</v>
      </c>
      <c r="Z67" s="158">
        <v>0.4</v>
      </c>
      <c r="AA67" s="158">
        <v>0</v>
      </c>
      <c r="AB67" s="158">
        <v>0.6</v>
      </c>
      <c r="AC67" s="158">
        <v>0</v>
      </c>
      <c r="AD67" s="158">
        <v>0</v>
      </c>
      <c r="AE67" s="158">
        <v>0</v>
      </c>
      <c r="AF67" s="158">
        <v>0.4</v>
      </c>
      <c r="AG67" s="158">
        <v>0</v>
      </c>
      <c r="AH67" s="158">
        <v>0</v>
      </c>
      <c r="AI67" s="158">
        <v>0</v>
      </c>
      <c r="AJ67" s="158">
        <v>0</v>
      </c>
    </row>
    <row r="68" spans="1:36">
      <c r="A68" s="69" t="s">
        <v>581</v>
      </c>
      <c r="B68" s="69" t="s">
        <v>529</v>
      </c>
      <c r="C68" s="69"/>
      <c r="D68" s="158">
        <v>0</v>
      </c>
      <c r="E68" s="158">
        <v>0</v>
      </c>
      <c r="F68" s="158">
        <v>0</v>
      </c>
      <c r="G68" s="158">
        <v>0</v>
      </c>
      <c r="H68" s="158">
        <v>0</v>
      </c>
      <c r="I68" s="158">
        <v>0</v>
      </c>
      <c r="J68" s="158">
        <v>0</v>
      </c>
      <c r="K68" s="158">
        <v>0</v>
      </c>
      <c r="L68" s="158">
        <v>0</v>
      </c>
      <c r="M68" s="158">
        <v>0</v>
      </c>
      <c r="N68" s="158">
        <v>0</v>
      </c>
      <c r="O68" s="158">
        <v>0</v>
      </c>
      <c r="P68" s="158">
        <v>0</v>
      </c>
      <c r="Q68" s="158">
        <v>0</v>
      </c>
      <c r="R68" s="158">
        <v>0</v>
      </c>
      <c r="S68" s="158">
        <v>0</v>
      </c>
      <c r="T68" s="158">
        <v>0</v>
      </c>
      <c r="U68" s="158">
        <v>0</v>
      </c>
      <c r="V68" s="158">
        <v>0</v>
      </c>
      <c r="W68" s="158">
        <v>0</v>
      </c>
      <c r="X68" s="158">
        <v>0</v>
      </c>
      <c r="Y68" s="158">
        <v>0</v>
      </c>
      <c r="Z68" s="158">
        <v>0</v>
      </c>
      <c r="AA68" s="158">
        <v>0</v>
      </c>
      <c r="AB68" s="158">
        <v>0</v>
      </c>
      <c r="AC68" s="158">
        <v>0</v>
      </c>
      <c r="AD68" s="158">
        <v>0</v>
      </c>
      <c r="AE68" s="158">
        <v>0</v>
      </c>
      <c r="AF68" s="158">
        <v>0</v>
      </c>
      <c r="AG68" s="158">
        <v>0</v>
      </c>
      <c r="AH68" s="158">
        <v>0</v>
      </c>
      <c r="AI68" s="158">
        <v>0</v>
      </c>
      <c r="AJ68" s="158">
        <v>0</v>
      </c>
    </row>
    <row r="69" spans="1:36">
      <c r="A69" s="69" t="s">
        <v>581</v>
      </c>
      <c r="B69" s="69" t="s">
        <v>589</v>
      </c>
      <c r="C69" s="69"/>
      <c r="D69" s="158">
        <v>0</v>
      </c>
      <c r="E69" s="158">
        <v>0</v>
      </c>
      <c r="F69" s="158">
        <v>0</v>
      </c>
      <c r="G69" s="158">
        <v>0</v>
      </c>
      <c r="H69" s="158">
        <v>0.7</v>
      </c>
      <c r="I69" s="158">
        <v>0.6</v>
      </c>
      <c r="J69" s="158">
        <v>1.2</v>
      </c>
      <c r="K69" s="158">
        <v>1.5</v>
      </c>
      <c r="L69" s="158">
        <v>0</v>
      </c>
      <c r="M69" s="158">
        <v>0</v>
      </c>
      <c r="N69" s="158">
        <v>0</v>
      </c>
      <c r="O69" s="158">
        <v>0</v>
      </c>
      <c r="P69" s="158">
        <v>0.4</v>
      </c>
      <c r="Q69" s="158">
        <v>0.3</v>
      </c>
      <c r="R69" s="158">
        <v>0</v>
      </c>
      <c r="S69" s="158">
        <v>0.9</v>
      </c>
      <c r="T69" s="158">
        <v>0</v>
      </c>
      <c r="U69" s="158">
        <v>0</v>
      </c>
      <c r="V69" s="158">
        <v>0</v>
      </c>
      <c r="W69" s="158">
        <v>0.1</v>
      </c>
      <c r="X69" s="158">
        <v>0</v>
      </c>
      <c r="Y69" s="158">
        <v>0</v>
      </c>
      <c r="Z69" s="158">
        <v>0</v>
      </c>
      <c r="AA69" s="158">
        <v>0</v>
      </c>
      <c r="AB69" s="158">
        <v>0</v>
      </c>
      <c r="AC69" s="158">
        <v>0</v>
      </c>
      <c r="AD69" s="158"/>
      <c r="AE69" s="158">
        <v>0</v>
      </c>
      <c r="AF69" s="158">
        <v>0</v>
      </c>
      <c r="AG69" s="158">
        <v>0</v>
      </c>
      <c r="AH69" s="158">
        <v>0</v>
      </c>
      <c r="AI69" s="158">
        <v>0</v>
      </c>
      <c r="AJ69" s="158">
        <v>0</v>
      </c>
    </row>
    <row r="71" spans="1:36">
      <c r="A71" t="s">
        <v>590</v>
      </c>
      <c r="B71" t="s">
        <v>591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Stichting Bodemsanering 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van Leeuwen</dc:creator>
  <cp:keywords/>
  <dc:description/>
  <cp:lastModifiedBy/>
  <cp:revision>4</cp:revision>
  <dcterms:created xsi:type="dcterms:W3CDTF">2015-12-10T12:02:44Z</dcterms:created>
  <dcterms:modified xsi:type="dcterms:W3CDTF">2025-02-05T21:43:18Z</dcterms:modified>
  <cp:category/>
  <cp:contentStatus/>
</cp:coreProperties>
</file>