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cbookpro/Desktop/data/"/>
    </mc:Choice>
  </mc:AlternateContent>
  <bookViews>
    <workbookView xWindow="0" yWindow="460" windowWidth="25600" windowHeight="1390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1" l="1"/>
  <c r="Q17" i="1"/>
  <c r="Q15" i="1"/>
  <c r="O25" i="1"/>
  <c r="O17" i="1"/>
  <c r="O15" i="1"/>
  <c r="L15" i="1"/>
  <c r="P25" i="1"/>
  <c r="P17" i="1"/>
  <c r="P15" i="1"/>
  <c r="M15" i="1"/>
  <c r="N15" i="1"/>
  <c r="Q5" i="1"/>
  <c r="P5" i="1"/>
  <c r="O5" i="1"/>
  <c r="L17" i="1"/>
  <c r="AF5" i="1"/>
  <c r="AN5" i="1"/>
  <c r="AF6" i="1"/>
  <c r="AN6" i="1"/>
  <c r="AF7" i="1"/>
  <c r="AN7" i="1"/>
  <c r="AF8" i="1"/>
  <c r="AN8" i="1"/>
  <c r="AF9" i="1"/>
  <c r="AN9" i="1"/>
  <c r="AF10" i="1"/>
  <c r="AN10" i="1"/>
  <c r="AF11" i="1"/>
  <c r="AN11" i="1"/>
  <c r="AF12" i="1"/>
  <c r="AN12" i="1"/>
  <c r="AN13" i="1"/>
  <c r="AF14" i="1"/>
  <c r="AN14" i="1"/>
  <c r="AF15" i="1"/>
  <c r="AN15" i="1"/>
  <c r="AF16" i="1"/>
  <c r="AN16" i="1"/>
  <c r="AF17" i="1"/>
  <c r="AN17" i="1"/>
  <c r="AF18" i="1"/>
  <c r="AN18" i="1"/>
  <c r="AF19" i="1"/>
  <c r="AN19" i="1"/>
  <c r="AF20" i="1"/>
  <c r="AN20" i="1"/>
  <c r="AF21" i="1"/>
  <c r="AN21" i="1"/>
  <c r="AF22" i="1"/>
  <c r="AN22" i="1"/>
  <c r="AF23" i="1"/>
  <c r="AN23" i="1"/>
  <c r="AF24" i="1"/>
  <c r="AN24" i="1"/>
  <c r="AF25" i="1"/>
  <c r="AN25" i="1"/>
  <c r="AF26" i="1"/>
  <c r="AN26" i="1"/>
  <c r="AF27" i="1"/>
  <c r="AN27" i="1"/>
  <c r="AN28" i="1"/>
  <c r="AF29" i="1"/>
  <c r="AN29" i="1"/>
  <c r="AN32" i="1"/>
  <c r="AE5" i="1"/>
  <c r="AM5" i="1"/>
  <c r="AE6" i="1"/>
  <c r="AM6" i="1"/>
  <c r="AE7" i="1"/>
  <c r="AM7" i="1"/>
  <c r="AE8" i="1"/>
  <c r="AM8" i="1"/>
  <c r="AE9" i="1"/>
  <c r="AM9" i="1"/>
  <c r="AE10" i="1"/>
  <c r="AM10" i="1"/>
  <c r="AE11" i="1"/>
  <c r="AM11" i="1"/>
  <c r="AE12" i="1"/>
  <c r="AM12" i="1"/>
  <c r="AE13" i="1"/>
  <c r="AM13" i="1"/>
  <c r="AE14" i="1"/>
  <c r="AM14" i="1"/>
  <c r="AE15" i="1"/>
  <c r="AM15" i="1"/>
  <c r="AE16" i="1"/>
  <c r="AM16" i="1"/>
  <c r="AE17" i="1"/>
  <c r="AM17" i="1"/>
  <c r="AE18" i="1"/>
  <c r="AM18" i="1"/>
  <c r="AE19" i="1"/>
  <c r="AM19" i="1"/>
  <c r="AE20" i="1"/>
  <c r="AM20" i="1"/>
  <c r="AE21" i="1"/>
  <c r="AM21" i="1"/>
  <c r="AE22" i="1"/>
  <c r="AM22" i="1"/>
  <c r="AE23" i="1"/>
  <c r="AM23" i="1"/>
  <c r="AE24" i="1"/>
  <c r="AM24" i="1"/>
  <c r="AE25" i="1"/>
  <c r="AM25" i="1"/>
  <c r="AE26" i="1"/>
  <c r="AM26" i="1"/>
  <c r="AE27" i="1"/>
  <c r="AM27" i="1"/>
  <c r="AE28" i="1"/>
  <c r="AM28" i="1"/>
  <c r="AE29" i="1"/>
  <c r="AM29" i="1"/>
  <c r="AM32" i="1"/>
  <c r="AG7" i="1"/>
  <c r="AO7" i="1"/>
  <c r="AG5" i="1"/>
  <c r="AO5" i="1"/>
  <c r="AG6" i="1"/>
  <c r="AO6" i="1"/>
  <c r="AG8" i="1"/>
  <c r="AO8" i="1"/>
  <c r="AG9" i="1"/>
  <c r="AO9" i="1"/>
  <c r="AG10" i="1"/>
  <c r="AO10" i="1"/>
  <c r="AG11" i="1"/>
  <c r="AO11" i="1"/>
  <c r="AG12" i="1"/>
  <c r="AO12" i="1"/>
  <c r="AO13" i="1"/>
  <c r="AG14" i="1"/>
  <c r="AO14" i="1"/>
  <c r="AG15" i="1"/>
  <c r="AO15" i="1"/>
  <c r="AG16" i="1"/>
  <c r="AO16" i="1"/>
  <c r="AG17" i="1"/>
  <c r="AO17" i="1"/>
  <c r="AG18" i="1"/>
  <c r="AO18" i="1"/>
  <c r="AG19" i="1"/>
  <c r="AO19" i="1"/>
  <c r="AG20" i="1"/>
  <c r="AO20" i="1"/>
  <c r="AG21" i="1"/>
  <c r="AO21" i="1"/>
  <c r="AG22" i="1"/>
  <c r="AO22" i="1"/>
  <c r="AG23" i="1"/>
  <c r="AO23" i="1"/>
  <c r="AG24" i="1"/>
  <c r="AO24" i="1"/>
  <c r="AG25" i="1"/>
  <c r="AO25" i="1"/>
  <c r="AG26" i="1"/>
  <c r="AO26" i="1"/>
  <c r="AG27" i="1"/>
  <c r="AO27" i="1"/>
  <c r="AO28" i="1"/>
  <c r="AG29" i="1"/>
  <c r="AO29" i="1"/>
  <c r="AO32" i="1"/>
  <c r="AO31" i="1"/>
  <c r="AG32" i="1"/>
  <c r="AF32" i="1"/>
  <c r="AE32" i="1"/>
  <c r="Y5" i="1"/>
  <c r="Y6" i="1"/>
  <c r="Y7" i="1"/>
  <c r="M8" i="1"/>
  <c r="U8" i="1"/>
  <c r="Y8" i="1"/>
  <c r="Y9" i="1"/>
  <c r="M10" i="1"/>
  <c r="U10" i="1"/>
  <c r="Y10" i="1"/>
  <c r="Y11" i="1"/>
  <c r="Y12" i="1"/>
  <c r="M13" i="1"/>
  <c r="U13" i="1"/>
  <c r="Y13" i="1"/>
  <c r="Y14" i="1"/>
  <c r="Y15" i="1"/>
  <c r="Y16" i="1"/>
  <c r="Y17" i="1"/>
  <c r="M18" i="1"/>
  <c r="U18" i="1"/>
  <c r="Y18" i="1"/>
  <c r="M19" i="1"/>
  <c r="U19" i="1"/>
  <c r="Y19" i="1"/>
  <c r="Y20" i="1"/>
  <c r="Y21" i="1"/>
  <c r="Y22" i="1"/>
  <c r="Y23" i="1"/>
  <c r="Y24" i="1"/>
  <c r="Y25" i="1"/>
  <c r="Y26" i="1"/>
  <c r="M27" i="1"/>
  <c r="U27" i="1"/>
  <c r="Y27" i="1"/>
  <c r="Y28" i="1"/>
  <c r="M29" i="1"/>
  <c r="U29" i="1"/>
  <c r="Y29" i="1"/>
  <c r="Y30" i="1"/>
  <c r="Y31" i="1"/>
  <c r="Y32" i="1"/>
  <c r="M33" i="1"/>
  <c r="U33" i="1"/>
  <c r="Y33" i="1"/>
  <c r="Y34" i="1"/>
  <c r="Y35" i="1"/>
  <c r="Y36" i="1"/>
  <c r="Y37" i="1"/>
  <c r="M38" i="1"/>
  <c r="U38" i="1"/>
  <c r="Y38" i="1"/>
  <c r="Y39" i="1"/>
  <c r="M40" i="1"/>
  <c r="U40" i="1"/>
  <c r="Y40" i="1"/>
  <c r="Y41" i="1"/>
  <c r="M42" i="1"/>
  <c r="U42" i="1"/>
  <c r="Y42" i="1"/>
  <c r="Y43" i="1"/>
  <c r="Y44" i="1"/>
  <c r="Z5" i="1"/>
  <c r="Z6" i="1"/>
  <c r="Z7" i="1"/>
  <c r="L8" i="1"/>
  <c r="N8" i="1"/>
  <c r="V8" i="1"/>
  <c r="Z8" i="1"/>
  <c r="Z9" i="1"/>
  <c r="L10" i="1"/>
  <c r="N10" i="1"/>
  <c r="V10" i="1"/>
  <c r="Z10" i="1"/>
  <c r="Z11" i="1"/>
  <c r="Z12" i="1"/>
  <c r="L13" i="1"/>
  <c r="N13" i="1"/>
  <c r="V13" i="1"/>
  <c r="Z13" i="1"/>
  <c r="Z14" i="1"/>
  <c r="Z15" i="1"/>
  <c r="Z16" i="1"/>
  <c r="Z17" i="1"/>
  <c r="L18" i="1"/>
  <c r="N18" i="1"/>
  <c r="V18" i="1"/>
  <c r="Z18" i="1"/>
  <c r="L19" i="1"/>
  <c r="N19" i="1"/>
  <c r="V19" i="1"/>
  <c r="Z19" i="1"/>
  <c r="Z20" i="1"/>
  <c r="Z21" i="1"/>
  <c r="Z22" i="1"/>
  <c r="Z23" i="1"/>
  <c r="Z24" i="1"/>
  <c r="Z25" i="1"/>
  <c r="Z26" i="1"/>
  <c r="L27" i="1"/>
  <c r="N27" i="1"/>
  <c r="V27" i="1"/>
  <c r="Z27" i="1"/>
  <c r="Z28" i="1"/>
  <c r="L29" i="1"/>
  <c r="N29" i="1"/>
  <c r="V29" i="1"/>
  <c r="Z29" i="1"/>
  <c r="Z30" i="1"/>
  <c r="Z31" i="1"/>
  <c r="Z32" i="1"/>
  <c r="L33" i="1"/>
  <c r="N33" i="1"/>
  <c r="V33" i="1"/>
  <c r="Z33" i="1"/>
  <c r="Z34" i="1"/>
  <c r="Z35" i="1"/>
  <c r="Z36" i="1"/>
  <c r="Z37" i="1"/>
  <c r="L38" i="1"/>
  <c r="N38" i="1"/>
  <c r="V38" i="1"/>
  <c r="Z38" i="1"/>
  <c r="Z39" i="1"/>
  <c r="L40" i="1"/>
  <c r="N40" i="1"/>
  <c r="V40" i="1"/>
  <c r="Z40" i="1"/>
  <c r="Z41" i="1"/>
  <c r="L42" i="1"/>
  <c r="N42" i="1"/>
  <c r="V42" i="1"/>
  <c r="Z42" i="1"/>
  <c r="Z43" i="1"/>
  <c r="Z44" i="1"/>
  <c r="X5" i="1"/>
  <c r="X6" i="1"/>
  <c r="X7" i="1"/>
  <c r="T8" i="1"/>
  <c r="X8" i="1"/>
  <c r="X9" i="1"/>
  <c r="T10" i="1"/>
  <c r="X10" i="1"/>
  <c r="X11" i="1"/>
  <c r="X12" i="1"/>
  <c r="T13" i="1"/>
  <c r="X13" i="1"/>
  <c r="X14" i="1"/>
  <c r="X15" i="1"/>
  <c r="X16" i="1"/>
  <c r="X17" i="1"/>
  <c r="T18" i="1"/>
  <c r="X18" i="1"/>
  <c r="T19" i="1"/>
  <c r="X19" i="1"/>
  <c r="X20" i="1"/>
  <c r="X21" i="1"/>
  <c r="X22" i="1"/>
  <c r="X23" i="1"/>
  <c r="X24" i="1"/>
  <c r="X25" i="1"/>
  <c r="X26" i="1"/>
  <c r="T27" i="1"/>
  <c r="X27" i="1"/>
  <c r="X28" i="1"/>
  <c r="T29" i="1"/>
  <c r="X29" i="1"/>
  <c r="X30" i="1"/>
  <c r="X31" i="1"/>
  <c r="X32" i="1"/>
  <c r="T33" i="1"/>
  <c r="X33" i="1"/>
  <c r="X34" i="1"/>
  <c r="X35" i="1"/>
  <c r="X36" i="1"/>
  <c r="X37" i="1"/>
  <c r="T38" i="1"/>
  <c r="X38" i="1"/>
  <c r="X39" i="1"/>
  <c r="T40" i="1"/>
  <c r="X40" i="1"/>
  <c r="X41" i="1"/>
  <c r="T42" i="1"/>
  <c r="X42" i="1"/>
  <c r="X43" i="1"/>
  <c r="X4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U44" i="1"/>
  <c r="V44" i="1"/>
  <c r="T44" i="1"/>
  <c r="L7" i="1"/>
  <c r="M7" i="1"/>
  <c r="N7" i="1"/>
  <c r="M17" i="1"/>
  <c r="L25" i="1"/>
  <c r="M25" i="1"/>
  <c r="N25" i="1"/>
  <c r="L26" i="1"/>
  <c r="M26" i="1"/>
  <c r="N26" i="1"/>
  <c r="L32" i="1"/>
  <c r="M32" i="1"/>
  <c r="N32" i="1"/>
  <c r="M34" i="1"/>
  <c r="L20" i="1"/>
  <c r="L28" i="1"/>
  <c r="L34" i="1"/>
  <c r="L5" i="1"/>
  <c r="M5" i="1"/>
  <c r="N5" i="1"/>
</calcChain>
</file>

<file path=xl/sharedStrings.xml><?xml version="1.0" encoding="utf-8"?>
<sst xmlns="http://schemas.openxmlformats.org/spreadsheetml/2006/main" count="92" uniqueCount="85">
  <si>
    <t>Relation                Precision    Recall    F-score   tst GRs    std GRs   agree GRs</t>
  </si>
  <si>
    <t>: dependent                78.59      76.45      77.51   10404.00   10696.00    8177.00</t>
  </si>
  <si>
    <t>:   mod                    72.27      66.63      69.34    3603.00    3908.00    2604.00</t>
  </si>
  <si>
    <t>:    ncmod                 73.58      68.56      70.98    3308.00    3550.00    2434.00</t>
  </si>
  <si>
    <t>:    xmod                  50.88      48.88      49.86     171.00     178.00      87.00</t>
  </si>
  <si>
    <t>:    cmod                  50.45      33.33      40.14     111.00     168.00      56.00</t>
  </si>
  <si>
    <t>:    pmod                  30.77      33.33      32.00      13.00      12.00       4.00</t>
  </si>
  <si>
    <t>:   arg                    77.06      75.11      76.07    4276.00    4387.00    3295.00</t>
  </si>
  <si>
    <t>:     obj                  78.26      77.45      77.85    2304.00    2328.00    1803.00</t>
  </si>
  <si>
    <t>:      obj2                15.79      30.00      20.69      38.00      20.00       6.00</t>
  </si>
  <si>
    <t>:      iobj                69.29      69.67      69.48     547.00     544.00     379.00</t>
  </si>
  <si>
    <t>:      xcomp               74.55      76.90      75.71     393.00     381.00     293.00</t>
  </si>
  <si>
    <t>:      ccomp               50.00      67.35      57.39     392.00     291.00     196.00</t>
  </si>
  <si>
    <t>:  aux                     92.21      88.75      90.45     385.00     400.00     355.00</t>
  </si>
  <si>
    <t>:  conj                    70.18      71.60      70.88     607.00     595.00     426.00</t>
  </si>
  <si>
    <t>:  ta                      40.65      51.37      45.39     369.00     292.00     150.00</t>
  </si>
  <si>
    <t>Precision</t>
    <phoneticPr fontId="3" type="noConversion"/>
  </si>
  <si>
    <t>Recall</t>
    <phoneticPr fontId="3" type="noConversion"/>
  </si>
  <si>
    <t>F1</t>
    <phoneticPr fontId="3" type="noConversion"/>
  </si>
  <si>
    <t>tst GRs</t>
    <phoneticPr fontId="3" type="noConversion"/>
  </si>
  <si>
    <t>std GRs</t>
    <phoneticPr fontId="3" type="noConversion"/>
  </si>
  <si>
    <t>agree GRs</t>
    <phoneticPr fontId="3" type="noConversion"/>
  </si>
  <si>
    <t>dependent</t>
    <phoneticPr fontId="3" type="noConversion"/>
  </si>
  <si>
    <t>mod</t>
    <phoneticPr fontId="3" type="noConversion"/>
  </si>
  <si>
    <t>ncmod</t>
    <phoneticPr fontId="3" type="noConversion"/>
  </si>
  <si>
    <t>xmod</t>
    <phoneticPr fontId="3" type="noConversion"/>
  </si>
  <si>
    <t>cmod</t>
    <phoneticPr fontId="3" type="noConversion"/>
  </si>
  <si>
    <t>pmod</t>
    <phoneticPr fontId="3" type="noConversion"/>
  </si>
  <si>
    <t>:  det                     88.07      90.75      89.39    1148.00    1114.00    1011.00</t>
    <phoneticPr fontId="3" type="noConversion"/>
  </si>
  <si>
    <t>det</t>
    <phoneticPr fontId="3" type="noConversion"/>
  </si>
  <si>
    <t>:  arg_mod                 78.06      74.30      76.13    7895.00    8295.00    6163.00</t>
    <phoneticPr fontId="3" type="noConversion"/>
  </si>
  <si>
    <t>arg_mod</t>
    <phoneticPr fontId="3" type="noConversion"/>
  </si>
  <si>
    <t>:    subj                  78.29      66.69      72.03    1161.00    1363.00     909.00</t>
    <phoneticPr fontId="3" type="noConversion"/>
  </si>
  <si>
    <t>subj</t>
  </si>
  <si>
    <t>:     ncsubj               78.90      66.84      72.37    1147.00    1354.00     905.00</t>
    <phoneticPr fontId="3" type="noConversion"/>
  </si>
  <si>
    <t>:     xsubj                40.00      28.57      33.33       5.00       7.00       2.00</t>
    <phoneticPr fontId="3" type="noConversion"/>
  </si>
  <si>
    <t>xsubj</t>
    <phoneticPr fontId="3" type="noConversion"/>
  </si>
  <si>
    <t>:     csubj                11.11      50.00      18.18       9.00       2.00       1.00</t>
    <phoneticPr fontId="3" type="noConversion"/>
  </si>
  <si>
    <t>csubj</t>
    <phoneticPr fontId="3" type="noConversion"/>
  </si>
  <si>
    <t>ncsubj</t>
    <phoneticPr fontId="3" type="noConversion"/>
  </si>
  <si>
    <t>:    subj_dobj             81.56      73.97      77.58    2836.00    3127.00    2313.00</t>
    <phoneticPr fontId="3" type="noConversion"/>
  </si>
  <si>
    <t>:    comp                  75.51      77.71      76.60    3112.00    3024.00    2350.00</t>
    <phoneticPr fontId="3" type="noConversion"/>
  </si>
  <si>
    <t>comp</t>
    <phoneticPr fontId="3" type="noConversion"/>
  </si>
  <si>
    <t>:      dobj                82.57      78.40      80.43    1675.00    1764.00    1383.00</t>
    <phoneticPr fontId="3" type="noConversion"/>
  </si>
  <si>
    <t>obj</t>
  </si>
  <si>
    <t>obj</t>
    <phoneticPr fontId="3" type="noConversion"/>
  </si>
  <si>
    <t>dobj</t>
    <phoneticPr fontId="3" type="noConversion"/>
  </si>
  <si>
    <t>obj2</t>
    <phoneticPr fontId="3" type="noConversion"/>
  </si>
  <si>
    <t>iobj</t>
    <phoneticPr fontId="3" type="noConversion"/>
  </si>
  <si>
    <t>:     clausal              62.42      72.92      67.26     785.00     672.00     490.00</t>
    <phoneticPr fontId="3" type="noConversion"/>
  </si>
  <si>
    <t>clausal</t>
    <phoneticPr fontId="3" type="noConversion"/>
  </si>
  <si>
    <t>xcomp</t>
    <phoneticPr fontId="3" type="noConversion"/>
  </si>
  <si>
    <t>ccomp</t>
  </si>
  <si>
    <t>ccomp</t>
    <phoneticPr fontId="3" type="noConversion"/>
  </si>
  <si>
    <t>:     pcomp                65.22      62.50      63.83      23.00      24.00      15.00</t>
    <phoneticPr fontId="3" type="noConversion"/>
  </si>
  <si>
    <t>pcomp</t>
    <phoneticPr fontId="3" type="noConversion"/>
  </si>
  <si>
    <t>aux</t>
    <phoneticPr fontId="3" type="noConversion"/>
  </si>
  <si>
    <t>conj</t>
  </si>
  <si>
    <t>conj</t>
    <phoneticPr fontId="3" type="noConversion"/>
  </si>
  <si>
    <t>ta</t>
    <phoneticPr fontId="3" type="noConversion"/>
  </si>
  <si>
    <t>amod</t>
  </si>
  <si>
    <t>nsubj</t>
  </si>
  <si>
    <t>root</t>
    <phoneticPr fontId="3" type="noConversion"/>
  </si>
  <si>
    <t>compound:prt</t>
  </si>
  <si>
    <t>case</t>
    <phoneticPr fontId="3" type="noConversion"/>
  </si>
  <si>
    <t>compound</t>
  </si>
  <si>
    <t>obl</t>
    <phoneticPr fontId="3" type="noConversion"/>
  </si>
  <si>
    <t>punct</t>
    <phoneticPr fontId="3" type="noConversion"/>
  </si>
  <si>
    <t>obl:npmod</t>
  </si>
  <si>
    <t>nummod</t>
  </si>
  <si>
    <t>cc</t>
    <phoneticPr fontId="3" type="noConversion"/>
  </si>
  <si>
    <t>nmod:poss</t>
  </si>
  <si>
    <t>nsubj:pass</t>
  </si>
  <si>
    <t>aux:pass</t>
  </si>
  <si>
    <t>prep？</t>
    <phoneticPr fontId="3" type="noConversion"/>
  </si>
  <si>
    <t>cop</t>
  </si>
  <si>
    <t>acl:relcl</t>
  </si>
  <si>
    <t>discourse</t>
  </si>
  <si>
    <t>dep</t>
  </si>
  <si>
    <t>expl</t>
  </si>
  <si>
    <t xml:space="preserve">aux </t>
    <phoneticPr fontId="3" type="noConversion"/>
  </si>
  <si>
    <t>parataxis</t>
  </si>
  <si>
    <t>arg</t>
    <phoneticPr fontId="3" type="noConversion"/>
  </si>
  <si>
    <t>subj_dobj</t>
    <phoneticPr fontId="3" type="noConversion"/>
  </si>
  <si>
    <t>acl:relcl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</si>
</sst>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rgb="FFFA7D00"/>
      <name val="DengXian"/>
      <family val="2"/>
      <charset val="134"/>
      <scheme val="minor"/>
    </font>
    <font>
      <sz val="9"/>
      <color rgb="FF000000"/>
      <name val="Menlo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1" xfId="1"/>
  </cellXfs>
  <cellStyles count="2">
    <cellStyle name="常规" xfId="0" builtinId="0"/>
    <cellStyle name="链接单元格" xfId="1" builtinId="2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O44"/>
  <sheetViews>
    <sheetView tabSelected="1" topLeftCell="AB1" workbookViewId="0">
      <selection activeCell="AE23" sqref="AE23"/>
    </sheetView>
  </sheetViews>
  <sheetFormatPr baseColWidth="10" defaultRowHeight="16" x14ac:dyDescent="0.2"/>
  <sheetData>
    <row r="4" spans="1:41" x14ac:dyDescent="0.2">
      <c r="A4" s="1" t="s">
        <v>0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AE4" t="s">
        <v>16</v>
      </c>
      <c r="AF4" t="s">
        <v>17</v>
      </c>
      <c r="AG4" t="s">
        <v>18</v>
      </c>
      <c r="AH4" t="s">
        <v>19</v>
      </c>
      <c r="AI4" t="s">
        <v>20</v>
      </c>
      <c r="AJ4" t="s">
        <v>21</v>
      </c>
    </row>
    <row r="5" spans="1:41" x14ac:dyDescent="0.2">
      <c r="A5" s="1" t="s">
        <v>1</v>
      </c>
      <c r="K5" t="s">
        <v>22</v>
      </c>
      <c r="L5">
        <f>Q5/O5</f>
        <v>0.63720930232558137</v>
      </c>
      <c r="M5">
        <f>Q5/P5</f>
        <v>0.6116071428571429</v>
      </c>
      <c r="N5">
        <f>(2*L5*M5)/(L5+M5)</f>
        <v>0.62414578587699321</v>
      </c>
      <c r="O5">
        <f>O7+O13+O17+O38+O40+O42</f>
        <v>215</v>
      </c>
      <c r="P5">
        <f>P7+P13+P17+P38+P40+P42</f>
        <v>224</v>
      </c>
      <c r="Q5">
        <f>Q7+Q13+Q17+Q38+Q40+Q42</f>
        <v>137</v>
      </c>
      <c r="R5">
        <v>0</v>
      </c>
      <c r="X5">
        <f>Q5*T5</f>
        <v>0</v>
      </c>
      <c r="Y5">
        <f>Q5*U5</f>
        <v>0</v>
      </c>
      <c r="Z5">
        <f>Q5*V5</f>
        <v>0</v>
      </c>
      <c r="AA5">
        <f>Q5*R5</f>
        <v>0</v>
      </c>
      <c r="AD5" t="s">
        <v>29</v>
      </c>
      <c r="AE5">
        <f>AJ5/AH5</f>
        <v>0.85</v>
      </c>
      <c r="AF5">
        <f>AJ5/AI5</f>
        <v>0.80952380952380953</v>
      </c>
      <c r="AG5">
        <f>(2*AF5*AE5)/(AE5+AF5)</f>
        <v>0.8292682926829269</v>
      </c>
      <c r="AH5">
        <v>20</v>
      </c>
      <c r="AI5">
        <v>21</v>
      </c>
      <c r="AJ5">
        <v>17</v>
      </c>
      <c r="AM5">
        <f>AE5*AJ5</f>
        <v>14.45</v>
      </c>
      <c r="AN5">
        <f>AF5*AJ5</f>
        <v>13.761904761904763</v>
      </c>
      <c r="AO5">
        <f t="shared" ref="AO5:AO29" si="0">AG5*AJ5</f>
        <v>14.097560975609758</v>
      </c>
    </row>
    <row r="6" spans="1:41" x14ac:dyDescent="0.2">
      <c r="A6" s="1" t="s">
        <v>2</v>
      </c>
      <c r="R6">
        <v>0</v>
      </c>
      <c r="X6">
        <f t="shared" ref="X6:X42" si="1">Q6*T6</f>
        <v>0</v>
      </c>
      <c r="Y6">
        <f t="shared" ref="Y6:Y42" si="2">Q6*U6</f>
        <v>0</v>
      </c>
      <c r="Z6">
        <f t="shared" ref="Z6:Z42" si="3">Q6*V6</f>
        <v>0</v>
      </c>
      <c r="AA6">
        <f t="shared" ref="AA6:AA42" si="4">Q6*R6</f>
        <v>0</v>
      </c>
      <c r="AD6" t="s">
        <v>60</v>
      </c>
      <c r="AE6">
        <f t="shared" ref="AE6:AE9" si="5">AJ6/AH6</f>
        <v>0.8571428571428571</v>
      </c>
      <c r="AF6">
        <f t="shared" ref="AF6:AF9" si="6">AJ6/AI6</f>
        <v>0.72</v>
      </c>
      <c r="AG6">
        <f t="shared" ref="AG6:AG29" si="7">(2*AF6*AE6)/(AE6+AF6)</f>
        <v>0.78260869565217395</v>
      </c>
      <c r="AH6">
        <v>21</v>
      </c>
      <c r="AI6">
        <v>25</v>
      </c>
      <c r="AJ6">
        <v>18</v>
      </c>
      <c r="AM6">
        <f t="shared" ref="AM6:AM29" si="8">AE6*AJ6</f>
        <v>15.428571428571427</v>
      </c>
      <c r="AN6">
        <f t="shared" ref="AN6:AN29" si="9">AF6*AJ6</f>
        <v>12.959999999999999</v>
      </c>
      <c r="AO6">
        <f t="shared" si="0"/>
        <v>14.086956521739131</v>
      </c>
    </row>
    <row r="7" spans="1:41" x14ac:dyDescent="0.2">
      <c r="A7" s="1" t="s">
        <v>3</v>
      </c>
      <c r="K7" t="s">
        <v>23</v>
      </c>
      <c r="L7">
        <f t="shared" ref="L7:L42" si="10">Q7/O7</f>
        <v>0.71212121212121215</v>
      </c>
      <c r="M7">
        <f t="shared" ref="M7:M42" si="11">Q7/P7</f>
        <v>0.64383561643835618</v>
      </c>
      <c r="N7">
        <f t="shared" ref="N7:N42" si="12">(2*L7*M7)/(L7+M7)</f>
        <v>0.67625899280575541</v>
      </c>
      <c r="O7">
        <v>66</v>
      </c>
      <c r="P7">
        <v>73</v>
      </c>
      <c r="Q7">
        <v>47</v>
      </c>
      <c r="R7">
        <v>0</v>
      </c>
      <c r="X7">
        <f t="shared" si="1"/>
        <v>0</v>
      </c>
      <c r="Y7">
        <f t="shared" si="2"/>
        <v>0</v>
      </c>
      <c r="Z7">
        <f t="shared" si="3"/>
        <v>0</v>
      </c>
      <c r="AA7">
        <f t="shared" si="4"/>
        <v>0</v>
      </c>
      <c r="AD7" t="s">
        <v>61</v>
      </c>
      <c r="AE7">
        <f t="shared" si="5"/>
        <v>0.69565217391304346</v>
      </c>
      <c r="AF7">
        <f t="shared" si="6"/>
        <v>0.84210526315789469</v>
      </c>
      <c r="AG7">
        <f t="shared" si="7"/>
        <v>0.76190476190476197</v>
      </c>
      <c r="AH7">
        <v>23</v>
      </c>
      <c r="AI7">
        <v>19</v>
      </c>
      <c r="AJ7">
        <v>16</v>
      </c>
      <c r="AM7">
        <f t="shared" si="8"/>
        <v>11.130434782608695</v>
      </c>
      <c r="AN7">
        <f t="shared" si="9"/>
        <v>13.473684210526315</v>
      </c>
      <c r="AO7">
        <f t="shared" si="0"/>
        <v>12.190476190476192</v>
      </c>
    </row>
    <row r="8" spans="1:41" x14ac:dyDescent="0.2">
      <c r="A8" s="1" t="s">
        <v>4</v>
      </c>
      <c r="K8" t="s">
        <v>24</v>
      </c>
      <c r="L8">
        <f t="shared" si="10"/>
        <v>0.7142857142857143</v>
      </c>
      <c r="M8">
        <f t="shared" si="11"/>
        <v>0.58441558441558439</v>
      </c>
      <c r="N8">
        <f t="shared" si="12"/>
        <v>0.6428571428571429</v>
      </c>
      <c r="O8">
        <v>63</v>
      </c>
      <c r="P8">
        <v>77</v>
      </c>
      <c r="Q8">
        <v>45</v>
      </c>
      <c r="R8">
        <v>1</v>
      </c>
      <c r="T8">
        <f t="shared" ref="T8:T42" si="13">L8*R8</f>
        <v>0.7142857142857143</v>
      </c>
      <c r="U8">
        <f t="shared" ref="U8:U42" si="14">R8*M8</f>
        <v>0.58441558441558439</v>
      </c>
      <c r="V8">
        <f t="shared" ref="V8:V42" si="15">N8*R8</f>
        <v>0.6428571428571429</v>
      </c>
      <c r="X8">
        <f t="shared" si="1"/>
        <v>32.142857142857146</v>
      </c>
      <c r="Y8">
        <f t="shared" si="2"/>
        <v>26.298701298701296</v>
      </c>
      <c r="Z8">
        <f t="shared" si="3"/>
        <v>28.928571428571431</v>
      </c>
      <c r="AA8">
        <f t="shared" si="4"/>
        <v>45</v>
      </c>
      <c r="AD8" t="s">
        <v>62</v>
      </c>
      <c r="AE8">
        <f t="shared" si="5"/>
        <v>0.90909090909090906</v>
      </c>
      <c r="AF8">
        <f t="shared" si="6"/>
        <v>0.83333333333333337</v>
      </c>
      <c r="AG8">
        <f t="shared" si="7"/>
        <v>0.86956521739130432</v>
      </c>
      <c r="AH8">
        <v>11</v>
      </c>
      <c r="AI8">
        <v>12</v>
      </c>
      <c r="AJ8">
        <v>10</v>
      </c>
      <c r="AM8">
        <f t="shared" si="8"/>
        <v>9.0909090909090899</v>
      </c>
      <c r="AN8">
        <f t="shared" si="9"/>
        <v>8.3333333333333339</v>
      </c>
      <c r="AO8">
        <f t="shared" si="0"/>
        <v>8.695652173913043</v>
      </c>
    </row>
    <row r="9" spans="1:41" x14ac:dyDescent="0.2">
      <c r="A9" s="1" t="s">
        <v>5</v>
      </c>
      <c r="K9" t="s">
        <v>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X9">
        <f t="shared" si="1"/>
        <v>0</v>
      </c>
      <c r="Y9">
        <f t="shared" si="2"/>
        <v>0</v>
      </c>
      <c r="Z9">
        <f t="shared" si="3"/>
        <v>0</v>
      </c>
      <c r="AA9">
        <f t="shared" si="4"/>
        <v>0</v>
      </c>
      <c r="AD9" t="s">
        <v>63</v>
      </c>
      <c r="AE9">
        <f t="shared" si="5"/>
        <v>1</v>
      </c>
      <c r="AF9">
        <f t="shared" si="6"/>
        <v>0.75</v>
      </c>
      <c r="AG9">
        <f t="shared" si="7"/>
        <v>0.8571428571428571</v>
      </c>
      <c r="AH9">
        <v>3</v>
      </c>
      <c r="AI9">
        <v>4</v>
      </c>
      <c r="AJ9">
        <v>3</v>
      </c>
      <c r="AM9">
        <f t="shared" si="8"/>
        <v>3</v>
      </c>
      <c r="AN9">
        <f t="shared" si="9"/>
        <v>2.25</v>
      </c>
      <c r="AO9">
        <f t="shared" si="0"/>
        <v>2.5714285714285712</v>
      </c>
    </row>
    <row r="10" spans="1:41" x14ac:dyDescent="0.2">
      <c r="A10" s="1" t="s">
        <v>6</v>
      </c>
      <c r="K10" t="s">
        <v>26</v>
      </c>
      <c r="L10">
        <f t="shared" si="10"/>
        <v>0.66666666666666663</v>
      </c>
      <c r="M10">
        <f t="shared" si="11"/>
        <v>0.33333333333333331</v>
      </c>
      <c r="N10">
        <f t="shared" si="12"/>
        <v>0.44444444444444442</v>
      </c>
      <c r="O10">
        <v>3</v>
      </c>
      <c r="P10">
        <v>6</v>
      </c>
      <c r="Q10">
        <v>2</v>
      </c>
      <c r="R10">
        <v>1</v>
      </c>
      <c r="T10">
        <f t="shared" si="13"/>
        <v>0.66666666666666663</v>
      </c>
      <c r="U10">
        <f t="shared" si="14"/>
        <v>0.33333333333333331</v>
      </c>
      <c r="V10">
        <f t="shared" si="15"/>
        <v>0.44444444444444442</v>
      </c>
      <c r="X10">
        <f t="shared" si="1"/>
        <v>1.3333333333333333</v>
      </c>
      <c r="Y10">
        <f t="shared" si="2"/>
        <v>0.66666666666666663</v>
      </c>
      <c r="Z10">
        <f t="shared" si="3"/>
        <v>0.88888888888888884</v>
      </c>
      <c r="AA10">
        <f t="shared" si="4"/>
        <v>2</v>
      </c>
      <c r="AD10" t="s">
        <v>65</v>
      </c>
      <c r="AE10">
        <f t="shared" ref="AE10:AE29" si="16">AJ10/AH10</f>
        <v>0.47368421052631576</v>
      </c>
      <c r="AF10">
        <f>AJ10/AI10</f>
        <v>0.6428571428571429</v>
      </c>
      <c r="AG10">
        <f t="shared" si="7"/>
        <v>0.54545454545454541</v>
      </c>
      <c r="AH10">
        <v>19</v>
      </c>
      <c r="AI10">
        <v>14</v>
      </c>
      <c r="AJ10">
        <v>9</v>
      </c>
      <c r="AM10">
        <f t="shared" si="8"/>
        <v>4.2631578947368416</v>
      </c>
      <c r="AN10">
        <f t="shared" si="9"/>
        <v>5.7857142857142865</v>
      </c>
      <c r="AO10">
        <f t="shared" si="0"/>
        <v>4.9090909090909083</v>
      </c>
    </row>
    <row r="11" spans="1:41" x14ac:dyDescent="0.2">
      <c r="A11" s="1" t="s">
        <v>28</v>
      </c>
      <c r="K11" t="s">
        <v>27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X11">
        <f t="shared" si="1"/>
        <v>0</v>
      </c>
      <c r="Y11">
        <f t="shared" si="2"/>
        <v>0</v>
      </c>
      <c r="Z11">
        <f t="shared" si="3"/>
        <v>0</v>
      </c>
      <c r="AA11">
        <f t="shared" si="4"/>
        <v>0</v>
      </c>
      <c r="AD11" t="s">
        <v>66</v>
      </c>
      <c r="AE11">
        <f t="shared" si="16"/>
        <v>0.1875</v>
      </c>
      <c r="AF11">
        <f>AJ11/AI11</f>
        <v>0.125</v>
      </c>
      <c r="AG11">
        <f t="shared" si="7"/>
        <v>0.15</v>
      </c>
      <c r="AH11">
        <v>16</v>
      </c>
      <c r="AI11">
        <v>24</v>
      </c>
      <c r="AJ11">
        <v>3</v>
      </c>
      <c r="AM11">
        <f t="shared" si="8"/>
        <v>0.5625</v>
      </c>
      <c r="AN11">
        <f t="shared" si="9"/>
        <v>0.375</v>
      </c>
      <c r="AO11">
        <f t="shared" si="0"/>
        <v>0.44999999999999996</v>
      </c>
    </row>
    <row r="12" spans="1:41" x14ac:dyDescent="0.2">
      <c r="A12" s="1" t="s">
        <v>30</v>
      </c>
      <c r="R12">
        <v>0</v>
      </c>
      <c r="X12">
        <f t="shared" si="1"/>
        <v>0</v>
      </c>
      <c r="Y12">
        <f t="shared" si="2"/>
        <v>0</v>
      </c>
      <c r="Z12">
        <f t="shared" si="3"/>
        <v>0</v>
      </c>
      <c r="AA12">
        <f t="shared" si="4"/>
        <v>0</v>
      </c>
      <c r="AD12" t="s">
        <v>67</v>
      </c>
      <c r="AE12">
        <f t="shared" si="16"/>
        <v>0.29411764705882354</v>
      </c>
      <c r="AF12">
        <f>AJ12/AI12</f>
        <v>0.38461538461538464</v>
      </c>
      <c r="AG12">
        <f t="shared" si="7"/>
        <v>0.33333333333333337</v>
      </c>
      <c r="AH12">
        <v>51</v>
      </c>
      <c r="AI12">
        <v>39</v>
      </c>
      <c r="AJ12">
        <v>15</v>
      </c>
      <c r="AM12">
        <f t="shared" si="8"/>
        <v>4.4117647058823533</v>
      </c>
      <c r="AN12">
        <f t="shared" si="9"/>
        <v>5.7692307692307692</v>
      </c>
      <c r="AO12">
        <f t="shared" si="0"/>
        <v>5.0000000000000009</v>
      </c>
    </row>
    <row r="13" spans="1:41" x14ac:dyDescent="0.2">
      <c r="A13" s="1" t="s">
        <v>7</v>
      </c>
      <c r="K13" t="s">
        <v>29</v>
      </c>
      <c r="L13">
        <f t="shared" si="10"/>
        <v>0.77777777777777779</v>
      </c>
      <c r="M13">
        <f t="shared" si="11"/>
        <v>0.77777777777777779</v>
      </c>
      <c r="N13">
        <f t="shared" si="12"/>
        <v>0.77777777777777779</v>
      </c>
      <c r="O13">
        <v>27</v>
      </c>
      <c r="P13">
        <v>27</v>
      </c>
      <c r="Q13">
        <v>21</v>
      </c>
      <c r="R13">
        <v>1</v>
      </c>
      <c r="T13">
        <f t="shared" si="13"/>
        <v>0.77777777777777779</v>
      </c>
      <c r="U13">
        <f t="shared" si="14"/>
        <v>0.77777777777777779</v>
      </c>
      <c r="V13">
        <f t="shared" si="15"/>
        <v>0.77777777777777779</v>
      </c>
      <c r="X13">
        <f t="shared" si="1"/>
        <v>16.333333333333332</v>
      </c>
      <c r="Y13">
        <f t="shared" si="2"/>
        <v>16.333333333333332</v>
      </c>
      <c r="Z13">
        <f t="shared" si="3"/>
        <v>16.333333333333332</v>
      </c>
      <c r="AA13">
        <f t="shared" si="4"/>
        <v>21</v>
      </c>
      <c r="AD13" t="s">
        <v>68</v>
      </c>
      <c r="AE13">
        <f t="shared" si="16"/>
        <v>0</v>
      </c>
      <c r="AF13">
        <v>0</v>
      </c>
      <c r="AG13">
        <v>0</v>
      </c>
      <c r="AH13">
        <v>1</v>
      </c>
      <c r="AI13">
        <v>0</v>
      </c>
      <c r="AJ13">
        <v>0</v>
      </c>
      <c r="AM13">
        <f t="shared" si="8"/>
        <v>0</v>
      </c>
      <c r="AN13">
        <f t="shared" si="9"/>
        <v>0</v>
      </c>
      <c r="AO13">
        <f t="shared" si="0"/>
        <v>0</v>
      </c>
    </row>
    <row r="14" spans="1:41" x14ac:dyDescent="0.2">
      <c r="A14" s="1" t="s">
        <v>32</v>
      </c>
      <c r="R14">
        <v>0</v>
      </c>
      <c r="X14">
        <f t="shared" si="1"/>
        <v>0</v>
      </c>
      <c r="Y14">
        <f t="shared" si="2"/>
        <v>0</v>
      </c>
      <c r="Z14">
        <f t="shared" si="3"/>
        <v>0</v>
      </c>
      <c r="AA14">
        <f t="shared" si="4"/>
        <v>0</v>
      </c>
      <c r="AD14" t="s">
        <v>69</v>
      </c>
      <c r="AE14">
        <f t="shared" si="16"/>
        <v>0.5</v>
      </c>
      <c r="AF14">
        <f t="shared" ref="AF14:AF27" si="17">AJ14/AI14</f>
        <v>1</v>
      </c>
      <c r="AG14">
        <f t="shared" si="7"/>
        <v>0.66666666666666663</v>
      </c>
      <c r="AH14">
        <v>4</v>
      </c>
      <c r="AI14">
        <v>2</v>
      </c>
      <c r="AJ14">
        <v>2</v>
      </c>
      <c r="AM14">
        <f t="shared" si="8"/>
        <v>1</v>
      </c>
      <c r="AN14">
        <f t="shared" si="9"/>
        <v>2</v>
      </c>
      <c r="AO14">
        <f t="shared" si="0"/>
        <v>1.3333333333333333</v>
      </c>
    </row>
    <row r="15" spans="1:41" x14ac:dyDescent="0.2">
      <c r="A15" s="1" t="s">
        <v>34</v>
      </c>
      <c r="K15" t="s">
        <v>31</v>
      </c>
      <c r="L15">
        <f t="shared" si="10"/>
        <v>0.63157894736842102</v>
      </c>
      <c r="M15">
        <f>Q15/P15</f>
        <v>0.67132867132867136</v>
      </c>
      <c r="N15">
        <f>(2*L15*M15)/(L15+M15)</f>
        <v>0.6508474576271186</v>
      </c>
      <c r="O15">
        <f>O17+O7</f>
        <v>152</v>
      </c>
      <c r="P15">
        <f t="shared" ref="P15:Q15" si="18">P17+P7</f>
        <v>143</v>
      </c>
      <c r="Q15">
        <f t="shared" si="18"/>
        <v>96</v>
      </c>
      <c r="R15">
        <v>0</v>
      </c>
      <c r="X15">
        <f t="shared" si="1"/>
        <v>0</v>
      </c>
      <c r="Y15">
        <f t="shared" si="2"/>
        <v>0</v>
      </c>
      <c r="Z15">
        <f t="shared" si="3"/>
        <v>0</v>
      </c>
      <c r="AA15">
        <f t="shared" si="4"/>
        <v>0</v>
      </c>
      <c r="AD15" t="s">
        <v>70</v>
      </c>
      <c r="AE15">
        <f t="shared" si="16"/>
        <v>4.3478260869565216E-2</v>
      </c>
      <c r="AF15">
        <f t="shared" si="17"/>
        <v>8.3333333333333329E-2</v>
      </c>
      <c r="AG15">
        <f t="shared" si="7"/>
        <v>5.7142857142857134E-2</v>
      </c>
      <c r="AH15">
        <v>23</v>
      </c>
      <c r="AI15">
        <v>12</v>
      </c>
      <c r="AJ15">
        <v>1</v>
      </c>
      <c r="AM15">
        <f t="shared" si="8"/>
        <v>4.3478260869565216E-2</v>
      </c>
      <c r="AN15">
        <f t="shared" si="9"/>
        <v>8.3333333333333329E-2</v>
      </c>
      <c r="AO15">
        <f t="shared" si="0"/>
        <v>5.7142857142857134E-2</v>
      </c>
    </row>
    <row r="16" spans="1:41" x14ac:dyDescent="0.2">
      <c r="A16" s="1" t="s">
        <v>35</v>
      </c>
      <c r="R16">
        <v>0</v>
      </c>
      <c r="X16">
        <f t="shared" si="1"/>
        <v>0</v>
      </c>
      <c r="Y16">
        <f t="shared" si="2"/>
        <v>0</v>
      </c>
      <c r="Z16">
        <f t="shared" si="3"/>
        <v>0</v>
      </c>
      <c r="AA16">
        <f t="shared" si="4"/>
        <v>0</v>
      </c>
      <c r="AD16" t="s">
        <v>57</v>
      </c>
      <c r="AE16">
        <f t="shared" si="16"/>
        <v>0.5</v>
      </c>
      <c r="AF16">
        <f t="shared" si="17"/>
        <v>0.3888888888888889</v>
      </c>
      <c r="AG16">
        <f t="shared" si="7"/>
        <v>0.43750000000000006</v>
      </c>
      <c r="AH16">
        <v>14</v>
      </c>
      <c r="AI16">
        <v>18</v>
      </c>
      <c r="AJ16">
        <v>7</v>
      </c>
      <c r="AM16">
        <f t="shared" si="8"/>
        <v>3.5</v>
      </c>
      <c r="AN16">
        <f t="shared" si="9"/>
        <v>2.7222222222222223</v>
      </c>
      <c r="AO16">
        <f t="shared" si="0"/>
        <v>3.0625000000000004</v>
      </c>
    </row>
    <row r="17" spans="1:41" x14ac:dyDescent="0.2">
      <c r="A17" s="1" t="s">
        <v>37</v>
      </c>
      <c r="K17" t="s">
        <v>82</v>
      </c>
      <c r="L17">
        <f>Q17/O17</f>
        <v>0.56976744186046513</v>
      </c>
      <c r="M17">
        <f t="shared" si="11"/>
        <v>0.7</v>
      </c>
      <c r="O17">
        <f>O18+O23+O25</f>
        <v>86</v>
      </c>
      <c r="P17">
        <f t="shared" ref="P17:Q17" si="19">P18+P23+P25</f>
        <v>70</v>
      </c>
      <c r="Q17">
        <f t="shared" si="19"/>
        <v>49</v>
      </c>
      <c r="R17">
        <v>0</v>
      </c>
      <c r="X17">
        <f t="shared" si="1"/>
        <v>0</v>
      </c>
      <c r="Y17">
        <f t="shared" si="2"/>
        <v>0</v>
      </c>
      <c r="Z17">
        <f t="shared" si="3"/>
        <v>0</v>
      </c>
      <c r="AA17">
        <f t="shared" si="4"/>
        <v>0</v>
      </c>
      <c r="AD17" t="s">
        <v>71</v>
      </c>
      <c r="AE17">
        <f t="shared" si="16"/>
        <v>1</v>
      </c>
      <c r="AF17">
        <f t="shared" si="17"/>
        <v>0.83333333333333337</v>
      </c>
      <c r="AG17">
        <f t="shared" si="7"/>
        <v>0.90909090909090906</v>
      </c>
      <c r="AH17">
        <v>5</v>
      </c>
      <c r="AI17">
        <v>6</v>
      </c>
      <c r="AJ17">
        <v>5</v>
      </c>
      <c r="AM17">
        <f t="shared" si="8"/>
        <v>5</v>
      </c>
      <c r="AN17">
        <f t="shared" si="9"/>
        <v>4.166666666666667</v>
      </c>
      <c r="AO17">
        <f t="shared" si="0"/>
        <v>4.545454545454545</v>
      </c>
    </row>
    <row r="18" spans="1:41" x14ac:dyDescent="0.2">
      <c r="A18" s="1" t="s">
        <v>40</v>
      </c>
      <c r="K18" t="s">
        <v>33</v>
      </c>
      <c r="L18">
        <f t="shared" si="10"/>
        <v>0.54166666666666663</v>
      </c>
      <c r="M18">
        <f t="shared" si="11"/>
        <v>0.72222222222222221</v>
      </c>
      <c r="N18">
        <f t="shared" si="12"/>
        <v>0.61904761904761896</v>
      </c>
      <c r="O18">
        <v>24</v>
      </c>
      <c r="P18">
        <v>18</v>
      </c>
      <c r="Q18">
        <v>13</v>
      </c>
      <c r="R18">
        <v>1</v>
      </c>
      <c r="T18">
        <f t="shared" si="13"/>
        <v>0.54166666666666663</v>
      </c>
      <c r="U18">
        <f t="shared" si="14"/>
        <v>0.72222222222222221</v>
      </c>
      <c r="V18">
        <f t="shared" si="15"/>
        <v>0.61904761904761896</v>
      </c>
      <c r="X18">
        <f t="shared" si="1"/>
        <v>7.0416666666666661</v>
      </c>
      <c r="Y18">
        <f t="shared" si="2"/>
        <v>9.3888888888888893</v>
      </c>
      <c r="Z18">
        <f t="shared" si="3"/>
        <v>8.0476190476190457</v>
      </c>
      <c r="AA18">
        <f t="shared" si="4"/>
        <v>13</v>
      </c>
      <c r="AD18" t="s">
        <v>44</v>
      </c>
      <c r="AE18">
        <f t="shared" si="16"/>
        <v>0.66666666666666663</v>
      </c>
      <c r="AF18">
        <f t="shared" si="17"/>
        <v>0.625</v>
      </c>
      <c r="AG18">
        <f t="shared" si="7"/>
        <v>0.64516129032258063</v>
      </c>
      <c r="AH18">
        <v>15</v>
      </c>
      <c r="AI18">
        <v>16</v>
      </c>
      <c r="AJ18">
        <v>10</v>
      </c>
      <c r="AM18">
        <f t="shared" si="8"/>
        <v>6.6666666666666661</v>
      </c>
      <c r="AN18">
        <f t="shared" si="9"/>
        <v>6.25</v>
      </c>
      <c r="AO18">
        <f t="shared" si="0"/>
        <v>6.4516129032258061</v>
      </c>
    </row>
    <row r="19" spans="1:41" x14ac:dyDescent="0.2">
      <c r="A19" s="1" t="s">
        <v>41</v>
      </c>
      <c r="K19" t="s">
        <v>39</v>
      </c>
      <c r="L19">
        <f t="shared" si="10"/>
        <v>0.59090909090909094</v>
      </c>
      <c r="M19">
        <f t="shared" si="11"/>
        <v>0.72222222222222221</v>
      </c>
      <c r="N19">
        <f t="shared" si="12"/>
        <v>0.65</v>
      </c>
      <c r="O19">
        <v>22</v>
      </c>
      <c r="P19">
        <v>18</v>
      </c>
      <c r="Q19">
        <v>13</v>
      </c>
      <c r="R19">
        <v>1</v>
      </c>
      <c r="T19">
        <f t="shared" si="13"/>
        <v>0.59090909090909094</v>
      </c>
      <c r="U19">
        <f t="shared" si="14"/>
        <v>0.72222222222222221</v>
      </c>
      <c r="V19">
        <f t="shared" si="15"/>
        <v>0.65</v>
      </c>
      <c r="X19">
        <f t="shared" si="1"/>
        <v>7.6818181818181825</v>
      </c>
      <c r="Y19">
        <f t="shared" si="2"/>
        <v>9.3888888888888893</v>
      </c>
      <c r="Z19">
        <f t="shared" si="3"/>
        <v>8.4500000000000011</v>
      </c>
      <c r="AA19">
        <f t="shared" si="4"/>
        <v>13</v>
      </c>
      <c r="AD19" t="s">
        <v>72</v>
      </c>
      <c r="AE19">
        <f t="shared" si="16"/>
        <v>0.8</v>
      </c>
      <c r="AF19">
        <f t="shared" si="17"/>
        <v>1</v>
      </c>
      <c r="AG19">
        <f t="shared" si="7"/>
        <v>0.88888888888888895</v>
      </c>
      <c r="AH19">
        <v>5</v>
      </c>
      <c r="AI19">
        <v>4</v>
      </c>
      <c r="AJ19">
        <v>4</v>
      </c>
      <c r="AM19">
        <f t="shared" si="8"/>
        <v>3.2</v>
      </c>
      <c r="AN19">
        <f t="shared" si="9"/>
        <v>4</v>
      </c>
      <c r="AO19">
        <f t="shared" si="0"/>
        <v>3.5555555555555558</v>
      </c>
    </row>
    <row r="20" spans="1:41" x14ac:dyDescent="0.2">
      <c r="A20" s="1" t="s">
        <v>8</v>
      </c>
      <c r="K20" t="s">
        <v>36</v>
      </c>
      <c r="L20">
        <f t="shared" si="10"/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1</v>
      </c>
      <c r="X20">
        <f t="shared" si="1"/>
        <v>0</v>
      </c>
      <c r="Y20">
        <f t="shared" si="2"/>
        <v>0</v>
      </c>
      <c r="Z20">
        <f t="shared" si="3"/>
        <v>0</v>
      </c>
      <c r="AA20">
        <f t="shared" si="4"/>
        <v>0</v>
      </c>
      <c r="AD20" t="s">
        <v>73</v>
      </c>
      <c r="AE20">
        <f t="shared" si="16"/>
        <v>0.8</v>
      </c>
      <c r="AF20">
        <f t="shared" si="17"/>
        <v>1</v>
      </c>
      <c r="AG20">
        <f t="shared" si="7"/>
        <v>0.88888888888888895</v>
      </c>
      <c r="AH20">
        <v>5</v>
      </c>
      <c r="AI20">
        <v>4</v>
      </c>
      <c r="AJ20">
        <v>4</v>
      </c>
      <c r="AM20">
        <f t="shared" si="8"/>
        <v>3.2</v>
      </c>
      <c r="AN20">
        <f t="shared" si="9"/>
        <v>4</v>
      </c>
      <c r="AO20">
        <f t="shared" si="0"/>
        <v>3.5555555555555558</v>
      </c>
    </row>
    <row r="21" spans="1:41" x14ac:dyDescent="0.2">
      <c r="A21" s="1" t="s">
        <v>43</v>
      </c>
      <c r="K21" t="s">
        <v>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X21">
        <f t="shared" si="1"/>
        <v>0</v>
      </c>
      <c r="Y21">
        <f t="shared" si="2"/>
        <v>0</v>
      </c>
      <c r="Z21">
        <f t="shared" si="3"/>
        <v>0</v>
      </c>
      <c r="AA21">
        <f t="shared" si="4"/>
        <v>0</v>
      </c>
      <c r="AD21" t="s">
        <v>75</v>
      </c>
      <c r="AE21">
        <f t="shared" si="16"/>
        <v>1</v>
      </c>
      <c r="AF21">
        <f t="shared" si="17"/>
        <v>1</v>
      </c>
      <c r="AG21">
        <f t="shared" si="7"/>
        <v>1</v>
      </c>
      <c r="AH21">
        <v>2</v>
      </c>
      <c r="AI21">
        <v>2</v>
      </c>
      <c r="AJ21">
        <v>2</v>
      </c>
      <c r="AM21">
        <f t="shared" si="8"/>
        <v>2</v>
      </c>
      <c r="AN21">
        <f t="shared" si="9"/>
        <v>2</v>
      </c>
      <c r="AO21">
        <f t="shared" si="0"/>
        <v>2</v>
      </c>
    </row>
    <row r="22" spans="1:41" x14ac:dyDescent="0.2">
      <c r="A22" s="1" t="s">
        <v>9</v>
      </c>
      <c r="R22">
        <v>0</v>
      </c>
      <c r="X22">
        <f t="shared" si="1"/>
        <v>0</v>
      </c>
      <c r="Y22">
        <f t="shared" si="2"/>
        <v>0</v>
      </c>
      <c r="Z22">
        <f t="shared" si="3"/>
        <v>0</v>
      </c>
      <c r="AA22">
        <f t="shared" si="4"/>
        <v>0</v>
      </c>
      <c r="AD22" t="s">
        <v>84</v>
      </c>
      <c r="AE22">
        <f t="shared" si="16"/>
        <v>0.5</v>
      </c>
      <c r="AF22">
        <f t="shared" si="17"/>
        <v>0.6</v>
      </c>
      <c r="AG22">
        <f t="shared" si="7"/>
        <v>0.54545454545454541</v>
      </c>
      <c r="AH22">
        <v>6</v>
      </c>
      <c r="AI22">
        <v>5</v>
      </c>
      <c r="AJ22">
        <v>3</v>
      </c>
      <c r="AM22">
        <f t="shared" si="8"/>
        <v>1.5</v>
      </c>
      <c r="AN22">
        <f t="shared" si="9"/>
        <v>1.7999999999999998</v>
      </c>
      <c r="AO22">
        <f t="shared" si="0"/>
        <v>1.6363636363636362</v>
      </c>
    </row>
    <row r="23" spans="1:41" x14ac:dyDescent="0.2">
      <c r="A23" s="1" t="s">
        <v>10</v>
      </c>
      <c r="K23" t="s">
        <v>83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X23">
        <f t="shared" si="1"/>
        <v>0</v>
      </c>
      <c r="Y23">
        <f t="shared" si="2"/>
        <v>0</v>
      </c>
      <c r="Z23">
        <f t="shared" si="3"/>
        <v>0</v>
      </c>
      <c r="AA23">
        <f t="shared" si="4"/>
        <v>0</v>
      </c>
      <c r="AD23" t="s">
        <v>76</v>
      </c>
      <c r="AE23">
        <f t="shared" si="16"/>
        <v>1</v>
      </c>
      <c r="AF23">
        <f t="shared" si="17"/>
        <v>0.66666666666666663</v>
      </c>
      <c r="AG23">
        <f t="shared" si="7"/>
        <v>0.8</v>
      </c>
      <c r="AH23">
        <v>2</v>
      </c>
      <c r="AI23">
        <v>3</v>
      </c>
      <c r="AJ23">
        <v>2</v>
      </c>
      <c r="AM23">
        <f t="shared" si="8"/>
        <v>2</v>
      </c>
      <c r="AN23">
        <f t="shared" si="9"/>
        <v>1.3333333333333333</v>
      </c>
      <c r="AO23">
        <f t="shared" si="0"/>
        <v>1.6</v>
      </c>
    </row>
    <row r="24" spans="1:41" x14ac:dyDescent="0.2">
      <c r="A24" s="1" t="s">
        <v>49</v>
      </c>
      <c r="R24">
        <v>0</v>
      </c>
      <c r="X24">
        <f t="shared" si="1"/>
        <v>0</v>
      </c>
      <c r="Y24">
        <f t="shared" si="2"/>
        <v>0</v>
      </c>
      <c r="Z24">
        <f t="shared" si="3"/>
        <v>0</v>
      </c>
      <c r="AA24">
        <f t="shared" si="4"/>
        <v>0</v>
      </c>
      <c r="AD24" t="s">
        <v>77</v>
      </c>
      <c r="AE24">
        <f t="shared" si="16"/>
        <v>1</v>
      </c>
      <c r="AF24">
        <f t="shared" si="17"/>
        <v>0.42857142857142855</v>
      </c>
      <c r="AG24">
        <f t="shared" si="7"/>
        <v>0.6</v>
      </c>
      <c r="AH24">
        <v>3</v>
      </c>
      <c r="AI24">
        <v>7</v>
      </c>
      <c r="AJ24">
        <v>3</v>
      </c>
      <c r="AM24">
        <f t="shared" si="8"/>
        <v>3</v>
      </c>
      <c r="AN24">
        <f t="shared" si="9"/>
        <v>1.2857142857142856</v>
      </c>
      <c r="AO24">
        <f t="shared" si="0"/>
        <v>1.7999999999999998</v>
      </c>
    </row>
    <row r="25" spans="1:41" x14ac:dyDescent="0.2">
      <c r="A25" s="1" t="s">
        <v>11</v>
      </c>
      <c r="K25" t="s">
        <v>42</v>
      </c>
      <c r="L25">
        <f t="shared" si="10"/>
        <v>0.58064516129032262</v>
      </c>
      <c r="M25">
        <f t="shared" si="11"/>
        <v>0.69230769230769229</v>
      </c>
      <c r="N25">
        <f t="shared" si="12"/>
        <v>0.63157894736842102</v>
      </c>
      <c r="O25">
        <f>O26+O32</f>
        <v>62</v>
      </c>
      <c r="P25">
        <f>P26+P32</f>
        <v>52</v>
      </c>
      <c r="Q25">
        <f>Q26+Q32</f>
        <v>36</v>
      </c>
      <c r="R25">
        <v>0</v>
      </c>
      <c r="X25">
        <f t="shared" si="1"/>
        <v>0</v>
      </c>
      <c r="Y25">
        <f t="shared" si="2"/>
        <v>0</v>
      </c>
      <c r="Z25">
        <f t="shared" si="3"/>
        <v>0</v>
      </c>
      <c r="AA25">
        <f t="shared" si="4"/>
        <v>0</v>
      </c>
      <c r="AD25" t="s">
        <v>78</v>
      </c>
      <c r="AE25">
        <f t="shared" si="16"/>
        <v>9.0909090909090912E-2</v>
      </c>
      <c r="AF25">
        <f t="shared" si="17"/>
        <v>1</v>
      </c>
      <c r="AG25">
        <f t="shared" si="7"/>
        <v>0.16666666666666669</v>
      </c>
      <c r="AH25">
        <v>22</v>
      </c>
      <c r="AI25">
        <v>2</v>
      </c>
      <c r="AJ25">
        <v>2</v>
      </c>
      <c r="AM25">
        <f t="shared" si="8"/>
        <v>0.18181818181818182</v>
      </c>
      <c r="AN25">
        <f t="shared" si="9"/>
        <v>2</v>
      </c>
      <c r="AO25">
        <f t="shared" si="0"/>
        <v>0.33333333333333337</v>
      </c>
    </row>
    <row r="26" spans="1:41" x14ac:dyDescent="0.2">
      <c r="A26" s="1" t="s">
        <v>12</v>
      </c>
      <c r="K26" t="s">
        <v>45</v>
      </c>
      <c r="L26">
        <f t="shared" si="10"/>
        <v>0.7021276595744681</v>
      </c>
      <c r="M26">
        <f t="shared" si="11"/>
        <v>0.7021276595744681</v>
      </c>
      <c r="N26">
        <f t="shared" si="12"/>
        <v>0.7021276595744681</v>
      </c>
      <c r="O26">
        <v>47</v>
      </c>
      <c r="P26">
        <v>47</v>
      </c>
      <c r="Q26">
        <v>33</v>
      </c>
      <c r="R26">
        <v>0</v>
      </c>
      <c r="X26">
        <f t="shared" si="1"/>
        <v>0</v>
      </c>
      <c r="Y26">
        <f t="shared" si="2"/>
        <v>0</v>
      </c>
      <c r="Z26">
        <f t="shared" si="3"/>
        <v>0</v>
      </c>
      <c r="AA26">
        <f t="shared" si="4"/>
        <v>0</v>
      </c>
      <c r="AD26" t="s">
        <v>79</v>
      </c>
      <c r="AE26">
        <f t="shared" si="16"/>
        <v>0.5</v>
      </c>
      <c r="AF26">
        <f t="shared" si="17"/>
        <v>1</v>
      </c>
      <c r="AG26">
        <f t="shared" si="7"/>
        <v>0.66666666666666663</v>
      </c>
      <c r="AH26">
        <v>2</v>
      </c>
      <c r="AI26">
        <v>1</v>
      </c>
      <c r="AJ26">
        <v>1</v>
      </c>
      <c r="AM26">
        <f t="shared" si="8"/>
        <v>0.5</v>
      </c>
      <c r="AN26">
        <f t="shared" si="9"/>
        <v>1</v>
      </c>
      <c r="AO26">
        <f t="shared" si="0"/>
        <v>0.66666666666666663</v>
      </c>
    </row>
    <row r="27" spans="1:41" x14ac:dyDescent="0.2">
      <c r="A27" s="1" t="s">
        <v>54</v>
      </c>
      <c r="K27" t="s">
        <v>46</v>
      </c>
      <c r="L27">
        <f t="shared" si="10"/>
        <v>0.82352941176470584</v>
      </c>
      <c r="M27">
        <f t="shared" si="11"/>
        <v>0.68292682926829273</v>
      </c>
      <c r="N27">
        <f t="shared" si="12"/>
        <v>0.7466666666666667</v>
      </c>
      <c r="O27">
        <v>34</v>
      </c>
      <c r="P27">
        <v>41</v>
      </c>
      <c r="Q27">
        <v>28</v>
      </c>
      <c r="R27">
        <v>1</v>
      </c>
      <c r="T27">
        <f t="shared" si="13"/>
        <v>0.82352941176470584</v>
      </c>
      <c r="U27">
        <f t="shared" si="14"/>
        <v>0.68292682926829273</v>
      </c>
      <c r="V27">
        <f t="shared" si="15"/>
        <v>0.7466666666666667</v>
      </c>
      <c r="X27">
        <f t="shared" si="1"/>
        <v>23.058823529411764</v>
      </c>
      <c r="Y27">
        <f t="shared" si="2"/>
        <v>19.121951219512198</v>
      </c>
      <c r="Z27">
        <f t="shared" si="3"/>
        <v>20.906666666666666</v>
      </c>
      <c r="AA27">
        <f t="shared" si="4"/>
        <v>28</v>
      </c>
      <c r="AD27" t="s">
        <v>80</v>
      </c>
      <c r="AE27">
        <f t="shared" si="16"/>
        <v>0.66666666666666663</v>
      </c>
      <c r="AF27">
        <f t="shared" si="17"/>
        <v>0.66666666666666663</v>
      </c>
      <c r="AG27">
        <f t="shared" si="7"/>
        <v>0.66666666666666663</v>
      </c>
      <c r="AH27">
        <v>3</v>
      </c>
      <c r="AI27">
        <v>3</v>
      </c>
      <c r="AJ27">
        <v>2</v>
      </c>
      <c r="AM27">
        <f t="shared" si="8"/>
        <v>1.3333333333333333</v>
      </c>
      <c r="AN27">
        <f t="shared" si="9"/>
        <v>1.3333333333333333</v>
      </c>
      <c r="AO27">
        <f t="shared" si="0"/>
        <v>1.3333333333333333</v>
      </c>
    </row>
    <row r="28" spans="1:41" x14ac:dyDescent="0.2">
      <c r="A28" s="1" t="s">
        <v>13</v>
      </c>
      <c r="K28" t="s">
        <v>47</v>
      </c>
      <c r="L28">
        <f t="shared" si="10"/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X28">
        <f t="shared" si="1"/>
        <v>0</v>
      </c>
      <c r="Y28">
        <f t="shared" si="2"/>
        <v>0</v>
      </c>
      <c r="Z28">
        <f t="shared" si="3"/>
        <v>0</v>
      </c>
      <c r="AA28">
        <f t="shared" si="4"/>
        <v>0</v>
      </c>
      <c r="AD28" t="s">
        <v>81</v>
      </c>
      <c r="AE28">
        <f t="shared" si="16"/>
        <v>0</v>
      </c>
      <c r="AF28">
        <v>0</v>
      </c>
      <c r="AG28">
        <v>0</v>
      </c>
      <c r="AH28">
        <v>1</v>
      </c>
      <c r="AI28">
        <v>0</v>
      </c>
      <c r="AJ28">
        <v>0</v>
      </c>
      <c r="AM28">
        <f t="shared" si="8"/>
        <v>0</v>
      </c>
      <c r="AN28">
        <f t="shared" si="9"/>
        <v>0</v>
      </c>
      <c r="AO28">
        <f t="shared" si="0"/>
        <v>0</v>
      </c>
    </row>
    <row r="29" spans="1:41" x14ac:dyDescent="0.2">
      <c r="A29" s="1" t="s">
        <v>14</v>
      </c>
      <c r="K29" t="s">
        <v>48</v>
      </c>
      <c r="L29">
        <f t="shared" si="10"/>
        <v>0.41666666666666669</v>
      </c>
      <c r="M29">
        <f t="shared" si="11"/>
        <v>0.83333333333333337</v>
      </c>
      <c r="N29">
        <f t="shared" si="12"/>
        <v>0.55555555555555558</v>
      </c>
      <c r="O29">
        <v>12</v>
      </c>
      <c r="P29">
        <v>6</v>
      </c>
      <c r="Q29">
        <v>5</v>
      </c>
      <c r="R29">
        <v>1</v>
      </c>
      <c r="T29">
        <f t="shared" si="13"/>
        <v>0.41666666666666669</v>
      </c>
      <c r="U29">
        <f t="shared" si="14"/>
        <v>0.83333333333333337</v>
      </c>
      <c r="V29">
        <f t="shared" si="15"/>
        <v>0.55555555555555558</v>
      </c>
      <c r="X29">
        <f t="shared" si="1"/>
        <v>2.0833333333333335</v>
      </c>
      <c r="Y29">
        <f t="shared" si="2"/>
        <v>4.166666666666667</v>
      </c>
      <c r="Z29">
        <f t="shared" si="3"/>
        <v>2.7777777777777777</v>
      </c>
      <c r="AA29">
        <f t="shared" si="4"/>
        <v>5</v>
      </c>
      <c r="AD29" t="s">
        <v>52</v>
      </c>
      <c r="AE29">
        <f t="shared" si="16"/>
        <v>1</v>
      </c>
      <c r="AF29">
        <f>AJ29/AI29</f>
        <v>1</v>
      </c>
      <c r="AG29">
        <f t="shared" si="7"/>
        <v>1</v>
      </c>
      <c r="AH29">
        <v>1</v>
      </c>
      <c r="AI29">
        <v>1</v>
      </c>
      <c r="AJ29">
        <v>1</v>
      </c>
      <c r="AM29">
        <f t="shared" si="8"/>
        <v>1</v>
      </c>
      <c r="AN29">
        <f t="shared" si="9"/>
        <v>1</v>
      </c>
      <c r="AO29">
        <f t="shared" si="0"/>
        <v>1</v>
      </c>
    </row>
    <row r="30" spans="1:41" x14ac:dyDescent="0.2">
      <c r="A30" s="1" t="s">
        <v>15</v>
      </c>
      <c r="R30">
        <v>0</v>
      </c>
      <c r="X30">
        <f t="shared" si="1"/>
        <v>0</v>
      </c>
      <c r="Y30">
        <f t="shared" si="2"/>
        <v>0</v>
      </c>
      <c r="Z30">
        <f t="shared" si="3"/>
        <v>0</v>
      </c>
      <c r="AA30">
        <f t="shared" si="4"/>
        <v>0</v>
      </c>
    </row>
    <row r="31" spans="1:41" x14ac:dyDescent="0.2">
      <c r="R31">
        <v>0</v>
      </c>
      <c r="X31">
        <f t="shared" si="1"/>
        <v>0</v>
      </c>
      <c r="Y31">
        <f t="shared" si="2"/>
        <v>0</v>
      </c>
      <c r="Z31">
        <f t="shared" si="3"/>
        <v>0</v>
      </c>
      <c r="AA31">
        <f t="shared" si="4"/>
        <v>0</v>
      </c>
      <c r="AO31">
        <f>SUM(AJ5:AJ29)</f>
        <v>140</v>
      </c>
    </row>
    <row r="32" spans="1:41" x14ac:dyDescent="0.2">
      <c r="K32" t="s">
        <v>50</v>
      </c>
      <c r="L32">
        <f t="shared" si="10"/>
        <v>0.2</v>
      </c>
      <c r="M32">
        <f t="shared" si="11"/>
        <v>0.6</v>
      </c>
      <c r="N32">
        <f t="shared" si="12"/>
        <v>0.3</v>
      </c>
      <c r="O32">
        <v>15</v>
      </c>
      <c r="P32">
        <v>5</v>
      </c>
      <c r="Q32">
        <v>3</v>
      </c>
      <c r="R32">
        <v>0</v>
      </c>
      <c r="X32">
        <f t="shared" si="1"/>
        <v>0</v>
      </c>
      <c r="Y32">
        <f t="shared" si="2"/>
        <v>0</v>
      </c>
      <c r="Z32">
        <f t="shared" si="3"/>
        <v>0</v>
      </c>
      <c r="AA32">
        <f t="shared" si="4"/>
        <v>0</v>
      </c>
      <c r="AE32">
        <f>AVERAGE(AE5:AE29)</f>
        <v>0.61339633931375759</v>
      </c>
      <c r="AF32">
        <f t="shared" ref="AF32" si="20">AVERAGE(AF5:AF29)</f>
        <v>0.65599581003791529</v>
      </c>
      <c r="AG32">
        <f>AVERAGE(AG5:AG29)</f>
        <v>0.60272287000068958</v>
      </c>
      <c r="AM32">
        <f>SUM(AM5:AM29)/140</f>
        <v>0.68901881675282972</v>
      </c>
      <c r="AN32">
        <f>SUM(AN5:AN29)/140</f>
        <v>0.69773907525223311</v>
      </c>
      <c r="AO32">
        <f>SUM(AO5:AO29)/140</f>
        <v>0.67808583615873019</v>
      </c>
    </row>
    <row r="33" spans="11:37" x14ac:dyDescent="0.2">
      <c r="K33" t="s">
        <v>51</v>
      </c>
      <c r="L33">
        <f t="shared" si="10"/>
        <v>0.75</v>
      </c>
      <c r="M33">
        <f t="shared" si="11"/>
        <v>0.75</v>
      </c>
      <c r="N33">
        <f t="shared" si="12"/>
        <v>0.75</v>
      </c>
      <c r="O33">
        <v>4</v>
      </c>
      <c r="P33">
        <v>4</v>
      </c>
      <c r="Q33">
        <v>3</v>
      </c>
      <c r="R33">
        <v>1</v>
      </c>
      <c r="T33">
        <f t="shared" si="13"/>
        <v>0.75</v>
      </c>
      <c r="U33">
        <f t="shared" si="14"/>
        <v>0.75</v>
      </c>
      <c r="V33">
        <f t="shared" si="15"/>
        <v>0.75</v>
      </c>
      <c r="X33">
        <f t="shared" si="1"/>
        <v>2.25</v>
      </c>
      <c r="Y33">
        <f t="shared" si="2"/>
        <v>2.25</v>
      </c>
      <c r="Z33">
        <f t="shared" si="3"/>
        <v>2.25</v>
      </c>
      <c r="AA33">
        <f t="shared" si="4"/>
        <v>3</v>
      </c>
    </row>
    <row r="34" spans="11:37" x14ac:dyDescent="0.2">
      <c r="K34" t="s">
        <v>53</v>
      </c>
      <c r="L34">
        <f t="shared" si="10"/>
        <v>0</v>
      </c>
      <c r="M34">
        <f t="shared" si="11"/>
        <v>0</v>
      </c>
      <c r="N34">
        <v>0</v>
      </c>
      <c r="O34">
        <v>11</v>
      </c>
      <c r="P34">
        <v>1</v>
      </c>
      <c r="Q34">
        <v>0</v>
      </c>
      <c r="R34">
        <v>1</v>
      </c>
      <c r="X34">
        <f t="shared" si="1"/>
        <v>0</v>
      </c>
      <c r="Y34">
        <f t="shared" si="2"/>
        <v>0</v>
      </c>
      <c r="Z34">
        <f t="shared" si="3"/>
        <v>0</v>
      </c>
      <c r="AA34">
        <f t="shared" si="4"/>
        <v>0</v>
      </c>
    </row>
    <row r="35" spans="11:37" x14ac:dyDescent="0.2">
      <c r="R35">
        <v>0</v>
      </c>
      <c r="X35">
        <f t="shared" si="1"/>
        <v>0</v>
      </c>
      <c r="Y35">
        <f t="shared" si="2"/>
        <v>0</v>
      </c>
      <c r="Z35">
        <f t="shared" si="3"/>
        <v>0</v>
      </c>
      <c r="AA35">
        <f t="shared" si="4"/>
        <v>0</v>
      </c>
    </row>
    <row r="36" spans="11:37" x14ac:dyDescent="0.2">
      <c r="K36" t="s">
        <v>55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X36">
        <f t="shared" si="1"/>
        <v>0</v>
      </c>
      <c r="Y36">
        <f t="shared" si="2"/>
        <v>0</v>
      </c>
      <c r="Z36">
        <f t="shared" si="3"/>
        <v>0</v>
      </c>
      <c r="AA36">
        <f t="shared" si="4"/>
        <v>0</v>
      </c>
    </row>
    <row r="37" spans="11:37" ht="17" thickBot="1" x14ac:dyDescent="0.25">
      <c r="R37">
        <v>0</v>
      </c>
      <c r="X37">
        <f t="shared" si="1"/>
        <v>0</v>
      </c>
      <c r="Y37">
        <f t="shared" si="2"/>
        <v>0</v>
      </c>
      <c r="Z37">
        <f t="shared" si="3"/>
        <v>0</v>
      </c>
      <c r="AA37">
        <f t="shared" si="4"/>
        <v>0</v>
      </c>
      <c r="AK37" s="2"/>
    </row>
    <row r="38" spans="11:37" ht="17" thickTop="1" x14ac:dyDescent="0.2">
      <c r="K38" t="s">
        <v>56</v>
      </c>
      <c r="L38">
        <f t="shared" si="10"/>
        <v>0.7142857142857143</v>
      </c>
      <c r="M38">
        <f t="shared" si="11"/>
        <v>0.55555555555555558</v>
      </c>
      <c r="N38">
        <f t="shared" si="12"/>
        <v>0.62500000000000011</v>
      </c>
      <c r="O38">
        <v>7</v>
      </c>
      <c r="P38">
        <v>9</v>
      </c>
      <c r="Q38">
        <v>5</v>
      </c>
      <c r="R38">
        <v>1</v>
      </c>
      <c r="T38">
        <f t="shared" si="13"/>
        <v>0.7142857142857143</v>
      </c>
      <c r="U38">
        <f t="shared" si="14"/>
        <v>0.55555555555555558</v>
      </c>
      <c r="V38">
        <f t="shared" si="15"/>
        <v>0.62500000000000011</v>
      </c>
      <c r="X38">
        <f t="shared" si="1"/>
        <v>3.5714285714285716</v>
      </c>
      <c r="Y38">
        <f t="shared" si="2"/>
        <v>2.7777777777777777</v>
      </c>
      <c r="Z38">
        <f t="shared" si="3"/>
        <v>3.1250000000000004</v>
      </c>
      <c r="AA38">
        <f t="shared" si="4"/>
        <v>5</v>
      </c>
    </row>
    <row r="39" spans="11:37" x14ac:dyDescent="0.2">
      <c r="X39">
        <f t="shared" si="1"/>
        <v>0</v>
      </c>
      <c r="Y39">
        <f t="shared" si="2"/>
        <v>0</v>
      </c>
      <c r="Z39">
        <f t="shared" si="3"/>
        <v>0</v>
      </c>
      <c r="AA39">
        <f t="shared" si="4"/>
        <v>0</v>
      </c>
    </row>
    <row r="40" spans="11:37" x14ac:dyDescent="0.2">
      <c r="K40" t="s">
        <v>58</v>
      </c>
      <c r="L40">
        <f t="shared" si="10"/>
        <v>0.63636363636363635</v>
      </c>
      <c r="M40">
        <f t="shared" si="11"/>
        <v>0.36842105263157893</v>
      </c>
      <c r="N40">
        <f t="shared" si="12"/>
        <v>0.46666666666666667</v>
      </c>
      <c r="O40">
        <v>22</v>
      </c>
      <c r="P40">
        <v>38</v>
      </c>
      <c r="Q40">
        <v>14</v>
      </c>
      <c r="R40">
        <v>1</v>
      </c>
      <c r="T40">
        <f t="shared" si="13"/>
        <v>0.63636363636363635</v>
      </c>
      <c r="U40">
        <f t="shared" si="14"/>
        <v>0.36842105263157893</v>
      </c>
      <c r="V40">
        <f t="shared" si="15"/>
        <v>0.46666666666666667</v>
      </c>
      <c r="X40">
        <f t="shared" si="1"/>
        <v>8.9090909090909083</v>
      </c>
      <c r="Y40">
        <f t="shared" si="2"/>
        <v>5.1578947368421053</v>
      </c>
      <c r="Z40">
        <f t="shared" si="3"/>
        <v>6.5333333333333332</v>
      </c>
      <c r="AA40">
        <f t="shared" si="4"/>
        <v>14</v>
      </c>
      <c r="AC40" t="s">
        <v>74</v>
      </c>
      <c r="AD40" t="s">
        <v>64</v>
      </c>
    </row>
    <row r="41" spans="11:37" x14ac:dyDescent="0.2">
      <c r="R41">
        <v>0</v>
      </c>
      <c r="X41">
        <f t="shared" si="1"/>
        <v>0</v>
      </c>
      <c r="Y41">
        <f t="shared" si="2"/>
        <v>0</v>
      </c>
      <c r="Z41">
        <f t="shared" si="3"/>
        <v>0</v>
      </c>
      <c r="AA41">
        <f t="shared" si="4"/>
        <v>0</v>
      </c>
    </row>
    <row r="42" spans="11:37" x14ac:dyDescent="0.2">
      <c r="K42" t="s">
        <v>59</v>
      </c>
      <c r="L42">
        <f t="shared" si="10"/>
        <v>0.14285714285714285</v>
      </c>
      <c r="M42">
        <f t="shared" si="11"/>
        <v>0.14285714285714285</v>
      </c>
      <c r="N42">
        <f t="shared" si="12"/>
        <v>0.14285714285714285</v>
      </c>
      <c r="O42">
        <v>7</v>
      </c>
      <c r="P42">
        <v>7</v>
      </c>
      <c r="Q42">
        <v>1</v>
      </c>
      <c r="R42">
        <v>1</v>
      </c>
      <c r="T42">
        <f t="shared" si="13"/>
        <v>0.14285714285714285</v>
      </c>
      <c r="U42">
        <f t="shared" si="14"/>
        <v>0.14285714285714285</v>
      </c>
      <c r="V42">
        <f t="shared" si="15"/>
        <v>0.14285714285714285</v>
      </c>
      <c r="X42">
        <f t="shared" si="1"/>
        <v>0.14285714285714285</v>
      </c>
      <c r="Y42">
        <f t="shared" si="2"/>
        <v>0.14285714285714285</v>
      </c>
      <c r="Z42">
        <f t="shared" si="3"/>
        <v>0.14285714285714285</v>
      </c>
      <c r="AA42">
        <f t="shared" si="4"/>
        <v>1</v>
      </c>
    </row>
    <row r="43" spans="11:37" x14ac:dyDescent="0.2">
      <c r="X43">
        <f>SUM(X5:X42)</f>
        <v>104.54854214413037</v>
      </c>
      <c r="Y43">
        <f t="shared" ref="Y43:Z43" si="21">SUM(Y5:Y42)</f>
        <v>95.693626620134964</v>
      </c>
      <c r="Z43">
        <f t="shared" si="21"/>
        <v>98.384047619047607</v>
      </c>
      <c r="AA43">
        <f>SUM(AA5:AA42)</f>
        <v>150</v>
      </c>
    </row>
    <row r="44" spans="11:37" x14ac:dyDescent="0.2">
      <c r="T44">
        <f>AVERAGE(T5:T42)</f>
        <v>0.6159098625676166</v>
      </c>
      <c r="U44">
        <f t="shared" ref="U44:V44" si="22">AVERAGE(U5:U42)</f>
        <v>0.58846045941973124</v>
      </c>
      <c r="V44">
        <f t="shared" si="22"/>
        <v>0.58371572871572874</v>
      </c>
      <c r="X44">
        <f>X43/150</f>
        <v>0.69699028096086912</v>
      </c>
      <c r="Y44">
        <f t="shared" ref="Y44:Z44" si="23">Y43/150</f>
        <v>0.6379575108008998</v>
      </c>
      <c r="Z44">
        <f t="shared" si="23"/>
        <v>0.6558936507936507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Hu</dc:creator>
  <cp:lastModifiedBy>S Hu</cp:lastModifiedBy>
  <dcterms:created xsi:type="dcterms:W3CDTF">2021-01-24T11:08:22Z</dcterms:created>
  <dcterms:modified xsi:type="dcterms:W3CDTF">2021-01-25T22:07:17Z</dcterms:modified>
</cp:coreProperties>
</file>