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5420" windowHeight="19300" tabRatio="500" activeTab="1"/>
  </bookViews>
  <sheets>
    <sheet name="Seguridad" sheetId="1" r:id="rId1"/>
    <sheet name="Catálogos" sheetId="2" r:id="rId2"/>
    <sheet name="Producción" sheetId="3" r:id="rId3"/>
    <sheet name="Reportes" sheetId="4" r:id="rId4"/>
    <sheet name="DAO" sheetId="5" r:id="rId5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464" i="2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56"/>
  <c r="A351"/>
  <c r="A350"/>
  <c r="A349"/>
  <c r="A344"/>
  <c r="A343"/>
  <c r="A342"/>
  <c r="A337"/>
  <c r="A336"/>
  <c r="A335"/>
  <c r="A330"/>
  <c r="A329"/>
  <c r="A328"/>
  <c r="A327"/>
  <c r="A326"/>
  <c r="A325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26"/>
  <c r="A225"/>
  <c r="A224"/>
  <c r="A223"/>
  <c r="A218"/>
  <c r="A213"/>
  <c r="A212"/>
  <c r="A207"/>
  <c r="A206"/>
  <c r="A205"/>
  <c r="A200"/>
  <c r="A199"/>
  <c r="A198"/>
  <c r="A197"/>
  <c r="A196"/>
  <c r="A195"/>
  <c r="A194"/>
  <c r="A189"/>
  <c r="A188"/>
  <c r="A187"/>
  <c r="A186"/>
  <c r="A185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1"/>
  <c r="A150"/>
  <c r="A149"/>
  <c r="A148"/>
  <c r="A143"/>
  <c r="A142"/>
  <c r="A141"/>
  <c r="A140"/>
  <c r="A139"/>
  <c r="A138"/>
  <c r="A137"/>
  <c r="A136"/>
  <c r="A135"/>
  <c r="A134"/>
  <c r="A133"/>
  <c r="A132"/>
  <c r="A131"/>
  <c r="A130"/>
  <c r="A129"/>
  <c r="A124"/>
  <c r="A123"/>
  <c r="A118"/>
  <c r="A117"/>
  <c r="A112"/>
  <c r="A111"/>
  <c r="A110"/>
  <c r="A109"/>
  <c r="A108"/>
  <c r="A107"/>
  <c r="A106"/>
  <c r="A105"/>
  <c r="A104"/>
  <c r="A99"/>
  <c r="A94"/>
  <c r="A93"/>
  <c r="A92"/>
  <c r="A91"/>
  <c r="A90"/>
  <c r="A85"/>
  <c r="A84"/>
  <c r="A83"/>
  <c r="A78"/>
  <c r="A77"/>
  <c r="A76"/>
  <c r="A71"/>
  <c r="A70"/>
  <c r="A69"/>
  <c r="A68"/>
  <c r="A67"/>
  <c r="A66"/>
  <c r="A65"/>
  <c r="A64"/>
  <c r="A63"/>
  <c r="A62"/>
  <c r="A56"/>
  <c r="A55"/>
  <c r="A54"/>
  <c r="A53"/>
  <c r="A52"/>
  <c r="A51"/>
  <c r="A46"/>
  <c r="A41"/>
  <c r="A40"/>
  <c r="A39"/>
  <c r="A38"/>
  <c r="A37"/>
  <c r="A36"/>
  <c r="A35"/>
  <c r="A30"/>
  <c r="A29"/>
  <c r="A28"/>
  <c r="A27"/>
  <c r="A26"/>
  <c r="A25"/>
  <c r="A24"/>
  <c r="A19"/>
  <c r="A18"/>
  <c r="A17"/>
  <c r="A16"/>
  <c r="A15"/>
  <c r="A14"/>
  <c r="A13"/>
  <c r="A12"/>
  <c r="A11"/>
  <c r="A10"/>
  <c r="A9"/>
  <c r="A8"/>
  <c r="A7"/>
  <c r="A6"/>
  <c r="A5"/>
  <c r="A4"/>
  <c r="A137" i="3"/>
  <c r="A132"/>
  <c r="A127"/>
  <c r="A122"/>
  <c r="A121"/>
  <c r="A120"/>
  <c r="A119"/>
  <c r="A118"/>
  <c r="A113"/>
  <c r="A112"/>
  <c r="A107"/>
  <c r="A106"/>
  <c r="A105"/>
  <c r="A104"/>
  <c r="A103"/>
  <c r="A102"/>
  <c r="A97"/>
  <c r="A96"/>
  <c r="A91"/>
  <c r="A90"/>
  <c r="A85"/>
  <c r="A84"/>
  <c r="A79"/>
  <c r="A78"/>
  <c r="A73"/>
  <c r="A72"/>
  <c r="A67"/>
  <c r="A66"/>
  <c r="A65"/>
  <c r="A64"/>
  <c r="A63"/>
  <c r="A58"/>
  <c r="A57"/>
  <c r="A52"/>
  <c r="A51"/>
  <c r="A50"/>
  <c r="A45"/>
  <c r="A44"/>
  <c r="A43"/>
  <c r="A38"/>
  <c r="A37"/>
  <c r="A36"/>
  <c r="A35"/>
  <c r="A34"/>
  <c r="A33"/>
  <c r="A28"/>
  <c r="A27"/>
  <c r="A26"/>
  <c r="A21"/>
  <c r="A20"/>
  <c r="A15"/>
  <c r="A10"/>
  <c r="A5"/>
  <c r="A4"/>
  <c r="A24" i="4"/>
  <c r="A19"/>
  <c r="A18"/>
  <c r="A17"/>
  <c r="A16"/>
  <c r="A15"/>
  <c r="A14"/>
  <c r="A9"/>
  <c r="A8"/>
  <c r="A7"/>
  <c r="A6"/>
  <c r="A5"/>
  <c r="A4"/>
  <c r="A30" i="1"/>
  <c r="A29"/>
  <c r="A28"/>
  <c r="A27"/>
  <c r="A22"/>
  <c r="A21"/>
  <c r="A20"/>
  <c r="A19"/>
  <c r="A18"/>
  <c r="A17"/>
  <c r="A16"/>
  <c r="A15"/>
  <c r="A14"/>
  <c r="A13"/>
  <c r="A8"/>
  <c r="A7"/>
  <c r="A6"/>
  <c r="A5"/>
</calcChain>
</file>

<file path=xl/sharedStrings.xml><?xml version="1.0" encoding="utf-8"?>
<sst xmlns="http://schemas.openxmlformats.org/spreadsheetml/2006/main" count="1998" uniqueCount="840">
  <si>
    <t>'Portales Oriente'</t>
  </si>
  <si>
    <t>'Partida flyer'</t>
    <phoneticPr fontId="6" type="noConversion"/>
  </si>
  <si>
    <t>'Partida publicacion'</t>
    <phoneticPr fontId="6" type="noConversion"/>
  </si>
  <si>
    <t>'Flyer monster high'</t>
    <phoneticPr fontId="6" type="noConversion"/>
  </si>
  <si>
    <t>'Cliente directo contado con anticipo IP'</t>
    <phoneticPr fontId="6" type="noConversion"/>
  </si>
  <si>
    <t>calle</t>
    <phoneticPr fontId="6" type="noConversion"/>
  </si>
  <si>
    <t>_offset</t>
    <phoneticPr fontId="6" type="noConversion"/>
  </si>
  <si>
    <t>true</t>
    <phoneticPr fontId="6" type="noConversion"/>
  </si>
  <si>
    <t>activo</t>
    <phoneticPr fontId="6" type="noConversion"/>
  </si>
  <si>
    <t>activo</t>
    <phoneticPr fontId="6" type="noConversion"/>
  </si>
  <si>
    <t>true</t>
    <phoneticPr fontId="6" type="noConversion"/>
  </si>
  <si>
    <t>id_disenio_detalle</t>
    <phoneticPr fontId="6" type="noConversion"/>
  </si>
  <si>
    <t>preprensa</t>
    <phoneticPr fontId="6" type="noConversion"/>
  </si>
  <si>
    <t>id_preprensa</t>
    <phoneticPr fontId="6" type="noConversion"/>
  </si>
  <si>
    <t>'Precio de una sola unidad'</t>
    <phoneticPr fontId="6" type="noConversion"/>
  </si>
  <si>
    <t>nombre_moral</t>
    <phoneticPr fontId="6" type="noConversion"/>
  </si>
  <si>
    <t>materiales_recibe</t>
    <phoneticPr fontId="6" type="noConversion"/>
  </si>
  <si>
    <t>'Hora'</t>
    <phoneticPr fontId="6" type="noConversion"/>
  </si>
  <si>
    <t>true</t>
    <phoneticPr fontId="6" type="noConversion"/>
  </si>
  <si>
    <t>fecha_prometida_entrega</t>
    <phoneticPr fontId="6" type="noConversion"/>
  </si>
  <si>
    <t>fecha_inicio</t>
    <phoneticPr fontId="6" type="noConversion"/>
  </si>
  <si>
    <t>fecha_entrega</t>
    <phoneticPr fontId="6" type="noConversion"/>
  </si>
  <si>
    <t>frente_id_combinacion_tintas</t>
    <phoneticPr fontId="6" type="noConversion"/>
  </si>
  <si>
    <t>'Cartulina sulfatada'</t>
    <phoneticPr fontId="6" type="noConversion"/>
  </si>
  <si>
    <t>'Sustratos especiales'</t>
    <phoneticPr fontId="6" type="noConversion"/>
  </si>
  <si>
    <t>vuelta_id_tipo_barniz</t>
    <phoneticPr fontId="6" type="noConversion"/>
  </si>
  <si>
    <t>'La tinta que se aplica es bastante'</t>
    <phoneticPr fontId="6" type="noConversion"/>
  </si>
  <si>
    <t>siguiente_pliego_realizar</t>
    <phoneticPr fontId="6" type="noConversion"/>
  </si>
  <si>
    <t>cliente</t>
    <phoneticPr fontId="6" type="noConversion"/>
  </si>
  <si>
    <t>id_acabado</t>
    <phoneticPr fontId="6" type="noConversion"/>
  </si>
  <si>
    <t>ancho</t>
    <phoneticPr fontId="6" type="noConversion"/>
  </si>
  <si>
    <t>alto</t>
    <phoneticPr fontId="6" type="noConversion"/>
  </si>
  <si>
    <t>frente_num_entradas_maquina_tinta</t>
    <phoneticPr fontId="6" type="noConversion"/>
  </si>
  <si>
    <t>id_tipo_trabajo</t>
    <phoneticPr fontId="6" type="noConversion"/>
  </si>
  <si>
    <t>diagrama_formacion</t>
    <phoneticPr fontId="6" type="noConversion"/>
  </si>
  <si>
    <t>'Benito Juárez'</t>
    <phoneticPr fontId="6" type="noConversion"/>
  </si>
  <si>
    <t>ancho_extendido</t>
    <phoneticPr fontId="6" type="noConversion"/>
  </si>
  <si>
    <t>'CK'</t>
    <phoneticPr fontId="6" type="noConversion"/>
  </si>
  <si>
    <t>'No aplica'</t>
    <phoneticPr fontId="6" type="noConversion"/>
  </si>
  <si>
    <t>'Nocturno'</t>
    <phoneticPr fontId="6" type="noConversion"/>
  </si>
  <si>
    <t>true</t>
    <phoneticPr fontId="6" type="noConversion"/>
  </si>
  <si>
    <t>'No aplica'</t>
    <phoneticPr fontId="6" type="noConversion"/>
  </si>
  <si>
    <t>*</t>
    <phoneticPr fontId="6" type="noConversion"/>
  </si>
  <si>
    <t>OffsetDetalleDAO</t>
    <phoneticPr fontId="6" type="noConversion"/>
  </si>
  <si>
    <t>PartidaDAO</t>
    <phoneticPr fontId="6" type="noConversion"/>
  </si>
  <si>
    <t>PerfilDAO</t>
    <phoneticPr fontId="6" type="noConversion"/>
  </si>
  <si>
    <t>id_proceso_transporte</t>
    <phoneticPr fontId="6" type="noConversion"/>
  </si>
  <si>
    <t>*</t>
    <phoneticPr fontId="6" type="noConversion"/>
  </si>
  <si>
    <t>factor_divisor</t>
    <phoneticPr fontId="6" type="noConversion"/>
  </si>
  <si>
    <t>numero_paginas_publicacion</t>
    <phoneticPr fontId="6" type="noConversion"/>
  </si>
  <si>
    <t>'55320880'</t>
  </si>
  <si>
    <t>codigo_postal</t>
    <phoneticPr fontId="6" type="noConversion"/>
  </si>
  <si>
    <t>'Disenio'</t>
    <phoneticPr fontId="6" type="noConversion"/>
  </si>
  <si>
    <t>'Eduardo Ruíz Noriega'</t>
    <phoneticPr fontId="6" type="noConversion"/>
  </si>
  <si>
    <t>'Director'</t>
    <phoneticPr fontId="6" type="noConversion"/>
  </si>
  <si>
    <t>cliente_proporciona_tinta</t>
    <phoneticPr fontId="6" type="noConversion"/>
  </si>
  <si>
    <t>cliente_proporciona_barniz</t>
    <phoneticPr fontId="6" type="noConversion"/>
  </si>
  <si>
    <t>cliente_proporciona_placas</t>
    <phoneticPr fontId="6" type="noConversion"/>
  </si>
  <si>
    <t>id_maquina</t>
    <phoneticPr fontId="6" type="noConversion"/>
  </si>
  <si>
    <t>vuelta_id_combinacion_tintas</t>
    <phoneticPr fontId="6" type="noConversion"/>
  </si>
  <si>
    <t>'Gerardo'</t>
    <phoneticPr fontId="6" type="noConversion"/>
  </si>
  <si>
    <t>'Nieto'</t>
    <phoneticPr fontId="6" type="noConversion"/>
  </si>
  <si>
    <t>'López'</t>
    <phoneticPr fontId="6" type="noConversion"/>
  </si>
  <si>
    <t>precio_complejidad_sencilla</t>
    <phoneticPr fontId="6" type="noConversion"/>
  </si>
  <si>
    <t>precio_complejidad_regular</t>
    <phoneticPr fontId="6" type="noConversion"/>
  </si>
  <si>
    <t>precio_complejidad_dificil</t>
    <phoneticPr fontId="6" type="noConversion"/>
  </si>
  <si>
    <t>tipo_complejidad</t>
    <phoneticPr fontId="6" type="noConversion"/>
  </si>
  <si>
    <t>id_tipo_complejidad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</si>
  <si>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</si>
  <si>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</si>
  <si>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</si>
  <si>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'La tinta que se aplica es poca'</t>
    <phoneticPr fontId="6" type="noConversion"/>
  </si>
  <si>
    <t>true</t>
    <phoneticPr fontId="6" type="noConversion"/>
  </si>
  <si>
    <t>'Sencilla'</t>
    <phoneticPr fontId="6" type="noConversion"/>
  </si>
  <si>
    <t>'Regular'</t>
    <phoneticPr fontId="6" type="noConversion"/>
  </si>
  <si>
    <t>'La tinta que se aplica es regular'</t>
    <phoneticPr fontId="6" type="noConversion"/>
  </si>
  <si>
    <t>'Difícil'</t>
    <phoneticPr fontId="6" type="noConversion"/>
  </si>
  <si>
    <t>id_tipo_complejidad</t>
    <phoneticPr fontId="6" type="noConversion"/>
  </si>
  <si>
    <t>'Normal'</t>
    <phoneticPr fontId="6" type="noConversion"/>
  </si>
  <si>
    <t>vuelta_num_entradas_maquina_tinta</t>
    <phoneticPr fontId="6" type="noConversion"/>
  </si>
  <si>
    <t>vuelta_num_entradas_maquina_barniz</t>
    <phoneticPr fontId="6" type="noConversion"/>
  </si>
  <si>
    <t>id_material_ayuda_x_partida</t>
    <phoneticPr fontId="6" type="noConversion"/>
  </si>
  <si>
    <t>id_prensista</t>
    <phoneticPr fontId="6" type="noConversion"/>
  </si>
  <si>
    <t>id_prensista_ayudante</t>
    <phoneticPr fontId="6" type="noConversion"/>
  </si>
  <si>
    <t>id_partida</t>
    <phoneticPr fontId="6" type="noConversion"/>
  </si>
  <si>
    <t>frente_num_entradas_maquina_tinta_especial</t>
    <phoneticPr fontId="6" type="noConversion"/>
  </si>
  <si>
    <t>frente_num_entradas_maquina_barniz</t>
    <phoneticPr fontId="6" type="noConversion"/>
  </si>
  <si>
    <t>calificacion_trabajo_detalle</t>
    <phoneticPr fontId="6" type="noConversion"/>
  </si>
  <si>
    <t>calificacion_orden_produccion</t>
    <phoneticPr fontId="6" type="noConversion"/>
  </si>
  <si>
    <t>cantidad</t>
    <phoneticPr fontId="6" type="noConversion"/>
  </si>
  <si>
    <t>razon_social</t>
    <phoneticPr fontId="6" type="noConversion"/>
  </si>
  <si>
    <t>id_calificacion_trabajo_detalle</t>
    <phoneticPr fontId="6" type="noConversion"/>
  </si>
  <si>
    <t>id_calificacion_orden_produccion</t>
    <phoneticPr fontId="6" type="noConversion"/>
  </si>
  <si>
    <t>fecha_generacion</t>
    <phoneticPr fontId="6" type="noConversion"/>
  </si>
  <si>
    <t>ancho_placa</t>
    <phoneticPr fontId="6" type="noConversion"/>
  </si>
  <si>
    <t>'Dar salida de placas'</t>
    <phoneticPr fontId="6" type="noConversion"/>
  </si>
  <si>
    <t>SubModuloDAO</t>
    <phoneticPr fontId="6" type="noConversion"/>
  </si>
  <si>
    <t>TabuladorPreciosDAO</t>
    <phoneticPr fontId="6" type="noConversion"/>
  </si>
  <si>
    <t>TamanioPublicacionDAO</t>
    <phoneticPr fontId="6" type="noConversion"/>
  </si>
  <si>
    <t>'1/2'</t>
    <phoneticPr fontId="6" type="noConversion"/>
  </si>
  <si>
    <t>insumo_calificacion</t>
    <phoneticPr fontId="6" type="noConversion"/>
  </si>
  <si>
    <t>'1/32'</t>
    <phoneticPr fontId="6" type="noConversion"/>
  </si>
  <si>
    <t>'No aplica'</t>
    <phoneticPr fontId="6" type="noConversion"/>
  </si>
  <si>
    <t>true</t>
    <phoneticPr fontId="6" type="noConversion"/>
  </si>
  <si>
    <t>NULL</t>
    <phoneticPr fontId="6" type="noConversion"/>
  </si>
  <si>
    <t>true</t>
    <phoneticPr fontId="6" type="noConversion"/>
  </si>
  <si>
    <t>'1/4'</t>
    <phoneticPr fontId="6" type="noConversion"/>
  </si>
  <si>
    <t>'Empresa ABC'</t>
    <phoneticPr fontId="6" type="noConversion"/>
  </si>
  <si>
    <t>'2013-09-21'</t>
    <phoneticPr fontId="6" type="noConversion"/>
  </si>
  <si>
    <t>telefono</t>
    <phoneticPr fontId="6" type="noConversion"/>
  </si>
  <si>
    <t>cantidad_redondeada</t>
    <phoneticPr fontId="6" type="noConversion"/>
  </si>
  <si>
    <t>precio_unitario_tabulador</t>
    <phoneticPr fontId="6" type="noConversion"/>
  </si>
  <si>
    <t>offset_detalle</t>
    <phoneticPr fontId="6" type="noConversion"/>
  </si>
  <si>
    <t>inicio_tabulador</t>
    <phoneticPr fontId="6" type="noConversion"/>
  </si>
  <si>
    <t>precio_total_pesos</t>
    <phoneticPr fontId="6" type="noConversion"/>
  </si>
  <si>
    <t>papel_coste_total</t>
    <phoneticPr fontId="6" type="noConversion"/>
  </si>
  <si>
    <t>activo</t>
    <phoneticPr fontId="6" type="noConversion"/>
  </si>
  <si>
    <t>'Tiene acceso a cotizador, produccion y algunos catalogos'</t>
    <phoneticPr fontId="6" type="noConversion"/>
  </si>
  <si>
    <t>'Tiene acceso a cotizador, produccion y todos los catalogos'</t>
    <phoneticPr fontId="6" type="noConversion"/>
  </si>
  <si>
    <t>'Tiene acceso a sus reportes en pdf'</t>
    <phoneticPr fontId="6" type="noConversion"/>
  </si>
  <si>
    <t>perfil_x_usuario</t>
    <phoneticPr fontId="6" type="noConversion"/>
  </si>
  <si>
    <t>id_perfil_x_usuario</t>
    <phoneticPr fontId="6" type="noConversion"/>
  </si>
  <si>
    <t>id_usuario</t>
    <phoneticPr fontId="6" type="noConversion"/>
  </si>
  <si>
    <t>id_perfil</t>
    <phoneticPr fontId="6" type="noConversion"/>
  </si>
  <si>
    <t>activo</t>
    <phoneticPr fontId="6" type="noConversion"/>
  </si>
  <si>
    <t>true</t>
    <phoneticPr fontId="6" type="noConversion"/>
  </si>
  <si>
    <t>preprensa_coste_total</t>
    <phoneticPr fontId="6" type="noConversion"/>
  </si>
  <si>
    <t>' '</t>
    <phoneticPr fontId="6" type="noConversion"/>
  </si>
  <si>
    <t>'03570'</t>
  </si>
  <si>
    <t>'EBO981030HL7'</t>
  </si>
  <si>
    <t>id_estatus_orden</t>
    <phoneticPr fontId="6" type="noConversion"/>
  </si>
  <si>
    <t>'Empacado en cajas'</t>
    <phoneticPr fontId="6" type="noConversion"/>
  </si>
  <si>
    <t>'Libro El Chapopote'</t>
    <phoneticPr fontId="6" type="noConversion"/>
  </si>
  <si>
    <t>'Con colores bonitos'</t>
    <phoneticPr fontId="6" type="noConversion"/>
  </si>
  <si>
    <t>'Opalina blanca'</t>
  </si>
  <si>
    <t>'Factura'</t>
    <phoneticPr fontId="6" type="noConversion"/>
  </si>
  <si>
    <t>'Transporte'</t>
    <phoneticPr fontId="6" type="noConversion"/>
  </si>
  <si>
    <t>*</t>
    <phoneticPr fontId="6" type="noConversion"/>
  </si>
  <si>
    <t>*</t>
    <phoneticPr fontId="6" type="noConversion"/>
  </si>
  <si>
    <t>'2013-09-20'</t>
    <phoneticPr fontId="6" type="noConversion"/>
  </si>
  <si>
    <t>fecha_generacion</t>
    <phoneticPr fontId="6" type="noConversion"/>
  </si>
  <si>
    <t>activo</t>
    <phoneticPr fontId="6" type="noConversion"/>
  </si>
  <si>
    <t>'2013-09-20'</t>
    <phoneticPr fontId="6" type="noConversion"/>
  </si>
  <si>
    <t>tabulador_precios</t>
    <phoneticPr fontId="6" type="noConversion"/>
  </si>
  <si>
    <t>inicio_tabulador</t>
    <phoneticPr fontId="6" type="noConversion"/>
  </si>
  <si>
    <t>indicacion_tarea_realizar</t>
    <phoneticPr fontId="6" type="noConversion"/>
  </si>
  <si>
    <t>true</t>
    <phoneticPr fontId="6" type="noConversion"/>
  </si>
  <si>
    <t>rfc</t>
    <phoneticPr fontId="6" type="noConversion"/>
  </si>
  <si>
    <t>id_responsable_insumo</t>
    <phoneticPr fontId="6" type="noConversion"/>
  </si>
  <si>
    <t>id_tipo_forma_trabajo</t>
    <phoneticPr fontId="6" type="noConversion"/>
  </si>
  <si>
    <t>'No aplica'</t>
    <phoneticPr fontId="6" type="noConversion"/>
  </si>
  <si>
    <t>'gnieto'</t>
    <phoneticPr fontId="6" type="noConversion"/>
  </si>
  <si>
    <t>'ROLE_ROOT'</t>
    <phoneticPr fontId="6" type="noConversion"/>
  </si>
  <si>
    <t>'Acceso a todo el sistema'</t>
    <phoneticPr fontId="6" type="noConversion"/>
  </si>
  <si>
    <t>'Unibond Marfil'</t>
  </si>
  <si>
    <t>telefono_particular</t>
    <phoneticPr fontId="6" type="noConversion"/>
  </si>
  <si>
    <t>telefono_movil</t>
    <phoneticPr fontId="6" type="noConversion"/>
  </si>
  <si>
    <t>apuntador_pliego_produccion</t>
    <phoneticPr fontId="6" type="noConversion"/>
  </si>
  <si>
    <t>'2013-09-19 03:22:17'</t>
    <phoneticPr fontId="6" type="noConversion"/>
  </si>
  <si>
    <t>frente_num_tinta_especial</t>
    <phoneticPr fontId="6" type="noConversion"/>
  </si>
  <si>
    <t>'Revisar las placas, revelar y elaborar negativos'</t>
    <phoneticPr fontId="6" type="noConversion"/>
  </si>
  <si>
    <t>'Cuarto de carta - Cuarto de oficio'</t>
    <phoneticPr fontId="6" type="noConversion"/>
  </si>
  <si>
    <t>TABLAS</t>
    <phoneticPr fontId="6" type="noConversion"/>
  </si>
  <si>
    <t>'Gustavo A. Madero'</t>
    <phoneticPr fontId="6" type="noConversion"/>
  </si>
  <si>
    <t>'2013-09-26'</t>
    <phoneticPr fontId="6" type="noConversion"/>
  </si>
  <si>
    <t>'Barniz maquina brillante'</t>
    <phoneticPr fontId="6" type="noConversion"/>
  </si>
  <si>
    <t>'Venustiano Carrenza'</t>
    <phoneticPr fontId="6" type="noConversion"/>
  </si>
  <si>
    <t>calle</t>
    <phoneticPr fontId="6" type="noConversion"/>
  </si>
  <si>
    <t>repeticiones_x_pliego</t>
    <phoneticPr fontId="6" type="noConversion"/>
  </si>
  <si>
    <t>'D.F.'</t>
    <phoneticPr fontId="6" type="noConversion"/>
  </si>
  <si>
    <t>'G'</t>
    <phoneticPr fontId="6" type="noConversion"/>
  </si>
  <si>
    <t>'GE'</t>
    <phoneticPr fontId="6" type="noConversion"/>
  </si>
  <si>
    <t>alto_extendido</t>
    <phoneticPr fontId="6" type="noConversion"/>
  </si>
  <si>
    <t>nombre_insumo</t>
    <phoneticPr fontId="6" type="noConversion"/>
  </si>
  <si>
    <t>'CDCO'</t>
    <phoneticPr fontId="6" type="noConversion"/>
  </si>
  <si>
    <t>cliente_proporciona_papel</t>
    <phoneticPr fontId="6" type="noConversion"/>
  </si>
  <si>
    <t>true</t>
    <phoneticPr fontId="6" type="noConversion"/>
  </si>
  <si>
    <t>'Komori'</t>
    <phoneticPr fontId="6" type="noConversion"/>
  </si>
  <si>
    <t>'Heidelberg Speed Master 2'</t>
    <phoneticPr fontId="6" type="noConversion"/>
  </si>
  <si>
    <t>'Narvarte'</t>
    <phoneticPr fontId="6" type="noConversion"/>
  </si>
  <si>
    <t>'2013-09-19 03:23:17'</t>
    <phoneticPr fontId="6" type="noConversion"/>
  </si>
  <si>
    <t>hora_inicio</t>
    <phoneticPr fontId="6" type="noConversion"/>
  </si>
  <si>
    <t>tipo_barniz</t>
    <phoneticPr fontId="6" type="noConversion"/>
  </si>
  <si>
    <t>observaciones</t>
    <phoneticPr fontId="6" type="noConversion"/>
  </si>
  <si>
    <t>activo</t>
    <phoneticPr fontId="6" type="noConversion"/>
  </si>
  <si>
    <t>activo</t>
    <phoneticPr fontId="6" type="noConversion"/>
  </si>
  <si>
    <t>frente_num_total_placas</t>
    <phoneticPr fontId="6" type="noConversion"/>
  </si>
  <si>
    <t>vuelta_num_total_placas</t>
    <phoneticPr fontId="6" type="noConversion"/>
  </si>
  <si>
    <t>nombre</t>
    <phoneticPr fontId="6" type="noConversion"/>
  </si>
  <si>
    <t>cliente_proporciona_tinta_especial</t>
    <phoneticPr fontId="6" type="noConversion"/>
  </si>
  <si>
    <t>tipo_cliente_precio</t>
    <phoneticPr fontId="6" type="noConversion"/>
  </si>
  <si>
    <t>fecha_cotizacion</t>
    <phoneticPr fontId="6" type="noConversion"/>
  </si>
  <si>
    <t>colonia</t>
    <phoneticPr fontId="6" type="noConversion"/>
  </si>
  <si>
    <t>delegacion_municipio</t>
    <phoneticPr fontId="6" type="noConversion"/>
  </si>
  <si>
    <t>estado</t>
    <phoneticPr fontId="6" type="noConversion"/>
  </si>
  <si>
    <t>'itorres'</t>
    <phoneticPr fontId="6" type="noConversion"/>
  </si>
  <si>
    <t>'-'</t>
    <phoneticPr fontId="6" type="noConversion"/>
  </si>
  <si>
    <t>'Suiza'</t>
    <phoneticPr fontId="6" type="noConversion"/>
  </si>
  <si>
    <t>maquina</t>
    <phoneticPr fontId="6" type="noConversion"/>
  </si>
  <si>
    <t>costos_extras_detalle</t>
    <phoneticPr fontId="6" type="noConversion"/>
  </si>
  <si>
    <t>hojas_buenas</t>
    <phoneticPr fontId="6" type="noConversion"/>
  </si>
  <si>
    <t>tipo_vuelta</t>
    <phoneticPr fontId="6" type="noConversion"/>
  </si>
  <si>
    <t>vuelta_num_tinta_especial</t>
    <phoneticPr fontId="6" type="noConversion"/>
  </si>
  <si>
    <t>vuelta_descripcion_tinta_especial</t>
    <phoneticPr fontId="6" type="noConversion"/>
  </si>
  <si>
    <t>hojas_totales</t>
    <phoneticPr fontId="6" type="noConversion"/>
  </si>
  <si>
    <t>'Couché Brillante/Mate'</t>
    <phoneticPr fontId="6" type="noConversion"/>
  </si>
  <si>
    <t>'Orden de produccion'</t>
    <phoneticPr fontId="6" type="noConversion"/>
  </si>
  <si>
    <t>'Orden de produccion'</t>
    <phoneticPr fontId="6" type="noConversion"/>
  </si>
  <si>
    <t>numero_cambio_placas</t>
    <phoneticPr fontId="6" type="noConversion"/>
  </si>
  <si>
    <t>'Archivo electrónico'</t>
    <phoneticPr fontId="6" type="noConversion"/>
  </si>
  <si>
    <t>'Negativos'</t>
    <phoneticPr fontId="6" type="noConversion"/>
  </si>
  <si>
    <t>hojas_malas</t>
    <phoneticPr fontId="6" type="noConversion"/>
  </si>
  <si>
    <t>num_exterior</t>
    <phoneticPr fontId="6" type="noConversion"/>
  </si>
  <si>
    <t>num_interior</t>
    <phoneticPr fontId="6" type="noConversion"/>
  </si>
  <si>
    <t>tipo_comprobante_fiscal</t>
    <phoneticPr fontId="6" type="noConversion"/>
  </si>
  <si>
    <t>id_tipo_comprobante_fiscal</t>
    <phoneticPr fontId="6" type="noConversion"/>
  </si>
  <si>
    <t>disenio_coste_total</t>
    <phoneticPr fontId="6" type="noConversion"/>
  </si>
  <si>
    <t>frente_descripcion_tinta_especial</t>
    <phoneticPr fontId="6" type="noConversion"/>
  </si>
  <si>
    <t>frente_id_tipo_barniz</t>
    <phoneticPr fontId="6" type="noConversion"/>
  </si>
  <si>
    <t>id_tipo_barniz</t>
    <phoneticPr fontId="6" type="noConversion"/>
  </si>
  <si>
    <t>false</t>
    <phoneticPr fontId="6" type="noConversion"/>
  </si>
  <si>
    <t>false</t>
    <phoneticPr fontId="6" type="noConversion"/>
  </si>
  <si>
    <t>numero_millar_impreso</t>
    <phoneticPr fontId="6" type="noConversion"/>
  </si>
  <si>
    <t>material_ayuda_x_partida</t>
    <phoneticPr fontId="6" type="noConversion"/>
  </si>
  <si>
    <t>puesto</t>
    <phoneticPr fontId="6" type="noConversion"/>
  </si>
  <si>
    <t>acabado_detalle</t>
    <phoneticPr fontId="6" type="noConversion"/>
  </si>
  <si>
    <t>id_acabado_detalle</t>
    <phoneticPr fontId="6" type="noConversion"/>
  </si>
  <si>
    <t>disenio_detalle</t>
    <phoneticPr fontId="6" type="noConversion"/>
  </si>
  <si>
    <t>num_colores</t>
    <phoneticPr fontId="6" type="noConversion"/>
  </si>
  <si>
    <t>precio_total_pesos</t>
    <phoneticPr fontId="6" type="noConversion"/>
  </si>
  <si>
    <t>'M'</t>
    <phoneticPr fontId="6" type="noConversion"/>
  </si>
  <si>
    <t>'ME'</t>
    <phoneticPr fontId="6" type="noConversion"/>
  </si>
  <si>
    <t>id_offset_detalle</t>
    <phoneticPr fontId="6" type="noConversion"/>
  </si>
  <si>
    <t>'Flyer monster high'</t>
    <phoneticPr fontId="6" type="noConversion"/>
  </si>
  <si>
    <t>'Ninguna'</t>
    <phoneticPr fontId="6" type="noConversion"/>
  </si>
  <si>
    <t>'55089'</t>
    <phoneticPr fontId="6" type="noConversion"/>
  </si>
  <si>
    <t>transporte</t>
    <phoneticPr fontId="6" type="noConversion"/>
  </si>
  <si>
    <t>'Hacer diseño de libro'</t>
    <phoneticPr fontId="6" type="noConversion"/>
  </si>
  <si>
    <t>'2013-09-25'</t>
    <phoneticPr fontId="6" type="noConversion"/>
  </si>
  <si>
    <t>'2013-09-20'</t>
    <phoneticPr fontId="6" type="noConversion"/>
  </si>
  <si>
    <t>'Yolanda'</t>
    <phoneticPr fontId="6" type="noConversion"/>
  </si>
  <si>
    <t>'06880'</t>
    <phoneticPr fontId="6" type="noConversion"/>
  </si>
  <si>
    <t>sub_modulo</t>
    <phoneticPr fontId="6" type="noConversion"/>
  </si>
  <si>
    <t>ap_materno</t>
    <phoneticPr fontId="6" type="noConversion"/>
  </si>
  <si>
    <t>'2013-09-25'</t>
    <phoneticPr fontId="6" type="noConversion"/>
  </si>
  <si>
    <t>CostosExtrasDAO</t>
    <phoneticPr fontId="6" type="noConversion"/>
  </si>
  <si>
    <t>'Lopez'</t>
    <phoneticPr fontId="6" type="noConversion"/>
  </si>
  <si>
    <t>modulo</t>
    <phoneticPr fontId="6" type="noConversion"/>
  </si>
  <si>
    <t>materiales_recibe</t>
    <phoneticPr fontId="6" type="noConversion"/>
  </si>
  <si>
    <t>nombre_representante</t>
    <phoneticPr fontId="6" type="noConversion"/>
  </si>
  <si>
    <t>activo</t>
    <phoneticPr fontId="6" type="noConversion"/>
  </si>
  <si>
    <t>'Sulfadata 1/cara'</t>
  </si>
  <si>
    <t>'Unibond Blanco'</t>
    <phoneticPr fontId="6" type="noConversion"/>
  </si>
  <si>
    <t>'Unibond Marfil'</t>
    <phoneticPr fontId="6" type="noConversion"/>
  </si>
  <si>
    <t>condiciones_produccion</t>
    <phoneticPr fontId="6" type="noConversion"/>
  </si>
  <si>
    <t>'Ninguna'</t>
    <phoneticPr fontId="6" type="noConversion"/>
  </si>
  <si>
    <t>papel_cantidad_total</t>
    <phoneticPr fontId="6" type="noConversion"/>
  </si>
  <si>
    <t>transporte_coste_total</t>
    <phoneticPr fontId="6" type="noConversion"/>
  </si>
  <si>
    <t>acabado_coste_total</t>
    <phoneticPr fontId="6" type="noConversion"/>
  </si>
  <si>
    <t>offset_coste_total</t>
    <phoneticPr fontId="6" type="noConversion"/>
  </si>
  <si>
    <t>activo</t>
    <phoneticPr fontId="6" type="noConversion"/>
  </si>
  <si>
    <t>true</t>
    <phoneticPr fontId="6" type="noConversion"/>
  </si>
  <si>
    <t>id_orden_produccion</t>
    <phoneticPr fontId="6" type="noConversion"/>
  </si>
  <si>
    <t>porcentaje_descuento</t>
    <phoneticPr fontId="6" type="noConversion"/>
  </si>
  <si>
    <t>precio_bruto_con_descuento</t>
    <phoneticPr fontId="6" type="noConversion"/>
  </si>
  <si>
    <t>precio_neto</t>
    <phoneticPr fontId="6" type="noConversion"/>
  </si>
  <si>
    <t>id_material_ayuda</t>
    <phoneticPr fontId="6" type="noConversion"/>
  </si>
  <si>
    <t>prensista</t>
    <phoneticPr fontId="6" type="noConversion"/>
  </si>
  <si>
    <t>observaciones</t>
    <phoneticPr fontId="6" type="noConversion"/>
  </si>
  <si>
    <t>pais</t>
    <phoneticPr fontId="6" type="noConversion"/>
  </si>
  <si>
    <t>'México'</t>
    <phoneticPr fontId="6" type="noConversion"/>
  </si>
  <si>
    <t>email</t>
    <phoneticPr fontId="6" type="noConversion"/>
  </si>
  <si>
    <t>'aaa@aaa.com'</t>
    <phoneticPr fontId="6" type="noConversion"/>
  </si>
  <si>
    <t>fecha_fin</t>
    <phoneticPr fontId="6" type="noConversion"/>
  </si>
  <si>
    <t>NULL</t>
    <phoneticPr fontId="6" type="noConversion"/>
  </si>
  <si>
    <t>'Torres'</t>
    <phoneticPr fontId="6" type="noConversion"/>
  </si>
  <si>
    <t>'Doblez'</t>
    <phoneticPr fontId="6" type="noConversion"/>
  </si>
  <si>
    <t>'No importa formacion'</t>
    <phoneticPr fontId="6" type="noConversion"/>
  </si>
  <si>
    <t>id_tamanio_publicacion</t>
    <phoneticPr fontId="6" type="noConversion"/>
  </si>
  <si>
    <t>tamanio_fraccion</t>
    <phoneticPr fontId="6" type="noConversion"/>
  </si>
  <si>
    <t>id_tipo_vuelta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</si>
  <si>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</si>
  <si>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</si>
  <si>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</si>
  <si>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true</t>
    <phoneticPr fontId="6" type="noConversion"/>
  </si>
  <si>
    <t>NULL</t>
    <phoneticPr fontId="6" type="noConversion"/>
  </si>
  <si>
    <t>id_proceso_externo</t>
    <phoneticPr fontId="6" type="noConversion"/>
  </si>
  <si>
    <t>observaciones</t>
    <phoneticPr fontId="6" type="noConversion"/>
  </si>
  <si>
    <t>fecha_generacion</t>
    <phoneticPr fontId="6" type="noConversion"/>
  </si>
  <si>
    <t>'2013-09-19 03:14:07'</t>
    <phoneticPr fontId="6" type="noConversion"/>
  </si>
  <si>
    <t>'2013-09-19 03:15:17'</t>
    <phoneticPr fontId="6" type="noConversion"/>
  </si>
  <si>
    <t>'2013-09-19 03:21:17'</t>
    <phoneticPr fontId="6" type="noConversion"/>
  </si>
  <si>
    <t>'Sulfadata 2/cara'</t>
  </si>
  <si>
    <t>proceso_externo</t>
    <phoneticPr fontId="6" type="noConversion"/>
  </si>
  <si>
    <t>'2013-09-19 03:16:17'</t>
    <phoneticPr fontId="6" type="noConversion"/>
  </si>
  <si>
    <t>observaciones_generales</t>
    <phoneticPr fontId="6" type="noConversion"/>
  </si>
  <si>
    <t>UsuarioDAO</t>
    <phoneticPr fontId="6" type="noConversion"/>
  </si>
  <si>
    <t>true</t>
    <phoneticPr fontId="6" type="noConversion"/>
  </si>
  <si>
    <t>'Barniz maquina mate'</t>
    <phoneticPr fontId="6" type="noConversion"/>
  </si>
  <si>
    <t>OrdenProduccionDAO</t>
    <phoneticPr fontId="6" type="noConversion"/>
  </si>
  <si>
    <t>preprensa</t>
    <phoneticPr fontId="6" type="noConversion"/>
  </si>
  <si>
    <t>responsable_isumo</t>
    <phoneticPr fontId="6" type="noConversion"/>
  </si>
  <si>
    <t>'Precio por centímetro cuadrado'</t>
    <phoneticPr fontId="6" type="noConversion"/>
  </si>
  <si>
    <t>'Precio por hora'</t>
    <phoneticPr fontId="6" type="noConversion"/>
  </si>
  <si>
    <t>'Revisión de archivo'</t>
    <phoneticPr fontId="6" type="noConversion"/>
  </si>
  <si>
    <t>'Precio por millares'</t>
    <phoneticPr fontId="6" type="noConversion"/>
  </si>
  <si>
    <t>'Porcentaje'</t>
    <phoneticPr fontId="6" type="noConversion"/>
  </si>
  <si>
    <t>'jtovar'</t>
    <phoneticPr fontId="6" type="noConversion"/>
  </si>
  <si>
    <t>'ytovaro'</t>
    <phoneticPr fontId="6" type="noConversion"/>
  </si>
  <si>
    <t>'Ruben'</t>
    <phoneticPr fontId="6" type="noConversion"/>
  </si>
  <si>
    <t>NULL</t>
    <phoneticPr fontId="6" type="noConversion"/>
  </si>
  <si>
    <t>'pàgina 1-16'</t>
    <phoneticPr fontId="6" type="noConversion"/>
  </si>
  <si>
    <t>'página 33-48'</t>
    <phoneticPr fontId="6" type="noConversion"/>
  </si>
  <si>
    <t>filler_bool_2</t>
    <phoneticPr fontId="6" type="noConversion"/>
  </si>
  <si>
    <t>id_tipo_precio</t>
    <phoneticPr fontId="6" type="noConversion"/>
  </si>
  <si>
    <t>false</t>
    <phoneticPr fontId="6" type="noConversion"/>
  </si>
  <si>
    <t>true</t>
    <phoneticPr fontId="6" type="noConversion"/>
  </si>
  <si>
    <t>NULL</t>
  </si>
  <si>
    <t>true</t>
    <phoneticPr fontId="6" type="noConversion"/>
  </si>
  <si>
    <t>'Publicación/Revista/Libro'</t>
    <phoneticPr fontId="6" type="noConversion"/>
  </si>
  <si>
    <t>acabado</t>
    <phoneticPr fontId="6" type="noConversion"/>
  </si>
  <si>
    <t>id_acabado</t>
    <phoneticPr fontId="6" type="noConversion"/>
  </si>
  <si>
    <t>tipo_trabajo</t>
    <phoneticPr fontId="6" type="noConversion"/>
  </si>
  <si>
    <t>turno_laboral</t>
    <phoneticPr fontId="6" type="noConversion"/>
  </si>
  <si>
    <t>id_tipo_placa</t>
    <phoneticPr fontId="6" type="noConversion"/>
  </si>
  <si>
    <t>id_tabulador_precios</t>
    <phoneticPr fontId="6" type="noConversion"/>
  </si>
  <si>
    <t>precio_total_pesos</t>
    <phoneticPr fontId="6" type="noConversion"/>
  </si>
  <si>
    <t>papel_precio_unitario</t>
    <phoneticPr fontId="6" type="noConversion"/>
  </si>
  <si>
    <t>' '</t>
    <phoneticPr fontId="6" type="noConversion"/>
  </si>
  <si>
    <t>NULL</t>
    <phoneticPr fontId="6" type="noConversion"/>
  </si>
  <si>
    <t>'Maquila'</t>
    <phoneticPr fontId="6" type="noConversion"/>
  </si>
  <si>
    <t>'Heidelberg Speed Master 6'</t>
    <phoneticPr fontId="6" type="noConversion"/>
  </si>
  <si>
    <t>costo_extra_total</t>
    <phoneticPr fontId="6" type="noConversion"/>
  </si>
  <si>
    <t>'Para mostrar al cliente'</t>
    <phoneticPr fontId="6" type="noConversion"/>
  </si>
  <si>
    <t>// cantidad total entre millar por numero de bajadas x precio</t>
    <phoneticPr fontId="6" type="noConversion"/>
  </si>
  <si>
    <t>'Empacado en papel'</t>
    <phoneticPr fontId="6" type="noConversion"/>
  </si>
  <si>
    <t>alto</t>
    <phoneticPr fontId="6" type="noConversion"/>
  </si>
  <si>
    <t>precio</t>
    <phoneticPr fontId="6" type="noConversion"/>
  </si>
  <si>
    <t>tipo_placa</t>
    <phoneticPr fontId="6" type="noConversion"/>
  </si>
  <si>
    <t>'No aplica'</t>
    <phoneticPr fontId="6" type="noConversion"/>
  </si>
  <si>
    <t>'Campana'</t>
    <phoneticPr fontId="6" type="noConversion"/>
  </si>
  <si>
    <t>descripcion</t>
    <phoneticPr fontId="6" type="noConversion"/>
  </si>
  <si>
    <t>'Son imágenes del logotipo'</t>
    <phoneticPr fontId="6" type="noConversion"/>
  </si>
  <si>
    <t>// NUMERO_CAMBIO_PLACAS deberá ser el número total de cambios por día</t>
    <phoneticPr fontId="6" type="noConversion"/>
  </si>
  <si>
    <t>'2013-09-19'</t>
    <phoneticPr fontId="6" type="noConversion"/>
  </si>
  <si>
    <t>true</t>
    <phoneticPr fontId="6" type="noConversion"/>
  </si>
  <si>
    <t>gramaje</t>
    <phoneticPr fontId="6" type="noConversion"/>
  </si>
  <si>
    <t>observaciones</t>
    <phoneticPr fontId="6" type="noConversion"/>
  </si>
  <si>
    <t>id_cobranza</t>
    <phoneticPr fontId="6" type="noConversion"/>
  </si>
  <si>
    <t>id_cliente</t>
    <phoneticPr fontId="6" type="noConversion"/>
  </si>
  <si>
    <t>saldo</t>
    <phoneticPr fontId="6" type="noConversion"/>
  </si>
  <si>
    <t>fecha_fin</t>
    <phoneticPr fontId="6" type="noConversion"/>
  </si>
  <si>
    <t>'Sirve para aprovechar el papel, son 12 páginas'</t>
    <phoneticPr fontId="6" type="noConversion"/>
  </si>
  <si>
    <t>'Papelera progreso'</t>
    <phoneticPr fontId="6" type="noConversion"/>
  </si>
  <si>
    <t>fecha_prensista_maquina</t>
    <phoneticPr fontId="6" type="noConversion"/>
  </si>
  <si>
    <t>'Portada revista'</t>
    <phoneticPr fontId="6" type="noConversion"/>
  </si>
  <si>
    <t>proveedor_papel</t>
    <phoneticPr fontId="6" type="noConversion"/>
  </si>
  <si>
    <t>id_proveedor_papel</t>
    <phoneticPr fontId="6" type="noConversion"/>
  </si>
  <si>
    <t>material_ayuda</t>
    <phoneticPr fontId="6" type="noConversion"/>
  </si>
  <si>
    <t>'Sin barniz'</t>
    <phoneticPr fontId="6" type="noConversion"/>
  </si>
  <si>
    <t>num_placas</t>
    <phoneticPr fontId="6" type="noConversion"/>
  </si>
  <si>
    <t>precio</t>
    <phoneticPr fontId="6" type="noConversion"/>
  </si>
  <si>
    <t>tipo_cliente</t>
    <phoneticPr fontId="6" type="noConversion"/>
  </si>
  <si>
    <t>//CANTIDAD = SUMA DE TINTA ESPECIAL FRENTE Y VUELTA</t>
    <phoneticPr fontId="6" type="noConversion"/>
  </si>
  <si>
    <t>numero_doblez</t>
    <phoneticPr fontId="6" type="noConversion"/>
  </si>
  <si>
    <t>'Placa CTP'</t>
    <phoneticPr fontId="6" type="noConversion"/>
  </si>
  <si>
    <t>'Elaboración de láminas'</t>
    <phoneticPr fontId="6" type="noConversion"/>
  </si>
  <si>
    <t>id_partida</t>
    <phoneticPr fontId="6" type="noConversion"/>
  </si>
  <si>
    <t>precio</t>
    <phoneticPr fontId="6" type="noConversion"/>
  </si>
  <si>
    <t>NULL</t>
    <phoneticPr fontId="6" type="noConversion"/>
  </si>
  <si>
    <t>id_historial_estatus</t>
    <phoneticPr fontId="6" type="noConversion"/>
  </si>
  <si>
    <t>fecha</t>
    <phoneticPr fontId="6" type="noConversion"/>
  </si>
  <si>
    <t>id_tipo_trabajo</t>
    <phoneticPr fontId="6" type="noConversion"/>
  </si>
  <si>
    <t>costos_extras</t>
    <phoneticPr fontId="6" type="noConversion"/>
  </si>
  <si>
    <t>id_costos_extras</t>
    <phoneticPr fontId="6" type="noConversion"/>
  </si>
  <si>
    <t>'2013-09-25'</t>
    <phoneticPr fontId="6" type="noConversion"/>
  </si>
  <si>
    <t>'2013-09-30'</t>
    <phoneticPr fontId="6" type="noConversion"/>
  </si>
  <si>
    <t>NULL</t>
    <phoneticPr fontId="6" type="noConversion"/>
  </si>
  <si>
    <t>'Qwerty'</t>
    <phoneticPr fontId="6" type="noConversion"/>
  </si>
  <si>
    <t>'2013-10-01'</t>
    <phoneticPr fontId="6" type="noConversion"/>
  </si>
  <si>
    <t>'Ejemplo de qwerty'</t>
    <phoneticPr fontId="6" type="noConversion"/>
  </si>
  <si>
    <t>medianiles_en_milimetros</t>
    <phoneticPr fontId="6" type="noConversion"/>
  </si>
  <si>
    <t>'D.F.'</t>
    <phoneticPr fontId="6" type="noConversion"/>
  </si>
  <si>
    <t>TipoTrabajoDAO</t>
    <phoneticPr fontId="6" type="noConversion"/>
  </si>
  <si>
    <t>'Con los colores de google'</t>
    <phoneticPr fontId="6" type="noConversion"/>
  </si>
  <si>
    <t>'portada'</t>
    <phoneticPr fontId="6" type="noConversion"/>
  </si>
  <si>
    <t>TipoTrabajoDetalleDAO</t>
    <phoneticPr fontId="6" type="noConversion"/>
  </si>
  <si>
    <t>activo</t>
    <phoneticPr fontId="6" type="noConversion"/>
  </si>
  <si>
    <t>orden_produccion</t>
    <phoneticPr fontId="6" type="noConversion"/>
  </si>
  <si>
    <t>combinacion_tintas</t>
    <phoneticPr fontId="6" type="noConversion"/>
  </si>
  <si>
    <t>'no aplica, láminas diferentes'</t>
    <phoneticPr fontId="6" type="noConversion"/>
  </si>
  <si>
    <t>'eje de simetría es vertical, a lo alto'</t>
    <phoneticPr fontId="6" type="noConversion"/>
  </si>
  <si>
    <t>id_tipo_vuelta</t>
    <phoneticPr fontId="6" type="noConversion"/>
  </si>
  <si>
    <t>id_transporte</t>
    <phoneticPr fontId="6" type="noConversion"/>
  </si>
  <si>
    <t>transporte_detalle</t>
    <phoneticPr fontId="6" type="noConversion"/>
  </si>
  <si>
    <t>id_transporte_detalle</t>
    <phoneticPr fontId="6" type="noConversion"/>
  </si>
  <si>
    <t>id_proceso_transporte</t>
    <phoneticPr fontId="6" type="noConversion"/>
  </si>
  <si>
    <t>contrasenia</t>
    <phoneticPr fontId="6" type="noConversion"/>
  </si>
  <si>
    <t>'UV'</t>
    <phoneticPr fontId="6" type="noConversion"/>
  </si>
  <si>
    <t>'Alce'</t>
    <phoneticPr fontId="6" type="noConversion"/>
  </si>
  <si>
    <t>'Plastificado'</t>
    <phoneticPr fontId="6" type="noConversion"/>
  </si>
  <si>
    <t>'Engrapado'</t>
    <phoneticPr fontId="6" type="noConversion"/>
  </si>
  <si>
    <t>'Pegado'</t>
    <phoneticPr fontId="6" type="noConversion"/>
  </si>
  <si>
    <t>disenio</t>
    <phoneticPr fontId="6" type="noConversion"/>
  </si>
  <si>
    <t>especificaciones</t>
    <phoneticPr fontId="6" type="noConversion"/>
  </si>
  <si>
    <t>'Montado a caballo con grapa'</t>
    <phoneticPr fontId="6" type="noConversion"/>
  </si>
  <si>
    <t>'Publicación de hasta 52 paginas, por grapa'</t>
    <phoneticPr fontId="6" type="noConversion"/>
  </si>
  <si>
    <t>'Publicación de màs de 52 páginas'</t>
    <phoneticPr fontId="6" type="noConversion"/>
  </si>
  <si>
    <t>activo</t>
    <phoneticPr fontId="6" type="noConversion"/>
  </si>
  <si>
    <t>id_disenio</t>
    <phoneticPr fontId="6" type="noConversion"/>
  </si>
  <si>
    <t>id_orden_produccion</t>
    <phoneticPr fontId="6" type="noConversion"/>
  </si>
  <si>
    <t>id_combinacion_tintas</t>
    <phoneticPr fontId="6" type="noConversion"/>
  </si>
  <si>
    <t>'2013-09-29'</t>
    <phoneticPr fontId="6" type="noConversion"/>
  </si>
  <si>
    <t>num_tintas</t>
    <phoneticPr fontId="6" type="noConversion"/>
  </si>
  <si>
    <t>tamanio_publicacion</t>
    <phoneticPr fontId="6" type="noConversion"/>
  </si>
  <si>
    <t>'Lithomat'</t>
    <phoneticPr fontId="6" type="noConversion"/>
  </si>
  <si>
    <t>UnidadMedidaDAO</t>
    <phoneticPr fontId="6" type="noConversion"/>
  </si>
  <si>
    <t>'Preprensa'</t>
    <phoneticPr fontId="6" type="noConversion"/>
  </si>
  <si>
    <t>'Cliente directo gobierno especial'</t>
    <phoneticPr fontId="6" type="noConversion"/>
  </si>
  <si>
    <t>'Nota de remisión'</t>
    <phoneticPr fontId="6" type="noConversion"/>
  </si>
  <si>
    <t>'Corte'</t>
    <phoneticPr fontId="6" type="noConversion"/>
  </si>
  <si>
    <t>'CDCR'</t>
    <phoneticPr fontId="6" type="noConversion"/>
  </si>
  <si>
    <t>'58963478'</t>
    <phoneticPr fontId="6" type="noConversion"/>
  </si>
  <si>
    <t>true</t>
    <phoneticPr fontId="6" type="noConversion"/>
  </si>
  <si>
    <t>proceso_transporte</t>
    <phoneticPr fontId="6" type="noConversion"/>
  </si>
  <si>
    <t>nombre_partida</t>
    <phoneticPr fontId="6" type="noConversion"/>
  </si>
  <si>
    <t>nombre</t>
    <phoneticPr fontId="6" type="noConversion"/>
  </si>
  <si>
    <t>estatus_orden</t>
    <phoneticPr fontId="6" type="noConversion"/>
  </si>
  <si>
    <t>'0445555087783'</t>
  </si>
  <si>
    <t>'Otro'</t>
    <phoneticPr fontId="6" type="noConversion"/>
  </si>
  <si>
    <t>'Centímetro cuadrado'</t>
    <phoneticPr fontId="6" type="noConversion"/>
  </si>
  <si>
    <t>true</t>
    <phoneticPr fontId="6" type="noConversion"/>
  </si>
  <si>
    <t>perfil</t>
    <phoneticPr fontId="6" type="noConversion"/>
  </si>
  <si>
    <t>id_perfil</t>
    <phoneticPr fontId="6" type="noConversion"/>
  </si>
  <si>
    <t>id_turno_laboral</t>
    <phoneticPr fontId="6" type="noConversion"/>
  </si>
  <si>
    <t>ancho_min_papel</t>
    <phoneticPr fontId="6" type="noConversion"/>
  </si>
  <si>
    <t>id_proceso_disenio</t>
    <phoneticPr fontId="6" type="noConversion"/>
  </si>
  <si>
    <t>ap_paterno</t>
    <phoneticPr fontId="6" type="noConversion"/>
  </si>
  <si>
    <t>ap_materno</t>
    <phoneticPr fontId="6" type="noConversion"/>
  </si>
  <si>
    <t>CostosExtrasDetalleDAO</t>
    <phoneticPr fontId="6" type="noConversion"/>
  </si>
  <si>
    <t>DisenioDAO</t>
    <phoneticPr fontId="6" type="noConversion"/>
  </si>
  <si>
    <t>EstatusOrdenDAO</t>
    <phoneticPr fontId="6" type="noConversion"/>
  </si>
  <si>
    <t>FechaPrensistaDAO</t>
    <phoneticPr fontId="6" type="noConversion"/>
  </si>
  <si>
    <t>'Distrito Federal'</t>
    <phoneticPr fontId="6" type="noConversion"/>
  </si>
  <si>
    <t>true</t>
    <phoneticPr fontId="6" type="noConversion"/>
  </si>
  <si>
    <t>'CMYK'</t>
    <phoneticPr fontId="6" type="noConversion"/>
  </si>
  <si>
    <t>vuelta_barniz_coste_total</t>
    <phoneticPr fontId="6" type="noConversion"/>
  </si>
  <si>
    <t>'5 de Febrero'</t>
    <phoneticPr fontId="6" type="noConversion"/>
  </si>
  <si>
    <t>'Hot-melt'</t>
    <phoneticPr fontId="6" type="noConversion"/>
  </si>
  <si>
    <t>'Ciento'</t>
    <phoneticPr fontId="6" type="noConversion"/>
  </si>
  <si>
    <t>true</t>
    <phoneticPr fontId="6" type="noConversion"/>
  </si>
  <si>
    <t>vuelta_mismas_placas</t>
    <phoneticPr fontId="6" type="noConversion"/>
  </si>
  <si>
    <t>NULL</t>
    <phoneticPr fontId="6" type="noConversion"/>
  </si>
  <si>
    <t>tinta_precio_unitario</t>
    <phoneticPr fontId="6" type="noConversion"/>
  </si>
  <si>
    <t>tinta_coste_total</t>
    <phoneticPr fontId="6" type="noConversion"/>
  </si>
  <si>
    <t>responsable_insumo</t>
    <phoneticPr fontId="6" type="noConversion"/>
  </si>
  <si>
    <t>ProcesoTransporteDAO</t>
    <phoneticPr fontId="6" type="noConversion"/>
  </si>
  <si>
    <t>ProveedorExternoDAO</t>
    <phoneticPr fontId="6" type="noConversion"/>
  </si>
  <si>
    <t>estado</t>
    <phoneticPr fontId="6" type="noConversion"/>
  </si>
  <si>
    <t>tiempo_orden_produccion</t>
    <phoneticPr fontId="6" type="noConversion"/>
  </si>
  <si>
    <t>tipo_papel_extendido</t>
    <phoneticPr fontId="6" type="noConversion"/>
  </si>
  <si>
    <t>parametros_config</t>
    <phoneticPr fontId="6" type="noConversion"/>
  </si>
  <si>
    <t>id_tipo_papel_extendido</t>
    <phoneticPr fontId="6" type="noConversion"/>
  </si>
  <si>
    <t>calendario_orden_produccion</t>
    <phoneticPr fontId="6" type="noConversion"/>
  </si>
  <si>
    <t>filler_int_1</t>
    <phoneticPr fontId="6" type="noConversion"/>
  </si>
  <si>
    <t>filler_int_2</t>
    <phoneticPr fontId="6" type="noConversion"/>
  </si>
  <si>
    <t>filler_numeric_1</t>
    <phoneticPr fontId="6" type="noConversion"/>
  </si>
  <si>
    <t>filler_numeric_2</t>
    <phoneticPr fontId="6" type="noConversion"/>
  </si>
  <si>
    <t>filler_bool_1</t>
    <phoneticPr fontId="6" type="noConversion"/>
  </si>
  <si>
    <t>'Match print'</t>
    <phoneticPr fontId="6" type="noConversion"/>
  </si>
  <si>
    <t>'Prueba de color'</t>
    <phoneticPr fontId="6" type="noConversion"/>
  </si>
  <si>
    <t>'Retoque de imagen'</t>
    <phoneticPr fontId="6" type="noConversion"/>
  </si>
  <si>
    <t>alto_placa</t>
    <phoneticPr fontId="6" type="noConversion"/>
  </si>
  <si>
    <t>laminas_extras</t>
    <phoneticPr fontId="6" type="noConversion"/>
  </si>
  <si>
    <t>hojas_limpias</t>
    <phoneticPr fontId="6" type="noConversion"/>
  </si>
  <si>
    <t>hojas_adicionales</t>
    <phoneticPr fontId="6" type="noConversion"/>
  </si>
  <si>
    <t>id_tipo_cliente</t>
    <phoneticPr fontId="6" type="noConversion"/>
  </si>
  <si>
    <t>clave</t>
    <phoneticPr fontId="6" type="noConversion"/>
  </si>
  <si>
    <t>id_calendario_orden_produccion</t>
    <phoneticPr fontId="6" type="noConversion"/>
  </si>
  <si>
    <t>id_responsable_insumo</t>
    <phoneticPr fontId="6" type="noConversion"/>
  </si>
  <si>
    <t>true</t>
    <phoneticPr fontId="6" type="noConversion"/>
  </si>
  <si>
    <t>'D.F.'</t>
    <phoneticPr fontId="6" type="noConversion"/>
  </si>
  <si>
    <t>proceso_disenio</t>
    <phoneticPr fontId="6" type="noConversion"/>
  </si>
  <si>
    <t>true</t>
    <phoneticPr fontId="6" type="noConversion"/>
  </si>
  <si>
    <t>id_prensista</t>
    <phoneticPr fontId="6" type="noConversion"/>
  </si>
  <si>
    <t>id_partida</t>
    <phoneticPr fontId="6" type="noConversion"/>
  </si>
  <si>
    <t>NULL</t>
    <phoneticPr fontId="6" type="noConversion"/>
  </si>
  <si>
    <t>'D'</t>
    <phoneticPr fontId="6" type="noConversion"/>
  </si>
  <si>
    <t>true</t>
    <phoneticPr fontId="6" type="noConversion"/>
  </si>
  <si>
    <t>'Suaje'</t>
    <phoneticPr fontId="6" type="noConversion"/>
  </si>
  <si>
    <t>'itorrres10'</t>
    <phoneticPr fontId="6" type="noConversion"/>
  </si>
  <si>
    <t>'2013-10-22'</t>
    <phoneticPr fontId="6" type="noConversion"/>
  </si>
  <si>
    <t>'Algarín'</t>
    <phoneticPr fontId="6" type="noConversion"/>
  </si>
  <si>
    <t>ap_paterno</t>
    <phoneticPr fontId="6" type="noConversion"/>
  </si>
  <si>
    <t>'Realizar corte'</t>
    <phoneticPr fontId="6" type="noConversion"/>
  </si>
  <si>
    <t>'Hojas'</t>
    <phoneticPr fontId="6" type="noConversion"/>
  </si>
  <si>
    <t>'Editores Buena Onda S.A. De C.V.'</t>
    <phoneticPr fontId="6" type="noConversion"/>
  </si>
  <si>
    <t>'Matutino'</t>
    <phoneticPr fontId="6" type="noConversion"/>
  </si>
  <si>
    <t>'Vespertino'</t>
    <phoneticPr fontId="6" type="noConversion"/>
  </si>
  <si>
    <t>false</t>
    <phoneticPr fontId="6" type="noConversion"/>
  </si>
  <si>
    <t>true</t>
    <phoneticPr fontId="6" type="noConversion"/>
  </si>
  <si>
    <t>tipo_formacion</t>
    <phoneticPr fontId="6" type="noConversion"/>
  </si>
  <si>
    <t>//52 entre 16 = 3.25 --&gt; 4 pliegos</t>
    <phoneticPr fontId="6" type="noConversion"/>
  </si>
  <si>
    <t>'Emiliano Zapata'</t>
    <phoneticPr fontId="6" type="noConversion"/>
  </si>
  <si>
    <t>'Otro'</t>
    <phoneticPr fontId="6" type="noConversion"/>
  </si>
  <si>
    <t>'Salida negativo placa'</t>
    <phoneticPr fontId="6" type="noConversion"/>
  </si>
  <si>
    <t>id_preprensa</t>
    <phoneticPr fontId="6" type="noConversion"/>
  </si>
  <si>
    <t>tinta_especial_precio_unitario</t>
    <phoneticPr fontId="6" type="noConversion"/>
  </si>
  <si>
    <t>tinta_especial_coste_total</t>
    <phoneticPr fontId="6" type="noConversion"/>
  </si>
  <si>
    <t>'2013-09-28'</t>
  </si>
  <si>
    <t>frente_barniz_precio_unitario</t>
    <phoneticPr fontId="6" type="noConversion"/>
  </si>
  <si>
    <t>frente_barniz_coste_total</t>
    <phoneticPr fontId="6" type="noConversion"/>
  </si>
  <si>
    <t>nut</t>
    <phoneticPr fontId="6" type="noConversion"/>
  </si>
  <si>
    <t>'201400100019'</t>
    <phoneticPr fontId="6" type="noConversion"/>
  </si>
  <si>
    <t>'Unibond Blanco'</t>
    <phoneticPr fontId="6" type="noConversion"/>
  </si>
  <si>
    <t>'CMY'</t>
    <phoneticPr fontId="6" type="noConversion"/>
  </si>
  <si>
    <t>true</t>
    <phoneticPr fontId="6" type="noConversion"/>
  </si>
  <si>
    <t>true</t>
    <phoneticPr fontId="6" type="noConversion"/>
  </si>
  <si>
    <t>'Barniz registro brillante'</t>
    <phoneticPr fontId="6" type="noConversion"/>
  </si>
  <si>
    <t>'Barniz registro mate'</t>
    <phoneticPr fontId="6" type="noConversion"/>
  </si>
  <si>
    <t>'Suajado'</t>
    <phoneticPr fontId="6" type="noConversion"/>
  </si>
  <si>
    <t>'Caballo a grapa'</t>
    <phoneticPr fontId="6" type="noConversion"/>
  </si>
  <si>
    <t>acabado_detalle</t>
    <phoneticPr fontId="6" type="noConversion"/>
  </si>
  <si>
    <t>TransporteDAO</t>
    <phoneticPr fontId="6" type="noConversion"/>
  </si>
  <si>
    <t>MaterialAyudaXPartidaDAO</t>
    <phoneticPr fontId="6" type="noConversion"/>
  </si>
  <si>
    <t>ModuloDAO</t>
    <phoneticPr fontId="6" type="noConversion"/>
  </si>
  <si>
    <t>OffsetDAO</t>
    <phoneticPr fontId="6" type="noConversion"/>
  </si>
  <si>
    <t>tinta_especial</t>
    <phoneticPr fontId="6" type="noConversion"/>
  </si>
  <si>
    <t>id_tinta_especial</t>
    <phoneticPr fontId="6" type="noConversion"/>
  </si>
  <si>
    <t>NULL</t>
    <phoneticPr fontId="6" type="noConversion"/>
  </si>
  <si>
    <t>historial_estatus</t>
    <phoneticPr fontId="6" type="noConversion"/>
  </si>
  <si>
    <t>'Dummy'</t>
    <phoneticPr fontId="6" type="noConversion"/>
  </si>
  <si>
    <t>numero_decimal</t>
    <phoneticPr fontId="6" type="noConversion"/>
  </si>
  <si>
    <t>numero_paginas</t>
    <phoneticPr fontId="6" type="noConversion"/>
  </si>
  <si>
    <t>'eje de simetría es horizontal, a lo ancho'</t>
    <phoneticPr fontId="6" type="noConversion"/>
  </si>
  <si>
    <t>'Cliente'</t>
    <phoneticPr fontId="6" type="noConversion"/>
  </si>
  <si>
    <t>'CM'</t>
    <phoneticPr fontId="6" type="noConversion"/>
  </si>
  <si>
    <t>'CY'</t>
    <phoneticPr fontId="6" type="noConversion"/>
  </si>
  <si>
    <t>id_maquina</t>
    <phoneticPr fontId="6" type="noConversion"/>
  </si>
  <si>
    <t>pliego</t>
    <phoneticPr fontId="6" type="noConversion"/>
  </si>
  <si>
    <t>id_pliego</t>
    <phoneticPr fontId="6" type="noConversion"/>
  </si>
  <si>
    <t>rebase_en_milimetros</t>
    <phoneticPr fontId="6" type="noConversion"/>
  </si>
  <si>
    <t>descripcion_partida</t>
    <phoneticPr fontId="6" type="noConversion"/>
  </si>
  <si>
    <t>pinzas_en_centimetros</t>
    <phoneticPr fontId="6" type="noConversion"/>
  </si>
  <si>
    <t>alto</t>
    <phoneticPr fontId="6" type="noConversion"/>
  </si>
  <si>
    <t>'página 17-32'</t>
    <phoneticPr fontId="6" type="noConversion"/>
  </si>
  <si>
    <t>'Dorada'</t>
    <phoneticPr fontId="6" type="noConversion"/>
  </si>
  <si>
    <t>observaciones_aprobacion</t>
    <phoneticPr fontId="6" type="noConversion"/>
  </si>
  <si>
    <t>'Hacer diseño de volante media carta (14x21.5) y escaneo de imagen'</t>
    <phoneticPr fontId="6" type="noConversion"/>
  </si>
  <si>
    <t>MaterialAyudaDAO</t>
    <phoneticPr fontId="6" type="noConversion"/>
  </si>
  <si>
    <t>tipo_trabajo_detalle</t>
    <phoneticPr fontId="6" type="noConversion"/>
  </si>
  <si>
    <t>id_tipo_trabajo_detalle</t>
    <phoneticPr fontId="6" type="noConversion"/>
  </si>
  <si>
    <t>ancho</t>
    <phoneticPr fontId="6" type="noConversion"/>
  </si>
  <si>
    <t>' Porque cliente equivoco prueba de color'</t>
    <phoneticPr fontId="6" type="noConversion"/>
  </si>
  <si>
    <t>'Imprimr a 4x4 tintas'</t>
    <phoneticPr fontId="6" type="noConversion"/>
  </si>
  <si>
    <t>nombre</t>
    <phoneticPr fontId="6" type="noConversion"/>
  </si>
  <si>
    <t>hora_fin</t>
    <phoneticPr fontId="6" type="noConversion"/>
  </si>
  <si>
    <t>filler_varchar_1</t>
    <phoneticPr fontId="6" type="noConversion"/>
  </si>
  <si>
    <t>filler_varchar_2</t>
    <phoneticPr fontId="6" type="noConversion"/>
  </si>
  <si>
    <t>'Original mecánico'</t>
    <phoneticPr fontId="6" type="noConversion"/>
  </si>
  <si>
    <t>'Dummy'</t>
    <phoneticPr fontId="6" type="noConversion"/>
  </si>
  <si>
    <t>NULL</t>
    <phoneticPr fontId="6" type="noConversion"/>
  </si>
  <si>
    <t>fin_tabulador</t>
    <phoneticPr fontId="6" type="noConversion"/>
  </si>
  <si>
    <t>activo</t>
    <phoneticPr fontId="6" type="noConversion"/>
  </si>
  <si>
    <t>hojas_requeridas</t>
    <phoneticPr fontId="6" type="noConversion"/>
  </si>
  <si>
    <t>esta_eliminado</t>
    <phoneticPr fontId="6" type="noConversion"/>
  </si>
  <si>
    <t>cobranza</t>
    <phoneticPr fontId="6" type="noConversion"/>
  </si>
  <si>
    <t>'Millar'</t>
    <phoneticPr fontId="6" type="noConversion"/>
  </si>
  <si>
    <t>'Algarín'</t>
    <phoneticPr fontId="6" type="noConversion"/>
  </si>
  <si>
    <t>'Maquilador con extras'</t>
    <phoneticPr fontId="6" type="noConversion"/>
  </si>
  <si>
    <t>'5 de febrero'</t>
    <phoneticPr fontId="6" type="noConversion"/>
  </si>
  <si>
    <t>TiempoOrdenProduccionDAO</t>
    <phoneticPr fontId="6" type="noConversion"/>
  </si>
  <si>
    <t>TintaEspecialDAO</t>
    <phoneticPr fontId="6" type="noConversion"/>
  </si>
  <si>
    <t>TipoBarnizDAO</t>
    <phoneticPr fontId="6" type="noConversion"/>
  </si>
  <si>
    <t>TipoClienteDAO</t>
    <phoneticPr fontId="6" type="noConversion"/>
  </si>
  <si>
    <t>'Maquilador'</t>
    <phoneticPr fontId="6" type="noConversion"/>
  </si>
  <si>
    <t>'Dummy y archivo electrónico'</t>
    <phoneticPr fontId="6" type="noConversion"/>
  </si>
  <si>
    <t>true</t>
    <phoneticPr fontId="6" type="noConversion"/>
  </si>
  <si>
    <t>'Envío foráneo terrestre'</t>
    <phoneticPr fontId="6" type="noConversion"/>
  </si>
  <si>
    <t>true</t>
    <phoneticPr fontId="6" type="noConversion"/>
  </si>
  <si>
    <t>id_tipo_trabajo_detalle</t>
    <phoneticPr fontId="6" type="noConversion"/>
  </si>
  <si>
    <t>observaciones</t>
    <phoneticPr fontId="6" type="noConversion"/>
  </si>
  <si>
    <t>'Ninguna'</t>
    <phoneticPr fontId="6" type="noConversion"/>
  </si>
  <si>
    <t>id_partida</t>
    <phoneticPr fontId="6" type="noConversion"/>
  </si>
  <si>
    <t>id_pliego</t>
    <phoneticPr fontId="6" type="noConversion"/>
  </si>
  <si>
    <t>tipo_forma_trabajo</t>
    <phoneticPr fontId="6" type="noConversion"/>
  </si>
  <si>
    <t>id_tipo_forma_trabajo</t>
    <phoneticPr fontId="6" type="noConversion"/>
  </si>
  <si>
    <t>tinta_especial_num_ent_maq</t>
    <phoneticPr fontId="6" type="noConversion"/>
  </si>
  <si>
    <t>frente_barniz_num_ent_maq</t>
    <phoneticPr fontId="6" type="noConversion"/>
  </si>
  <si>
    <t>'C'</t>
    <phoneticPr fontId="6" type="noConversion"/>
  </si>
  <si>
    <t>'M'</t>
    <phoneticPr fontId="6" type="noConversion"/>
  </si>
  <si>
    <t>true</t>
    <phoneticPr fontId="6" type="noConversion"/>
  </si>
  <si>
    <t>'Hechas por el cliente'</t>
    <phoneticPr fontId="6" type="noConversion"/>
  </si>
  <si>
    <t>ProveedorPapelDAO</t>
    <phoneticPr fontId="6" type="noConversion"/>
  </si>
  <si>
    <t>'Precio por porcentaje'</t>
    <phoneticPr fontId="6" type="noConversion"/>
  </si>
  <si>
    <t>cantidad_proceso_externo</t>
    <phoneticPr fontId="6" type="noConversion"/>
  </si>
  <si>
    <t>fecha_envio</t>
    <phoneticPr fontId="6" type="noConversion"/>
  </si>
  <si>
    <t>pendiente</t>
    <phoneticPr fontId="6" type="noConversion"/>
  </si>
  <si>
    <t>cargo</t>
    <phoneticPr fontId="6" type="noConversion"/>
  </si>
  <si>
    <t>abono</t>
    <phoneticPr fontId="6" type="noConversion"/>
  </si>
  <si>
    <t>PrensistaDAO</t>
    <phoneticPr fontId="6" type="noConversion"/>
  </si>
  <si>
    <t>PreprensaDAO</t>
    <phoneticPr fontId="6" type="noConversion"/>
  </si>
  <si>
    <t>'En espera'</t>
    <phoneticPr fontId="6" type="noConversion"/>
  </si>
  <si>
    <t>ResponsableInsumoDAO</t>
    <phoneticPr fontId="6" type="noConversion"/>
  </si>
  <si>
    <t>true</t>
    <phoneticPr fontId="6" type="noConversion"/>
  </si>
  <si>
    <t>true</t>
    <phoneticPr fontId="6" type="noConversion"/>
  </si>
  <si>
    <t>nombre_proceso</t>
    <phoneticPr fontId="6" type="noConversion"/>
  </si>
  <si>
    <t>activo</t>
    <phoneticPr fontId="6" type="noConversion"/>
  </si>
  <si>
    <t>id_fecha_prensista_maquina</t>
    <phoneticPr fontId="6" type="noConversion"/>
  </si>
  <si>
    <t>proveedor_externo</t>
    <phoneticPr fontId="6" type="noConversion"/>
  </si>
  <si>
    <t>id_proveedor_externo</t>
    <phoneticPr fontId="6" type="noConversion"/>
  </si>
  <si>
    <t>'Cancelado'</t>
    <phoneticPr fontId="6" type="noConversion"/>
  </si>
  <si>
    <t>'Proceso externo'</t>
    <phoneticPr fontId="6" type="noConversion"/>
  </si>
  <si>
    <t>'Necesita rúbrica de aprobación'</t>
    <phoneticPr fontId="6" type="noConversion"/>
  </si>
  <si>
    <t>precio</t>
    <phoneticPr fontId="6" type="noConversion"/>
  </si>
  <si>
    <t>'MY'</t>
    <phoneticPr fontId="6" type="noConversion"/>
  </si>
  <si>
    <t>'MK'</t>
    <phoneticPr fontId="6" type="noConversion"/>
  </si>
  <si>
    <t>'YK'</t>
    <phoneticPr fontId="6" type="noConversion"/>
  </si>
  <si>
    <t>'1'</t>
    <phoneticPr fontId="6" type="noConversion"/>
  </si>
  <si>
    <t>'2013-09-19'</t>
    <phoneticPr fontId="6" type="noConversion"/>
  </si>
  <si>
    <t>true</t>
    <phoneticPr fontId="6" type="noConversion"/>
  </si>
  <si>
    <t>'Lámina presensibilizada'</t>
    <phoneticPr fontId="6" type="noConversion"/>
  </si>
  <si>
    <t>tipo_precio</t>
    <phoneticPr fontId="6" type="noConversion"/>
  </si>
  <si>
    <t>transporte</t>
    <phoneticPr fontId="6" type="noConversion"/>
  </si>
  <si>
    <t>transporte_detalle</t>
    <phoneticPr fontId="6" type="noConversion"/>
  </si>
  <si>
    <t>ok</t>
    <phoneticPr fontId="6" type="noConversion"/>
  </si>
  <si>
    <t>ok</t>
    <phoneticPr fontId="6" type="noConversion"/>
  </si>
  <si>
    <t>partida</t>
    <phoneticPr fontId="6" type="noConversion"/>
  </si>
  <si>
    <t>id_proceso_preprensa</t>
    <phoneticPr fontId="6" type="noConversion"/>
  </si>
  <si>
    <t>cantidad</t>
    <phoneticPr fontId="6" type="noConversion"/>
  </si>
  <si>
    <t>especificaciones</t>
    <phoneticPr fontId="6" type="noConversion"/>
  </si>
  <si>
    <t>papel_sobrante</t>
    <phoneticPr fontId="6" type="noConversion"/>
  </si>
  <si>
    <t>'Revisión de láminas'</t>
    <phoneticPr fontId="6" type="noConversion"/>
  </si>
  <si>
    <t>usuario</t>
    <phoneticPr fontId="6" type="noConversion"/>
  </si>
  <si>
    <t>id_usuario</t>
    <phoneticPr fontId="6" type="noConversion"/>
  </si>
  <si>
    <t>'2013-10-05'</t>
    <phoneticPr fontId="6" type="noConversion"/>
  </si>
  <si>
    <t>id_costos_extras_detalle</t>
    <phoneticPr fontId="6" type="noConversion"/>
  </si>
  <si>
    <t>resumen_entendido_realizar</t>
    <phoneticPr fontId="6" type="noConversion"/>
  </si>
  <si>
    <t>'Cotizacion'</t>
    <phoneticPr fontId="6" type="noConversion"/>
  </si>
  <si>
    <t>preprensa_detalle</t>
    <phoneticPr fontId="6" type="noConversion"/>
  </si>
  <si>
    <t>true</t>
    <phoneticPr fontId="6" type="noConversion"/>
  </si>
  <si>
    <t>fecha_generacion</t>
    <phoneticPr fontId="6" type="noConversion"/>
  </si>
  <si>
    <t>'2013-09-19 03:14:07'</t>
  </si>
  <si>
    <t>true</t>
    <phoneticPr fontId="6" type="noConversion"/>
  </si>
  <si>
    <t>activo</t>
    <phoneticPr fontId="6" type="noConversion"/>
  </si>
  <si>
    <t>id_preprensa_detalle</t>
    <phoneticPr fontId="6" type="noConversion"/>
  </si>
  <si>
    <t>id_papel_sobrante</t>
    <phoneticPr fontId="6" type="noConversion"/>
  </si>
  <si>
    <t>hojas_sobrante</t>
    <phoneticPr fontId="6" type="noConversion"/>
  </si>
  <si>
    <t>NULL</t>
    <phoneticPr fontId="6" type="noConversion"/>
  </si>
  <si>
    <t>NULL</t>
    <phoneticPr fontId="6" type="noConversion"/>
  </si>
  <si>
    <t>'-'</t>
    <phoneticPr fontId="6" type="noConversion"/>
  </si>
  <si>
    <t>HistoricoProduccionDAO</t>
    <phoneticPr fontId="6" type="noConversion"/>
  </si>
  <si>
    <t>placas_precio_unitario</t>
    <phoneticPr fontId="6" type="noConversion"/>
  </si>
  <si>
    <t>tinta_especial</t>
    <phoneticPr fontId="6" type="noConversion"/>
  </si>
  <si>
    <t>frente_num_tinta</t>
    <phoneticPr fontId="6" type="noConversion"/>
  </si>
  <si>
    <t>vuelta_num_tinta</t>
    <phoneticPr fontId="6" type="noConversion"/>
  </si>
  <si>
    <t>HistorialEstatusDAO</t>
    <phoneticPr fontId="6" type="noConversion"/>
  </si>
  <si>
    <t>vuelta_num_entradas_maquina_tinta_especial</t>
    <phoneticPr fontId="6" type="noConversion"/>
  </si>
  <si>
    <t>'2013-09-22'</t>
    <phoneticPr fontId="6" type="noConversion"/>
  </si>
  <si>
    <t>hojas_sobrantes</t>
    <phoneticPr fontId="6" type="noConversion"/>
  </si>
  <si>
    <t>'Suspensión de trabajos'</t>
    <phoneticPr fontId="6" type="noConversion"/>
  </si>
  <si>
    <t>'Tovar'</t>
    <phoneticPr fontId="6" type="noConversion"/>
  </si>
  <si>
    <t>'Ortega'</t>
    <phoneticPr fontId="6" type="noConversion"/>
  </si>
  <si>
    <t>'Tiempo extra máquina'</t>
    <phoneticPr fontId="6" type="noConversion"/>
  </si>
  <si>
    <t>TransporteDetalleDAO</t>
    <phoneticPr fontId="6" type="noConversion"/>
  </si>
  <si>
    <t>TurnoLaboralDAO</t>
    <phoneticPr fontId="6" type="noConversion"/>
  </si>
  <si>
    <t>true</t>
    <phoneticPr fontId="6" type="noConversion"/>
  </si>
  <si>
    <t>'2013-09-28'</t>
    <phoneticPr fontId="6" type="noConversion"/>
  </si>
  <si>
    <t>'Muestra flyer'</t>
    <phoneticPr fontId="6" type="noConversion"/>
  </si>
  <si>
    <t>false</t>
    <phoneticPr fontId="6" type="noConversion"/>
  </si>
  <si>
    <t>'Offset'</t>
    <phoneticPr fontId="6" type="noConversion"/>
  </si>
  <si>
    <t>'Acabado'</t>
    <phoneticPr fontId="6" type="noConversion"/>
  </si>
  <si>
    <t>// NUMERO_MILLAR deberá ser la suma de los millares que realiza</t>
    <phoneticPr fontId="6" type="noConversion"/>
  </si>
  <si>
    <t>id_parametros_config</t>
    <phoneticPr fontId="6" type="noConversion"/>
  </si>
  <si>
    <t>'Tiempo muerto'</t>
    <phoneticPr fontId="6" type="noConversion"/>
  </si>
  <si>
    <t>'Cliente directo crédito IP'</t>
    <phoneticPr fontId="6" type="noConversion"/>
  </si>
  <si>
    <t>'Necesita VoBo'</t>
    <phoneticPr fontId="6" type="noConversion"/>
  </si>
  <si>
    <t>kilogramos</t>
    <phoneticPr fontId="6" type="noConversion"/>
  </si>
  <si>
    <t>ancho</t>
    <phoneticPr fontId="6" type="noConversion"/>
  </si>
  <si>
    <t>material_ayuda_x_partida</t>
    <phoneticPr fontId="6" type="noConversion"/>
  </si>
  <si>
    <t>modulo_x_perfil_x_usuario</t>
    <phoneticPr fontId="6" type="noConversion"/>
  </si>
  <si>
    <t>_offset</t>
    <phoneticPr fontId="6" type="noConversion"/>
  </si>
  <si>
    <t>offset_detalle</t>
    <phoneticPr fontId="6" type="noConversion"/>
  </si>
  <si>
    <t>partida</t>
    <phoneticPr fontId="6" type="noConversion"/>
  </si>
  <si>
    <t>pliego</t>
    <phoneticPr fontId="6" type="noConversion"/>
  </si>
  <si>
    <t>'Diseño nuevo'</t>
    <phoneticPr fontId="6" type="noConversion"/>
  </si>
  <si>
    <t>'Rediseño'</t>
    <phoneticPr fontId="6" type="noConversion"/>
  </si>
  <si>
    <t>'Correcciones'</t>
    <phoneticPr fontId="6" type="noConversion"/>
  </si>
  <si>
    <t>'Escaneo'</t>
    <phoneticPr fontId="6" type="noConversion"/>
  </si>
  <si>
    <t>tipo_barniz</t>
    <phoneticPr fontId="6" type="noConversion"/>
  </si>
  <si>
    <t>'494-B'</t>
    <phoneticPr fontId="6" type="noConversion"/>
  </si>
  <si>
    <t>vuelta_barniz_precio_unitario</t>
    <phoneticPr fontId="6" type="noConversion"/>
  </si>
  <si>
    <t>vuelta_barniz_num_ent_maq</t>
    <phoneticPr fontId="6" type="noConversion"/>
  </si>
  <si>
    <t>'Envío foráneo aéreo'</t>
    <phoneticPr fontId="6" type="noConversion"/>
  </si>
  <si>
    <t>coste_total_procesos_partida</t>
  </si>
  <si>
    <t>coste_total_tipo_trabajo_detalle</t>
    <phoneticPr fontId="6" type="noConversion"/>
  </si>
  <si>
    <t>subpartidas_coste_total</t>
    <phoneticPr fontId="6" type="noConversion"/>
  </si>
  <si>
    <t>ProcesoDisenioDAO</t>
    <phoneticPr fontId="6" type="noConversion"/>
  </si>
  <si>
    <t>ProcesoExternoDAO</t>
    <phoneticPr fontId="6" type="noConversion"/>
  </si>
  <si>
    <t>NULL</t>
    <phoneticPr fontId="6" type="noConversion"/>
  </si>
  <si>
    <t>true</t>
    <phoneticPr fontId="6" type="noConversion"/>
  </si>
  <si>
    <t>true</t>
    <phoneticPr fontId="6" type="noConversion"/>
  </si>
  <si>
    <t>DAO</t>
    <phoneticPr fontId="6" type="noConversion"/>
  </si>
  <si>
    <t>AcabadoDAO</t>
    <phoneticPr fontId="6" type="noConversion"/>
  </si>
  <si>
    <t>ancho_max_papel</t>
    <phoneticPr fontId="6" type="noConversion"/>
  </si>
  <si>
    <t>alto_max_papel</t>
    <phoneticPr fontId="6" type="noConversion"/>
  </si>
  <si>
    <t>'Cliente directo gobierno'</t>
    <phoneticPr fontId="6" type="noConversion"/>
  </si>
  <si>
    <t>'ROLE_ADMIN'</t>
    <phoneticPr fontId="6" type="noConversion"/>
  </si>
  <si>
    <t>'ROLE_COTIZADOR'</t>
    <phoneticPr fontId="6" type="noConversion"/>
  </si>
  <si>
    <t>'ROLE_PRODUCCION'</t>
    <phoneticPr fontId="6" type="noConversion"/>
  </si>
  <si>
    <t>'ROLE_DISEÑO'</t>
    <phoneticPr fontId="6" type="noConversion"/>
  </si>
  <si>
    <t>'ROLE_PREPRENSA'</t>
    <phoneticPr fontId="6" type="noConversion"/>
  </si>
  <si>
    <t>'ROLE_TRANSPORTE'</t>
    <phoneticPr fontId="6" type="noConversion"/>
  </si>
  <si>
    <t>'ROLE_PROCESO_EXTERNO'</t>
    <phoneticPr fontId="6" type="noConversion"/>
  </si>
  <si>
    <t>'ROLE_ACABADO'</t>
    <phoneticPr fontId="6" type="noConversion"/>
  </si>
  <si>
    <t>'ROLE_CLIENTE'</t>
    <phoneticPr fontId="6" type="noConversion"/>
  </si>
  <si>
    <t>'Tiene acceso a los procesos de produccion'</t>
    <phoneticPr fontId="6" type="noConversion"/>
  </si>
  <si>
    <t>'Tiene acceso al proceso diseño'</t>
    <phoneticPr fontId="6" type="noConversion"/>
  </si>
  <si>
    <t>'Tiene acceso al proceso preprensa'</t>
    <phoneticPr fontId="6" type="noConversion"/>
  </si>
  <si>
    <t>'Tiene acceso al proceso transporte'</t>
    <phoneticPr fontId="6" type="noConversion"/>
  </si>
  <si>
    <t>'Tiene acceso al proceso externo'</t>
    <phoneticPr fontId="6" type="noConversion"/>
  </si>
  <si>
    <t>'Tiene acceso al proceso acabado'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</si>
  <si>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</si>
  <si>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</si>
  <si>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</si>
  <si>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'Se debe regresar al cliente'</t>
    <phoneticPr fontId="6" type="noConversion"/>
  </si>
  <si>
    <t>tipo_precio</t>
    <phoneticPr fontId="6" type="noConversion"/>
  </si>
  <si>
    <t>'Y'</t>
    <phoneticPr fontId="6" type="noConversion"/>
  </si>
  <si>
    <t>id_tipo_precio</t>
    <phoneticPr fontId="6" type="noConversion"/>
  </si>
  <si>
    <t>activo</t>
    <phoneticPr fontId="6" type="noConversion"/>
  </si>
  <si>
    <t>NULL</t>
    <phoneticPr fontId="6" type="noConversion"/>
  </si>
  <si>
    <t>'Revisión de negativos'</t>
    <phoneticPr fontId="6" type="noConversion"/>
  </si>
  <si>
    <t>'Finalizado'</t>
    <phoneticPr fontId="6" type="noConversion"/>
  </si>
  <si>
    <t>resumen_entendido_realizar</t>
    <phoneticPr fontId="6" type="noConversion"/>
  </si>
  <si>
    <t>CalendarioOrdenProduccionDAO</t>
    <phoneticPr fontId="6" type="noConversion"/>
  </si>
  <si>
    <t>CatalogosDAO</t>
    <phoneticPr fontId="6" type="noConversion"/>
  </si>
  <si>
    <t>ClienteDAO</t>
    <phoneticPr fontId="6" type="noConversion"/>
  </si>
  <si>
    <t>CobranzaDAO</t>
    <phoneticPr fontId="6" type="noConversion"/>
  </si>
  <si>
    <t>CombinacionTintasDAO</t>
    <phoneticPr fontId="6" type="noConversion"/>
  </si>
  <si>
    <t>'Diseñador'</t>
    <phoneticPr fontId="6" type="noConversion"/>
  </si>
  <si>
    <t>TipoComprobanteFiscalDAO</t>
    <phoneticPr fontId="6" type="noConversion"/>
  </si>
  <si>
    <t>TipoFormacionDAO</t>
    <phoneticPr fontId="6" type="noConversion"/>
  </si>
  <si>
    <t>TipoPapelExtendidoDAO</t>
    <phoneticPr fontId="6" type="noConversion"/>
  </si>
  <si>
    <t>TipoPlacaDAO</t>
    <phoneticPr fontId="6" type="noConversion"/>
  </si>
  <si>
    <t>TipoPrecioDAO</t>
    <phoneticPr fontId="6" type="noConversion"/>
  </si>
  <si>
    <t>numero_decimal</t>
    <phoneticPr fontId="6" type="noConversion"/>
  </si>
  <si>
    <t>placas_num_placas</t>
    <phoneticPr fontId="6" type="noConversion"/>
  </si>
  <si>
    <t>'Convertir en libro'</t>
    <phoneticPr fontId="6" type="noConversion"/>
  </si>
  <si>
    <t>'Revisar papel para pinza'</t>
    <phoneticPr fontId="6" type="noConversion"/>
  </si>
  <si>
    <t>'2013-09-27'</t>
    <phoneticPr fontId="6" type="noConversion"/>
  </si>
  <si>
    <t>'Regresar al finalizar trabajo'</t>
    <phoneticPr fontId="6" type="noConversion"/>
  </si>
  <si>
    <t>id_tipo_precio</t>
    <phoneticPr fontId="6" type="noConversion"/>
  </si>
  <si>
    <t>descripcion</t>
    <phoneticPr fontId="6" type="noConversion"/>
  </si>
  <si>
    <t>PerfilXSubmoduloDetalle</t>
    <phoneticPr fontId="6" type="noConversion"/>
  </si>
  <si>
    <t>NULL</t>
    <phoneticPr fontId="6" type="noConversion"/>
  </si>
  <si>
    <t>proceso_preprensa</t>
    <phoneticPr fontId="6" type="noConversion"/>
  </si>
  <si>
    <t>id_proceso_preprensa</t>
    <phoneticPr fontId="6" type="noConversion"/>
  </si>
  <si>
    <t>nombre_proceso</t>
    <phoneticPr fontId="6" type="noConversion"/>
  </si>
  <si>
    <t>descripcion</t>
    <phoneticPr fontId="6" type="noConversion"/>
  </si>
  <si>
    <t>aviso_mantenimiento_maquina</t>
    <phoneticPr fontId="6" type="noConversion"/>
  </si>
  <si>
    <t>cobranza</t>
    <phoneticPr fontId="6" type="noConversion"/>
  </si>
  <si>
    <t>disenio</t>
    <phoneticPr fontId="6" type="noConversion"/>
  </si>
  <si>
    <t>fin_tabulador</t>
    <phoneticPr fontId="6" type="noConversion"/>
  </si>
  <si>
    <t>activo</t>
    <phoneticPr fontId="6" type="noConversion"/>
  </si>
  <si>
    <t>num_entradas_maquina</t>
    <phoneticPr fontId="6" type="noConversion"/>
  </si>
  <si>
    <t>// FECHA es la misma fecha de la tabla offset</t>
    <phoneticPr fontId="6" type="noConversion"/>
  </si>
  <si>
    <t>placas_coste_total</t>
    <phoneticPr fontId="6" type="noConversion"/>
  </si>
  <si>
    <t>tinta_num_ent_maq</t>
    <phoneticPr fontId="6" type="noConversion"/>
  </si>
  <si>
    <t>'K'</t>
    <phoneticPr fontId="6" type="noConversion"/>
  </si>
  <si>
    <t>'Doble carta - Doble oficio'</t>
    <phoneticPr fontId="6" type="noConversion"/>
  </si>
  <si>
    <t>'Carta - Oficio'</t>
    <phoneticPr fontId="6" type="noConversion"/>
  </si>
  <si>
    <t>ok</t>
    <phoneticPr fontId="6" type="noConversion"/>
  </si>
  <si>
    <t>ok</t>
    <phoneticPr fontId="6" type="noConversion"/>
  </si>
  <si>
    <t>cantidad_original</t>
    <phoneticPr fontId="6" type="noConversion"/>
  </si>
  <si>
    <t>unidad_medida</t>
    <phoneticPr fontId="6" type="noConversion"/>
  </si>
  <si>
    <t>usuario</t>
    <phoneticPr fontId="6" type="noConversion"/>
  </si>
  <si>
    <t>ok</t>
    <phoneticPr fontId="6" type="noConversion"/>
  </si>
  <si>
    <t>PerfilXModuloDetalle</t>
    <phoneticPr fontId="6" type="noConversion"/>
  </si>
  <si>
    <t>'65779'</t>
    <phoneticPr fontId="6" type="noConversion"/>
  </si>
  <si>
    <t>'Unidad'</t>
    <phoneticPr fontId="6" type="noConversion"/>
  </si>
  <si>
    <t>'Dar salida de placas'</t>
    <phoneticPr fontId="6" type="noConversion"/>
  </si>
  <si>
    <t>'México'</t>
    <phoneticPr fontId="6" type="noConversion"/>
  </si>
  <si>
    <t>email</t>
    <phoneticPr fontId="6" type="noConversion"/>
  </si>
  <si>
    <t>'Media carta - Medio oficio'</t>
    <phoneticPr fontId="6" type="noConversion"/>
  </si>
  <si>
    <t>'Tipografia'</t>
    <phoneticPr fontId="6" type="noConversion"/>
  </si>
  <si>
    <t>'Precio por ciento'</t>
    <phoneticPr fontId="6" type="noConversion"/>
  </si>
  <si>
    <t>tipo_cliente_id_tipo_precio</t>
    <phoneticPr fontId="6" type="noConversion"/>
  </si>
  <si>
    <t>pais</t>
    <phoneticPr fontId="6" type="noConversion"/>
  </si>
  <si>
    <t>'Salida positivo tamaño carta'</t>
    <phoneticPr fontId="6" type="noConversion"/>
  </si>
  <si>
    <t>precio_cliente</t>
    <phoneticPr fontId="6" type="noConversion"/>
  </si>
  <si>
    <t>AvisoMantenimientoDAO</t>
    <phoneticPr fontId="6" type="noConversion"/>
  </si>
  <si>
    <t>'Ivonne'</t>
    <phoneticPr fontId="6" type="noConversion"/>
  </si>
  <si>
    <t>'8 cartas - 8 oficios'</t>
    <phoneticPr fontId="6" type="noConversion"/>
  </si>
  <si>
    <t>'Bajada de corte'</t>
    <phoneticPr fontId="6" type="noConversion"/>
  </si>
  <si>
    <t>'Lithomat'</t>
    <phoneticPr fontId="6" type="noConversion"/>
  </si>
  <si>
    <t>// JAMAS SE DEBE BORRAR ESTE REGISTRO</t>
    <phoneticPr fontId="6" type="noConversion"/>
  </si>
  <si>
    <t>true</t>
  </si>
  <si>
    <t>true</t>
    <phoneticPr fontId="6" type="noConversion"/>
  </si>
  <si>
    <t>'1/8'</t>
    <phoneticPr fontId="6" type="noConversion"/>
  </si>
  <si>
    <t>'1/16'</t>
    <phoneticPr fontId="6" type="noConversion"/>
  </si>
  <si>
    <t>'Flyer/Póster'</t>
    <phoneticPr fontId="6" type="noConversion"/>
  </si>
  <si>
    <t>'Hernández'</t>
    <phoneticPr fontId="6" type="noConversion"/>
  </si>
  <si>
    <t>'aaa@aaa.com'</t>
    <phoneticPr fontId="6" type="noConversion"/>
  </si>
  <si>
    <t>calificacion_procesos_partida</t>
    <phoneticPr fontId="6" type="noConversion"/>
  </si>
  <si>
    <t>id_calificacion_procesos_partida</t>
    <phoneticPr fontId="6" type="noConversion"/>
  </si>
  <si>
    <t>NULL</t>
    <phoneticPr fontId="6" type="noConversion"/>
  </si>
  <si>
    <t>true</t>
    <phoneticPr fontId="6" type="noConversion"/>
  </si>
  <si>
    <t>disenio_detalle</t>
    <phoneticPr fontId="6" type="noConversion"/>
  </si>
  <si>
    <t>NULL</t>
    <phoneticPr fontId="6" type="noConversion"/>
  </si>
  <si>
    <t>'Imprimr a 5x5 tintas'</t>
    <phoneticPr fontId="6" type="noConversion"/>
  </si>
  <si>
    <t>historico_produccion</t>
    <phoneticPr fontId="6" type="noConversion"/>
  </si>
  <si>
    <t>activo</t>
    <phoneticPr fontId="6" type="noConversion"/>
  </si>
  <si>
    <t>'06:00'</t>
    <phoneticPr fontId="6" type="noConversion"/>
  </si>
  <si>
    <t>'14:00'</t>
    <phoneticPr fontId="6" type="noConversion"/>
  </si>
  <si>
    <t>'22:00'</t>
    <phoneticPr fontId="6" type="noConversion"/>
  </si>
  <si>
    <t>materiales_recibe</t>
    <phoneticPr fontId="6" type="noConversion"/>
  </si>
  <si>
    <t>alto_min_papel</t>
    <phoneticPr fontId="6" type="noConversion"/>
  </si>
  <si>
    <t>NULL</t>
    <phoneticPr fontId="6" type="noConversion"/>
  </si>
  <si>
    <t>'página 49-52'</t>
    <phoneticPr fontId="6" type="noConversion"/>
  </si>
  <si>
    <t>'2013-09-20'</t>
    <phoneticPr fontId="6" type="noConversion"/>
  </si>
  <si>
    <t>'2013-09-25'</t>
    <phoneticPr fontId="6" type="noConversion"/>
  </si>
  <si>
    <t>'Hotmealt'</t>
    <phoneticPr fontId="6" type="noConversion"/>
  </si>
  <si>
    <t>'Formacion Z'</t>
    <phoneticPr fontId="6" type="noConversion"/>
  </si>
  <si>
    <t>'José'</t>
    <phoneticPr fontId="6" type="noConversion"/>
  </si>
  <si>
    <t>'Contenido interior revista'</t>
    <phoneticPr fontId="6" type="noConversion"/>
  </si>
  <si>
    <t>'MYK'</t>
    <phoneticPr fontId="6" type="noConversion"/>
  </si>
  <si>
    <t>id_tipo_papel_extendido</t>
    <phoneticPr fontId="6" type="noConversion"/>
  </si>
  <si>
    <t>id_offset</t>
    <phoneticPr fontId="6" type="noConversion"/>
  </si>
  <si>
    <t>InsumoCalificacionDAO</t>
    <phoneticPr fontId="6" type="noConversion"/>
  </si>
  <si>
    <t>MaquinaDAO</t>
    <phoneticPr fontId="6" type="noConversion"/>
  </si>
  <si>
    <t>PliegoDAO</t>
    <phoneticPr fontId="6" type="noConversion"/>
  </si>
  <si>
    <t>'CMK'</t>
    <phoneticPr fontId="6" type="noConversion"/>
  </si>
  <si>
    <t>'CYK'</t>
    <phoneticPr fontId="6" type="noConversion"/>
  </si>
  <si>
    <t>precio_bruto</t>
    <phoneticPr fontId="6" type="noConversion"/>
  </si>
  <si>
    <t>'4 cartas - 4 oficios'</t>
    <phoneticPr fontId="6" type="noConversion"/>
  </si>
  <si>
    <t>tipo_papel_extendido</t>
    <phoneticPr fontId="6" type="noConversion"/>
  </si>
  <si>
    <t>'Millar impresión por color'</t>
    <phoneticPr fontId="6" type="noConversion"/>
  </si>
  <si>
    <t>false</t>
    <phoneticPr fontId="6" type="noConversion"/>
  </si>
  <si>
    <t>true</t>
    <phoneticPr fontId="6" type="noConversion"/>
  </si>
  <si>
    <t>AcabadoDetalleDAO</t>
    <phoneticPr fontId="6" type="noConversion"/>
  </si>
</sst>
</file>

<file path=xl/styles.xml><?xml version="1.0" encoding="utf-8"?>
<styleSheet xmlns="http://schemas.openxmlformats.org/spreadsheetml/2006/main">
  <fonts count="9"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  <font>
      <u/>
      <sz val="10"/>
      <color indexed="12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2" borderId="0" xfId="0" applyFill="1"/>
    <xf numFmtId="0" fontId="0" fillId="0" borderId="0" xfId="0" quotePrefix="1" applyFill="1"/>
    <xf numFmtId="0" fontId="0" fillId="0" borderId="0" xfId="0" quotePrefix="1"/>
    <xf numFmtId="0" fontId="0" fillId="0" borderId="0" xfId="0" applyFill="1"/>
    <xf numFmtId="0" fontId="5" fillId="0" borderId="0" xfId="0" applyFont="1"/>
    <xf numFmtId="0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2" fontId="0" fillId="0" borderId="0" xfId="0" applyNumberFormat="1"/>
    <xf numFmtId="20" fontId="0" fillId="0" borderId="0" xfId="0" quotePrefix="1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0" fontId="7" fillId="0" borderId="0" xfId="0" applyFont="1"/>
    <xf numFmtId="0" fontId="4" fillId="0" borderId="0" xfId="0" applyFont="1"/>
    <xf numFmtId="0" fontId="8" fillId="0" borderId="0" xfId="1" quotePrefix="1" applyFont="1" applyAlignment="1" applyProtection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2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aa@aa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H176"/>
  <sheetViews>
    <sheetView zoomScale="125" workbookViewId="0">
      <selection activeCell="C31" sqref="C31"/>
    </sheetView>
  </sheetViews>
  <sheetFormatPr baseColWidth="10" defaultRowHeight="13"/>
  <cols>
    <col min="1" max="1" width="20.28515625" customWidth="1"/>
    <col min="2" max="2" width="23" bestFit="1" customWidth="1"/>
    <col min="3" max="3" width="30.7109375" bestFit="1" customWidth="1"/>
    <col min="4" max="4" width="47" bestFit="1" customWidth="1"/>
    <col min="5" max="5" width="9.85546875" bestFit="1" customWidth="1"/>
    <col min="6" max="6" width="12.140625" bestFit="1" customWidth="1"/>
    <col min="7" max="7" width="10.42578125" bestFit="1" customWidth="1"/>
    <col min="8" max="8" width="10.5703125" bestFit="1" customWidth="1"/>
    <col min="9" max="9" width="10.85546875" bestFit="1" customWidth="1"/>
    <col min="10" max="10" width="13" bestFit="1" customWidth="1"/>
    <col min="11" max="11" width="13.85546875" bestFit="1" customWidth="1"/>
    <col min="12" max="12" width="5.42578125" bestFit="1" customWidth="1"/>
  </cols>
  <sheetData>
    <row r="3" spans="1:8">
      <c r="B3" s="1" t="s">
        <v>633</v>
      </c>
    </row>
    <row r="4" spans="1:8">
      <c r="B4" t="s">
        <v>634</v>
      </c>
      <c r="C4" t="s">
        <v>555</v>
      </c>
      <c r="D4" t="s">
        <v>493</v>
      </c>
      <c r="E4" t="s">
        <v>243</v>
      </c>
      <c r="F4" t="s">
        <v>633</v>
      </c>
      <c r="G4" t="s">
        <v>397</v>
      </c>
      <c r="H4" t="s">
        <v>408</v>
      </c>
    </row>
    <row r="5" spans="1:8">
      <c r="A5" t="str">
        <f>CONCATENATE("INSERT INTO ",B$3," (",B$4,", ",C$4,", ",D$4,", ",E$4,", ",F$4,", ",G$4,", ",H$4,") VALUES (",B5,",",C5,",",D5,",",E5,",",F5,",",G5,",",H5,");" )</f>
        <v>INSERT INTO usuario (id_usuario, nombre, ap_paterno, ap_materno, usuario, contrasenia, activo) VALUES (1,'Gerardo','Nieto','López','gnieto','gnieto',true);</v>
      </c>
      <c r="B5">
        <v>1</v>
      </c>
      <c r="C5" s="3" t="s">
        <v>60</v>
      </c>
      <c r="D5" s="3" t="s">
        <v>61</v>
      </c>
      <c r="E5" s="3" t="s">
        <v>62</v>
      </c>
      <c r="F5" s="3" t="s">
        <v>151</v>
      </c>
      <c r="G5" s="3" t="s">
        <v>151</v>
      </c>
      <c r="H5" t="s">
        <v>797</v>
      </c>
    </row>
    <row r="6" spans="1:8">
      <c r="A6" t="str">
        <f>CONCATENATE("INSERT INTO ",B$3," (",B$4,", ",C$4,", ",D$4,", ",E$4,", ",F$4,", ",G$4,", ",H$4,") VALUES (",B6,",",C6,",",D6,",",E6,",",F6,",",G6,",",H6,");" )</f>
        <v>INSERT INTO usuario (id_usuario, nombre, ap_paterno, ap_materno, usuario, contrasenia, activo) VALUES (2,'José','Tovar','Ortega','jtovar','jtovar',true);</v>
      </c>
      <c r="B6">
        <v>2</v>
      </c>
      <c r="C6" s="3" t="s">
        <v>823</v>
      </c>
      <c r="D6" s="3" t="s">
        <v>661</v>
      </c>
      <c r="E6" s="3" t="s">
        <v>662</v>
      </c>
      <c r="F6" s="3" t="s">
        <v>307</v>
      </c>
      <c r="G6" s="3" t="s">
        <v>307</v>
      </c>
      <c r="H6" t="s">
        <v>797</v>
      </c>
    </row>
    <row r="7" spans="1:8">
      <c r="A7" t="str">
        <f>CONCATENATE("INSERT INTO ",B$3," (",B$4,", ",C$4,", ",D$4,", ",E$4,", ",F$4,", ",G$4,", ",H$4,") VALUES (",B7,",",C7,",",D7,",",E7,",",F7,",",G7,",",H7,");" )</f>
        <v>INSERT INTO usuario (id_usuario, nombre, ap_paterno, ap_materno, usuario, contrasenia, activo) VALUES (3,'Yolanda','Tovar','Ortega','ytovaro','ytovaro',true);</v>
      </c>
      <c r="B7">
        <v>3</v>
      </c>
      <c r="C7" s="3" t="s">
        <v>240</v>
      </c>
      <c r="D7" s="3" t="s">
        <v>661</v>
      </c>
      <c r="E7" s="3" t="s">
        <v>662</v>
      </c>
      <c r="F7" s="3" t="s">
        <v>308</v>
      </c>
      <c r="G7" s="3" t="s">
        <v>308</v>
      </c>
      <c r="H7" t="s">
        <v>517</v>
      </c>
    </row>
    <row r="8" spans="1:8">
      <c r="A8" t="str">
        <f>CONCATENATE("INSERT INTO ",B$3," (",B$4,", ",C$4,", ",D$4,", ",E$4,", ",F$4,", ",G$4,", ",H$4,") VALUES (",B8,",",C8,",",D8,",",E8,",",F8,",",G8,",",H8,");" )</f>
        <v>INSERT INTO usuario (id_usuario, nombre, ap_paterno, ap_materno, usuario, contrasenia, activo) VALUES (4,'Ivonne','Torres',NULL,'itorres','itorrres10',true);</v>
      </c>
      <c r="B8">
        <v>4</v>
      </c>
      <c r="C8" s="3" t="s">
        <v>791</v>
      </c>
      <c r="D8" s="3" t="s">
        <v>275</v>
      </c>
      <c r="E8" t="s">
        <v>754</v>
      </c>
      <c r="F8" s="3" t="s">
        <v>195</v>
      </c>
      <c r="G8" s="3" t="s">
        <v>490</v>
      </c>
      <c r="H8" t="s">
        <v>643</v>
      </c>
    </row>
    <row r="9" spans="1:8">
      <c r="D9" s="3"/>
      <c r="E9" s="3"/>
    </row>
    <row r="10" spans="1:8">
      <c r="D10" s="3"/>
      <c r="E10" s="3"/>
    </row>
    <row r="11" spans="1:8">
      <c r="B11" s="1" t="s">
        <v>432</v>
      </c>
    </row>
    <row r="12" spans="1:8">
      <c r="B12" t="s">
        <v>433</v>
      </c>
      <c r="C12" t="s">
        <v>555</v>
      </c>
      <c r="D12" t="s">
        <v>341</v>
      </c>
      <c r="E12" t="s">
        <v>408</v>
      </c>
    </row>
    <row r="13" spans="1:8">
      <c r="A13" t="str">
        <f>CONCATENATE("INSERT INTO ",B$11," (",B$12,", ",C$12,", ",D$12,", ",E$12,") VALUES (",B13,",",C13,",",D13,",",E13,");" )</f>
        <v>INSERT INTO perfil (id_perfil, nombre, descripcion, activo) VALUES (1,'ROLE_ROOT','Acceso a todo el sistema',true);</v>
      </c>
      <c r="B13">
        <v>1</v>
      </c>
      <c r="C13" s="3" t="s">
        <v>152</v>
      </c>
      <c r="D13" s="3" t="s">
        <v>153</v>
      </c>
      <c r="E13" t="s">
        <v>797</v>
      </c>
    </row>
    <row r="14" spans="1:8">
      <c r="A14" t="str">
        <f t="shared" ref="A14:A22" si="0">CONCATENATE("INSERT INTO ",B$11," (",B$12,", ",C$12,", ",D$12,", ",E$12,") VALUES (",B14,",",C14,",",D14,",",E14,");" )</f>
        <v>INSERT INTO perfil (id_perfil, nombre, descripcion, activo) VALUES (2,'ROLE_ADMIN','Tiene acceso a cotizador, produccion y todos los catalogos',true);</v>
      </c>
      <c r="B14">
        <v>2</v>
      </c>
      <c r="C14" s="3" t="s">
        <v>707</v>
      </c>
      <c r="D14" s="3" t="s">
        <v>118</v>
      </c>
      <c r="E14" t="s">
        <v>297</v>
      </c>
    </row>
    <row r="15" spans="1:8">
      <c r="A15" t="str">
        <f t="shared" si="0"/>
        <v>INSERT INTO perfil (id_perfil, nombre, descripcion, activo) VALUES (3,'ROLE_COTIZADOR','Tiene acceso a cotizador, produccion y algunos catalogos',true);</v>
      </c>
      <c r="B15">
        <v>3</v>
      </c>
      <c r="C15" s="3" t="s">
        <v>708</v>
      </c>
      <c r="D15" s="3" t="s">
        <v>117</v>
      </c>
      <c r="E15" t="s">
        <v>517</v>
      </c>
    </row>
    <row r="16" spans="1:8">
      <c r="A16" t="str">
        <f t="shared" si="0"/>
        <v>INSERT INTO perfil (id_perfil, nombre, descripcion, activo) VALUES (4,'ROLE_PRODUCCION','Tiene acceso a los procesos de produccion',true);</v>
      </c>
      <c r="B16">
        <v>4</v>
      </c>
      <c r="C16" s="3" t="s">
        <v>709</v>
      </c>
      <c r="D16" s="3" t="s">
        <v>716</v>
      </c>
      <c r="E16" t="s">
        <v>643</v>
      </c>
    </row>
    <row r="17" spans="1:5">
      <c r="A17" t="str">
        <f t="shared" si="0"/>
        <v>INSERT INTO perfil (id_perfil, nombre, descripcion, activo) VALUES (5,'ROLE_DISEÑO','Tiene acceso al proceso diseño',true);</v>
      </c>
      <c r="B17">
        <v>5</v>
      </c>
      <c r="C17" s="3" t="s">
        <v>710</v>
      </c>
      <c r="D17" s="3" t="s">
        <v>717</v>
      </c>
      <c r="E17" t="s">
        <v>643</v>
      </c>
    </row>
    <row r="18" spans="1:5">
      <c r="A18" t="str">
        <f t="shared" si="0"/>
        <v>INSERT INTO perfil (id_perfil, nombre, descripcion, activo) VALUES (6,'ROLE_PREPRENSA','Tiene acceso al proceso preprensa',true);</v>
      </c>
      <c r="B18">
        <v>6</v>
      </c>
      <c r="C18" s="3" t="s">
        <v>711</v>
      </c>
      <c r="D18" s="3" t="s">
        <v>718</v>
      </c>
      <c r="E18" t="s">
        <v>643</v>
      </c>
    </row>
    <row r="19" spans="1:5">
      <c r="A19" t="str">
        <f t="shared" si="0"/>
        <v>INSERT INTO perfil (id_perfil, nombre, descripcion, activo) VALUES (7,'ROLE_TRANSPORTE','Tiene acceso al proceso transporte',true);</v>
      </c>
      <c r="B19">
        <v>7</v>
      </c>
      <c r="C19" s="3" t="s">
        <v>712</v>
      </c>
      <c r="D19" s="3" t="s">
        <v>719</v>
      </c>
      <c r="E19" t="s">
        <v>125</v>
      </c>
    </row>
    <row r="20" spans="1:5">
      <c r="A20" t="str">
        <f t="shared" si="0"/>
        <v>INSERT INTO perfil (id_perfil, nombre, descripcion, activo) VALUES (8,'ROLE_PROCESO_EXTERNO','Tiene acceso al proceso externo',true);</v>
      </c>
      <c r="B20">
        <v>8</v>
      </c>
      <c r="C20" s="3" t="s">
        <v>713</v>
      </c>
      <c r="D20" s="3" t="s">
        <v>720</v>
      </c>
      <c r="E20" t="s">
        <v>125</v>
      </c>
    </row>
    <row r="21" spans="1:5">
      <c r="A21" t="str">
        <f t="shared" si="0"/>
        <v>INSERT INTO perfil (id_perfil, nombre, descripcion, activo) VALUES (9,'ROLE_ACABADO','Tiene acceso al proceso acabado',true);</v>
      </c>
      <c r="B21">
        <v>9</v>
      </c>
      <c r="C21" s="3" t="s">
        <v>714</v>
      </c>
      <c r="D21" s="3" t="s">
        <v>721</v>
      </c>
      <c r="E21" t="s">
        <v>125</v>
      </c>
    </row>
    <row r="22" spans="1:5">
      <c r="A22" t="str">
        <f t="shared" si="0"/>
        <v>INSERT INTO perfil (id_perfil, nombre, descripcion, activo) VALUES (10,'ROLE_CLIENTE','Tiene acceso a sus reportes en pdf',true);</v>
      </c>
      <c r="B22">
        <v>10</v>
      </c>
      <c r="C22" s="3" t="s">
        <v>715</v>
      </c>
      <c r="D22" s="3" t="s">
        <v>119</v>
      </c>
      <c r="E22" t="s">
        <v>125</v>
      </c>
    </row>
    <row r="25" spans="1:5">
      <c r="B25" s="1" t="s">
        <v>120</v>
      </c>
    </row>
    <row r="26" spans="1:5">
      <c r="B26" t="s">
        <v>121</v>
      </c>
      <c r="C26" t="s">
        <v>122</v>
      </c>
      <c r="D26" t="s">
        <v>123</v>
      </c>
      <c r="E26" t="s">
        <v>124</v>
      </c>
    </row>
    <row r="27" spans="1:5">
      <c r="A27" t="str">
        <f>CONCATENATE("INSERT INTO ",B$25," (",B$26,", ",C$26,", ",D$26,", ",E$26,") VALUES (",B27,",",C27,",",D27,",",E27,");" )</f>
        <v>INSERT INTO perfil_x_usuario (id_perfil_x_usuario, id_usuario, id_perfil, activo) VALUES (1,1,1,true);</v>
      </c>
      <c r="B27">
        <v>1</v>
      </c>
      <c r="C27" s="3">
        <v>1</v>
      </c>
      <c r="D27" s="3">
        <v>1</v>
      </c>
      <c r="E27" t="s">
        <v>125</v>
      </c>
    </row>
    <row r="28" spans="1:5">
      <c r="A28" t="str">
        <f t="shared" ref="A28:A30" si="1">CONCATENATE("INSERT INTO ",B$25," (",B$26,", ",C$26,", ",D$26,", ",E$26,") VALUES (",B28,",",C28,",",D28,",",E28,");" )</f>
        <v>INSERT INTO perfil_x_usuario (id_perfil_x_usuario, id_usuario, id_perfil, activo) VALUES (2,2,1,true);</v>
      </c>
      <c r="B28">
        <v>2</v>
      </c>
      <c r="C28" s="3">
        <v>2</v>
      </c>
      <c r="D28" s="3">
        <v>1</v>
      </c>
      <c r="E28" t="s">
        <v>125</v>
      </c>
    </row>
    <row r="29" spans="1:5">
      <c r="A29" t="str">
        <f t="shared" si="1"/>
        <v>INSERT INTO perfil_x_usuario (id_perfil_x_usuario, id_usuario, id_perfil, activo) VALUES (3,3,2,true);</v>
      </c>
      <c r="B29">
        <v>3</v>
      </c>
      <c r="C29" s="3">
        <v>3</v>
      </c>
      <c r="D29" s="3">
        <v>2</v>
      </c>
      <c r="E29" t="s">
        <v>125</v>
      </c>
    </row>
    <row r="30" spans="1:5">
      <c r="A30" t="str">
        <f t="shared" si="1"/>
        <v>INSERT INTO perfil_x_usuario (id_perfil_x_usuario, id_usuario, id_perfil, activo) VALUES (4,4,3,true);</v>
      </c>
      <c r="B30">
        <v>4</v>
      </c>
      <c r="C30" s="3">
        <v>4</v>
      </c>
      <c r="D30" s="3">
        <v>3</v>
      </c>
      <c r="E30" t="s">
        <v>125</v>
      </c>
    </row>
    <row r="31" spans="1:5">
      <c r="C31" s="3"/>
      <c r="D31" s="3"/>
    </row>
    <row r="32" spans="1:5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2:5">
      <c r="C49" s="3"/>
      <c r="D49" s="3"/>
    </row>
    <row r="50" spans="2:5">
      <c r="C50" s="3"/>
      <c r="D50" s="3"/>
    </row>
    <row r="51" spans="2:5">
      <c r="C51" s="3"/>
      <c r="D51" s="3"/>
    </row>
    <row r="52" spans="2:5">
      <c r="C52" s="3"/>
      <c r="D52" s="3"/>
    </row>
    <row r="53" spans="2:5">
      <c r="C53" s="3"/>
      <c r="D53" s="3"/>
    </row>
    <row r="54" spans="2:5">
      <c r="C54" s="3"/>
      <c r="D54" s="3"/>
    </row>
    <row r="55" spans="2:5">
      <c r="D55" s="3"/>
      <c r="E55" s="3"/>
    </row>
    <row r="56" spans="2:5">
      <c r="D56" s="3"/>
      <c r="E56" s="3"/>
    </row>
    <row r="64" spans="2:5">
      <c r="B64" s="4"/>
      <c r="D64" s="3"/>
      <c r="E64" s="3"/>
    </row>
    <row r="66" spans="4:5">
      <c r="D66" s="3"/>
      <c r="E66" s="3"/>
    </row>
    <row r="67" spans="4:5">
      <c r="D67" s="3"/>
      <c r="E67" s="3"/>
    </row>
    <row r="68" spans="4:5">
      <c r="D68" s="3"/>
      <c r="E68" s="3"/>
    </row>
    <row r="69" spans="4:5">
      <c r="D69" s="3"/>
      <c r="E69" s="3"/>
    </row>
    <row r="70" spans="4:5">
      <c r="D70" s="3"/>
      <c r="E70" s="3"/>
    </row>
    <row r="71" spans="4:5">
      <c r="D71" s="3"/>
      <c r="E71" s="3"/>
    </row>
    <row r="72" spans="4:5">
      <c r="D72" s="3"/>
      <c r="E72" s="3"/>
    </row>
    <row r="73" spans="4:5">
      <c r="D73" s="3"/>
      <c r="E73" s="3"/>
    </row>
    <row r="74" spans="4:5">
      <c r="D74" s="3"/>
      <c r="E74" s="3"/>
    </row>
    <row r="75" spans="4:5">
      <c r="D75" s="3"/>
      <c r="E75" s="3"/>
    </row>
    <row r="76" spans="4:5">
      <c r="D76" s="3"/>
      <c r="E76" s="3"/>
    </row>
    <row r="77" spans="4:5">
      <c r="D77" s="3"/>
      <c r="E77" s="3"/>
    </row>
    <row r="78" spans="4:5">
      <c r="D78" s="3"/>
      <c r="E78" s="3"/>
    </row>
    <row r="79" spans="4:5">
      <c r="D79" s="3"/>
      <c r="E79" s="3"/>
    </row>
    <row r="80" spans="4:5">
      <c r="D80" s="3"/>
      <c r="E80" s="3"/>
    </row>
    <row r="81" spans="4:5">
      <c r="D81" s="3"/>
      <c r="E81" s="3"/>
    </row>
    <row r="82" spans="4:5">
      <c r="D82" s="3"/>
      <c r="E82" s="3"/>
    </row>
    <row r="83" spans="4:5">
      <c r="D83" s="3"/>
      <c r="E83" s="3"/>
    </row>
    <row r="84" spans="4:5">
      <c r="D84" s="3"/>
      <c r="E84" s="3"/>
    </row>
    <row r="85" spans="4:5">
      <c r="D85" s="3"/>
      <c r="E85" s="3"/>
    </row>
    <row r="86" spans="4:5">
      <c r="D86" s="3"/>
      <c r="E86" s="3"/>
    </row>
    <row r="87" spans="4:5">
      <c r="D87" s="3"/>
      <c r="E87" s="3"/>
    </row>
    <row r="88" spans="4:5">
      <c r="D88" s="3"/>
      <c r="E88" s="3"/>
    </row>
    <row r="89" spans="4:5">
      <c r="D89" s="3"/>
      <c r="E89" s="3"/>
    </row>
    <row r="90" spans="4:5">
      <c r="D90" s="3"/>
      <c r="E90" s="3"/>
    </row>
    <row r="91" spans="4:5">
      <c r="D91" s="3"/>
      <c r="E91" s="3"/>
    </row>
    <row r="92" spans="4:5">
      <c r="D92" s="3"/>
      <c r="E92" s="3"/>
    </row>
    <row r="93" spans="4:5">
      <c r="D93" s="3"/>
      <c r="E93" s="3"/>
    </row>
    <row r="94" spans="4:5">
      <c r="D94" s="3"/>
      <c r="E94" s="3"/>
    </row>
    <row r="95" spans="4:5">
      <c r="D95" s="3"/>
      <c r="E95" s="3"/>
    </row>
    <row r="96" spans="4:5">
      <c r="D96" s="3"/>
      <c r="E96" s="3"/>
    </row>
    <row r="97" spans="4:5">
      <c r="D97" s="3"/>
      <c r="E97" s="3"/>
    </row>
    <row r="98" spans="4:5">
      <c r="D98" s="3"/>
      <c r="E98" s="3"/>
    </row>
    <row r="99" spans="4:5">
      <c r="D99" s="3"/>
      <c r="E99" s="3"/>
    </row>
    <row r="100" spans="4:5">
      <c r="D100" s="3"/>
      <c r="E100" s="3"/>
    </row>
    <row r="101" spans="4:5">
      <c r="D101" s="3"/>
      <c r="E101" s="3"/>
    </row>
    <row r="102" spans="4:5">
      <c r="D102" s="3"/>
      <c r="E102" s="3"/>
    </row>
    <row r="103" spans="4:5">
      <c r="D103" s="3"/>
      <c r="E103" s="3"/>
    </row>
    <row r="104" spans="4:5">
      <c r="D104" s="3"/>
      <c r="E104" s="3"/>
    </row>
    <row r="105" spans="4:5">
      <c r="D105" s="3"/>
      <c r="E105" s="3"/>
    </row>
    <row r="106" spans="4:5">
      <c r="D106" s="3"/>
      <c r="E106" s="3"/>
    </row>
    <row r="107" spans="4:5">
      <c r="D107" s="3"/>
      <c r="E107" s="3"/>
    </row>
    <row r="108" spans="4:5">
      <c r="D108" s="3"/>
      <c r="E108" s="3"/>
    </row>
    <row r="109" spans="4:5">
      <c r="D109" s="3"/>
      <c r="E109" s="3"/>
    </row>
    <row r="110" spans="4:5">
      <c r="D110" s="3"/>
      <c r="E110" s="3"/>
    </row>
    <row r="111" spans="4:5">
      <c r="D111" s="3"/>
      <c r="E111" s="3"/>
    </row>
    <row r="112" spans="4:5">
      <c r="D112" s="3"/>
      <c r="E112" s="3"/>
    </row>
    <row r="113" spans="4:5">
      <c r="D113" s="3"/>
      <c r="E113" s="3"/>
    </row>
    <row r="114" spans="4:5">
      <c r="D114" s="3"/>
      <c r="E114" s="3"/>
    </row>
    <row r="115" spans="4:5">
      <c r="D115" s="3"/>
      <c r="E115" s="3"/>
    </row>
    <row r="116" spans="4:5">
      <c r="D116" s="3"/>
      <c r="E116" s="3"/>
    </row>
    <row r="117" spans="4:5">
      <c r="D117" s="3"/>
      <c r="E117" s="3"/>
    </row>
    <row r="118" spans="4:5">
      <c r="D118" s="3"/>
      <c r="E118" s="3"/>
    </row>
    <row r="119" spans="4:5">
      <c r="D119" s="3"/>
      <c r="E119" s="3"/>
    </row>
    <row r="120" spans="4:5">
      <c r="D120" s="3"/>
      <c r="E120" s="3"/>
    </row>
    <row r="121" spans="4:5">
      <c r="D121" s="3"/>
      <c r="E121" s="3"/>
    </row>
    <row r="122" spans="4:5">
      <c r="D122" s="3"/>
      <c r="E122" s="3"/>
    </row>
    <row r="123" spans="4:5">
      <c r="D123" s="3"/>
      <c r="E123" s="3"/>
    </row>
    <row r="124" spans="4:5">
      <c r="D124" s="3"/>
      <c r="E124" s="3"/>
    </row>
    <row r="125" spans="4:5">
      <c r="D125" s="3"/>
      <c r="E125" s="3"/>
    </row>
    <row r="126" spans="4:5">
      <c r="D126" s="3"/>
      <c r="E126" s="3"/>
    </row>
    <row r="127" spans="4:5">
      <c r="D127" s="3"/>
      <c r="E127" s="3"/>
    </row>
    <row r="128" spans="4:5">
      <c r="D128" s="3"/>
      <c r="E128" s="3"/>
    </row>
    <row r="129" spans="1:5">
      <c r="D129" s="3"/>
      <c r="E129" s="3"/>
    </row>
    <row r="130" spans="1:5">
      <c r="D130" s="3"/>
      <c r="E130" s="3"/>
    </row>
    <row r="131" spans="1:5">
      <c r="D131" s="3"/>
      <c r="E131" s="3"/>
    </row>
    <row r="132" spans="1:5">
      <c r="D132" s="3"/>
      <c r="E132" s="3"/>
    </row>
    <row r="133" spans="1:5">
      <c r="D133" s="3"/>
      <c r="E133" s="3"/>
    </row>
    <row r="134" spans="1:5">
      <c r="D134" s="3"/>
      <c r="E134" s="3"/>
    </row>
    <row r="135" spans="1:5">
      <c r="D135" s="3"/>
      <c r="E135" s="3"/>
    </row>
    <row r="136" spans="1:5">
      <c r="D136" s="3"/>
      <c r="E136" s="3"/>
    </row>
    <row r="137" spans="1:5">
      <c r="D137" s="3"/>
      <c r="E137" s="3"/>
    </row>
    <row r="138" spans="1:5">
      <c r="D138" s="3"/>
      <c r="E138" s="3"/>
    </row>
    <row r="139" spans="1:5">
      <c r="D139" s="3"/>
      <c r="E139" s="3"/>
    </row>
    <row r="140" spans="1:5">
      <c r="D140" s="3"/>
      <c r="E140" s="3"/>
    </row>
    <row r="141" spans="1:5">
      <c r="D141" s="3"/>
      <c r="E141" s="3"/>
    </row>
    <row r="142" spans="1:5">
      <c r="D142" s="3"/>
      <c r="E142" s="3"/>
    </row>
    <row r="143" spans="1:5">
      <c r="D143" s="3"/>
      <c r="E143" s="3"/>
    </row>
    <row r="144" spans="1:5">
      <c r="A144" s="4"/>
      <c r="B144" s="4"/>
      <c r="C144" s="4"/>
      <c r="D144" s="2"/>
      <c r="E144" s="3"/>
    </row>
    <row r="145" spans="1:5">
      <c r="A145" s="4"/>
      <c r="B145" s="4"/>
      <c r="C145" s="4"/>
      <c r="D145" s="2"/>
      <c r="E145" s="3"/>
    </row>
    <row r="146" spans="1:5">
      <c r="A146" s="4"/>
      <c r="B146" s="4"/>
      <c r="C146" s="4"/>
      <c r="D146" s="2"/>
      <c r="E146" s="3"/>
    </row>
    <row r="147" spans="1:5">
      <c r="A147" s="4"/>
      <c r="B147" s="4"/>
      <c r="C147" s="4"/>
      <c r="D147" s="2"/>
      <c r="E147" s="3"/>
    </row>
    <row r="148" spans="1:5">
      <c r="A148" s="4"/>
      <c r="B148" s="4"/>
      <c r="C148" s="4"/>
      <c r="D148" s="2"/>
      <c r="E148" s="3"/>
    </row>
    <row r="149" spans="1:5">
      <c r="A149" s="4"/>
      <c r="B149" s="4"/>
      <c r="C149" s="4"/>
      <c r="D149" s="4"/>
    </row>
    <row r="150" spans="1:5">
      <c r="A150" s="4"/>
      <c r="B150" s="4"/>
      <c r="C150" s="4"/>
      <c r="D150" s="4"/>
    </row>
    <row r="151" spans="1:5">
      <c r="A151" s="4"/>
      <c r="B151" s="4"/>
      <c r="C151" s="4"/>
      <c r="D151" s="4"/>
    </row>
    <row r="152" spans="1:5">
      <c r="A152" s="4"/>
      <c r="B152" s="4"/>
      <c r="C152" s="4"/>
      <c r="D152" s="4"/>
    </row>
    <row r="153" spans="1:5">
      <c r="A153" s="4"/>
      <c r="B153" s="4"/>
      <c r="C153" s="4"/>
      <c r="D153" s="4"/>
    </row>
    <row r="154" spans="1:5">
      <c r="A154" s="4"/>
      <c r="B154" s="4"/>
      <c r="C154" s="4"/>
      <c r="D154" s="4"/>
    </row>
    <row r="155" spans="1:5">
      <c r="A155" s="4"/>
      <c r="B155" s="4"/>
      <c r="C155" s="4"/>
      <c r="D155" s="4"/>
    </row>
    <row r="156" spans="1:5">
      <c r="A156" s="4"/>
      <c r="B156" s="4"/>
      <c r="C156" s="4"/>
      <c r="D156" s="4"/>
    </row>
    <row r="157" spans="1:5">
      <c r="A157" s="4"/>
      <c r="B157" s="4"/>
      <c r="C157" s="4"/>
      <c r="D157" s="4"/>
    </row>
    <row r="158" spans="1:5">
      <c r="A158" s="4"/>
      <c r="B158" s="4"/>
      <c r="C158" s="4"/>
      <c r="D158" s="4"/>
    </row>
    <row r="159" spans="1:5">
      <c r="A159" s="4"/>
      <c r="B159" s="4"/>
      <c r="C159" s="4"/>
      <c r="D159" s="4"/>
    </row>
    <row r="160" spans="1:5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  <c r="D162" s="4"/>
    </row>
    <row r="163" spans="1:4">
      <c r="A163" s="4"/>
      <c r="B163" s="4"/>
      <c r="C163" s="4"/>
      <c r="D163" s="4"/>
    </row>
    <row r="164" spans="1:4">
      <c r="A164" s="4"/>
      <c r="B164" s="4"/>
      <c r="C164" s="4"/>
      <c r="D164" s="4"/>
    </row>
    <row r="165" spans="1:4">
      <c r="A165" s="4"/>
      <c r="B165" s="4"/>
      <c r="C165" s="4"/>
      <c r="D165" s="4"/>
    </row>
    <row r="166" spans="1:4">
      <c r="A166" s="4"/>
      <c r="B166" s="4"/>
      <c r="C166" s="4"/>
      <c r="D166" s="4"/>
    </row>
    <row r="167" spans="1:4">
      <c r="A167" s="4"/>
      <c r="B167" s="4"/>
      <c r="C167" s="4"/>
      <c r="D167" s="4"/>
    </row>
    <row r="168" spans="1:4">
      <c r="A168" s="4"/>
      <c r="B168" s="4"/>
      <c r="C168" s="4"/>
      <c r="D168" s="4"/>
    </row>
    <row r="169" spans="1:4">
      <c r="A169" s="4"/>
      <c r="B169" s="4"/>
      <c r="C169" s="4"/>
      <c r="D169" s="4"/>
    </row>
    <row r="170" spans="1:4">
      <c r="A170" s="4"/>
      <c r="B170" s="4"/>
      <c r="C170" s="4"/>
      <c r="D170" s="4"/>
    </row>
    <row r="171" spans="1:4">
      <c r="A171" s="4"/>
      <c r="B171" s="4"/>
      <c r="C171" s="4"/>
      <c r="D171" s="4"/>
    </row>
    <row r="172" spans="1:4">
      <c r="A172" s="4"/>
      <c r="B172" s="4"/>
      <c r="C172" s="4"/>
      <c r="D172" s="4"/>
    </row>
    <row r="173" spans="1:4">
      <c r="A173" s="4"/>
      <c r="B173" s="4"/>
      <c r="C173" s="4"/>
      <c r="D173" s="4"/>
    </row>
    <row r="174" spans="1:4">
      <c r="A174" s="4"/>
      <c r="B174" s="4"/>
      <c r="C174" s="4"/>
      <c r="D174" s="4"/>
    </row>
    <row r="175" spans="1:4">
      <c r="A175" s="4"/>
      <c r="B175" s="4"/>
      <c r="C175" s="4"/>
      <c r="D175" s="4"/>
    </row>
    <row r="176" spans="1:4">
      <c r="A176" s="4"/>
      <c r="B176" s="4"/>
      <c r="C176" s="4"/>
      <c r="D176" s="4"/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Q464"/>
  <sheetViews>
    <sheetView tabSelected="1" topLeftCell="A177" zoomScale="125" workbookViewId="0">
      <selection activeCell="D208" sqref="D208"/>
    </sheetView>
  </sheetViews>
  <sheetFormatPr baseColWidth="10" defaultRowHeight="13"/>
  <cols>
    <col min="1" max="1" width="20.28515625" customWidth="1"/>
    <col min="2" max="2" width="21" bestFit="1" customWidth="1"/>
    <col min="3" max="3" width="26.140625" bestFit="1" customWidth="1"/>
    <col min="4" max="4" width="31" bestFit="1" customWidth="1"/>
    <col min="5" max="5" width="13.7109375" bestFit="1" customWidth="1"/>
    <col min="6" max="6" width="13.85546875" bestFit="1" customWidth="1"/>
    <col min="7" max="7" width="11.28515625" bestFit="1" customWidth="1"/>
    <col min="8" max="8" width="33.42578125" bestFit="1" customWidth="1"/>
    <col min="9" max="9" width="22" customWidth="1"/>
    <col min="10" max="10" width="21" customWidth="1"/>
    <col min="11" max="11" width="12.28515625" bestFit="1" customWidth="1"/>
    <col min="12" max="13" width="11.28515625" bestFit="1" customWidth="1"/>
    <col min="14" max="14" width="5.28515625" bestFit="1" customWidth="1"/>
  </cols>
  <sheetData>
    <row r="2" spans="1:5">
      <c r="B2" s="1" t="s">
        <v>389</v>
      </c>
    </row>
    <row r="3" spans="1:5">
      <c r="B3" t="s">
        <v>411</v>
      </c>
      <c r="C3" t="s">
        <v>413</v>
      </c>
      <c r="D3" t="s">
        <v>341</v>
      </c>
      <c r="E3" t="s">
        <v>408</v>
      </c>
    </row>
    <row r="4" spans="1:5">
      <c r="A4" t="str">
        <f>CONCATENATE("INSERT INTO ",B$2," (",B$3,", ",C$3,", ",D$3,", ",E$3,") VALUES (",B4,",",C4,",",D4,",",E4,");" )</f>
        <v>INSERT INTO combinacion_tintas (id_combinacion_tintas, num_tintas, descripcion, activo) VALUES (1,4,'CMYK',true);</v>
      </c>
      <c r="B4">
        <v>1</v>
      </c>
      <c r="C4">
        <v>4</v>
      </c>
      <c r="D4" s="2" t="s">
        <v>445</v>
      </c>
      <c r="E4" t="s">
        <v>797</v>
      </c>
    </row>
    <row r="5" spans="1:5">
      <c r="A5" t="str">
        <f t="shared" ref="A5:A19" si="0">CONCATENATE("INSERT INTO ",B$2," (",B$3,", ",C$3,", ",D$3,", ",E$3,") VALUES (",B5,",",C5,",",D5,",",E5,");" )</f>
        <v>INSERT INTO combinacion_tintas (id_combinacion_tintas, num_tintas, descripcion, activo) VALUES (2,3,'CMY',true);</v>
      </c>
      <c r="B5">
        <v>2</v>
      </c>
      <c r="C5">
        <v>3</v>
      </c>
      <c r="D5" s="2" t="s">
        <v>515</v>
      </c>
      <c r="E5" t="s">
        <v>797</v>
      </c>
    </row>
    <row r="6" spans="1:5">
      <c r="A6" t="str">
        <f t="shared" si="0"/>
        <v>INSERT INTO combinacion_tintas (id_combinacion_tintas, num_tintas, descripcion, activo) VALUES (3,3,'CMK',true);</v>
      </c>
      <c r="B6">
        <v>3</v>
      </c>
      <c r="C6">
        <v>3</v>
      </c>
      <c r="D6" s="2" t="s">
        <v>831</v>
      </c>
      <c r="E6" t="s">
        <v>797</v>
      </c>
    </row>
    <row r="7" spans="1:5">
      <c r="A7" t="str">
        <f t="shared" si="0"/>
        <v>INSERT INTO combinacion_tintas (id_combinacion_tintas, num_tintas, descripcion, activo) VALUES (4,3,'CYK',true);</v>
      </c>
      <c r="B7">
        <v>4</v>
      </c>
      <c r="C7">
        <v>3</v>
      </c>
      <c r="D7" s="2" t="s">
        <v>832</v>
      </c>
      <c r="E7" t="s">
        <v>797</v>
      </c>
    </row>
    <row r="8" spans="1:5">
      <c r="A8" t="str">
        <f t="shared" si="0"/>
        <v>INSERT INTO combinacion_tintas (id_combinacion_tintas, num_tintas, descripcion, activo) VALUES (5,3,'MYK',true);</v>
      </c>
      <c r="B8">
        <v>5</v>
      </c>
      <c r="C8">
        <v>3</v>
      </c>
      <c r="D8" s="2" t="s">
        <v>825</v>
      </c>
      <c r="E8" t="s">
        <v>797</v>
      </c>
    </row>
    <row r="9" spans="1:5">
      <c r="A9" t="str">
        <f t="shared" si="0"/>
        <v>INSERT INTO combinacion_tintas (id_combinacion_tintas, num_tintas, descripcion, activo) VALUES (6,2,'CM',true);</v>
      </c>
      <c r="B9">
        <v>6</v>
      </c>
      <c r="C9">
        <v>2</v>
      </c>
      <c r="D9" s="2" t="s">
        <v>536</v>
      </c>
      <c r="E9" t="s">
        <v>797</v>
      </c>
    </row>
    <row r="10" spans="1:5">
      <c r="A10" t="str">
        <f t="shared" si="0"/>
        <v>INSERT INTO combinacion_tintas (id_combinacion_tintas, num_tintas, descripcion, activo) VALUES (7,2,'CY',true);</v>
      </c>
      <c r="B10">
        <v>7</v>
      </c>
      <c r="C10">
        <v>2</v>
      </c>
      <c r="D10" s="2" t="s">
        <v>537</v>
      </c>
      <c r="E10" t="s">
        <v>797</v>
      </c>
    </row>
    <row r="11" spans="1:5">
      <c r="A11" t="str">
        <f t="shared" si="0"/>
        <v>INSERT INTO combinacion_tintas (id_combinacion_tintas, num_tintas, descripcion, activo) VALUES (8,2,'CK',true);</v>
      </c>
      <c r="B11">
        <v>8</v>
      </c>
      <c r="C11">
        <v>2</v>
      </c>
      <c r="D11" s="2" t="s">
        <v>37</v>
      </c>
      <c r="E11" t="s">
        <v>797</v>
      </c>
    </row>
    <row r="12" spans="1:5">
      <c r="A12" t="str">
        <f t="shared" si="0"/>
        <v>INSERT INTO combinacion_tintas (id_combinacion_tintas, num_tintas, descripcion, activo) VALUES (9,2,'MY',true);</v>
      </c>
      <c r="B12">
        <v>9</v>
      </c>
      <c r="C12">
        <v>2</v>
      </c>
      <c r="D12" s="2" t="s">
        <v>615</v>
      </c>
      <c r="E12" t="s">
        <v>797</v>
      </c>
    </row>
    <row r="13" spans="1:5">
      <c r="A13" t="str">
        <f t="shared" si="0"/>
        <v>INSERT INTO combinacion_tintas (id_combinacion_tintas, num_tintas, descripcion, activo) VALUES (10,2,'MK',true);</v>
      </c>
      <c r="B13">
        <v>10</v>
      </c>
      <c r="C13">
        <v>2</v>
      </c>
      <c r="D13" s="2" t="s">
        <v>616</v>
      </c>
      <c r="E13" t="s">
        <v>797</v>
      </c>
    </row>
    <row r="14" spans="1:5">
      <c r="A14" t="str">
        <f t="shared" si="0"/>
        <v>INSERT INTO combinacion_tintas (id_combinacion_tintas, num_tintas, descripcion, activo) VALUES (11,2,'YK',true);</v>
      </c>
      <c r="B14">
        <v>11</v>
      </c>
      <c r="C14">
        <v>2</v>
      </c>
      <c r="D14" s="2" t="s">
        <v>617</v>
      </c>
      <c r="E14" t="s">
        <v>797</v>
      </c>
    </row>
    <row r="15" spans="1:5">
      <c r="A15" t="str">
        <f t="shared" si="0"/>
        <v>INSERT INTO combinacion_tintas (id_combinacion_tintas, num_tintas, descripcion, activo) VALUES (12,1,'C',true);</v>
      </c>
      <c r="B15">
        <v>12</v>
      </c>
      <c r="C15">
        <v>1</v>
      </c>
      <c r="D15" s="2" t="s">
        <v>589</v>
      </c>
      <c r="E15" t="s">
        <v>797</v>
      </c>
    </row>
    <row r="16" spans="1:5">
      <c r="A16" t="str">
        <f t="shared" si="0"/>
        <v>INSERT INTO combinacion_tintas (id_combinacion_tintas, num_tintas, descripcion, activo) VALUES (13,1,'M',true);</v>
      </c>
      <c r="B16">
        <v>13</v>
      </c>
      <c r="C16">
        <v>1</v>
      </c>
      <c r="D16" s="2" t="s">
        <v>590</v>
      </c>
      <c r="E16" t="s">
        <v>797</v>
      </c>
    </row>
    <row r="17" spans="1:8">
      <c r="A17" t="str">
        <f t="shared" si="0"/>
        <v>INSERT INTO combinacion_tintas (id_combinacion_tintas, num_tintas, descripcion, activo) VALUES (14,1,'Y',true);</v>
      </c>
      <c r="B17">
        <v>14</v>
      </c>
      <c r="C17">
        <v>1</v>
      </c>
      <c r="D17" s="2" t="s">
        <v>727</v>
      </c>
      <c r="E17" t="s">
        <v>797</v>
      </c>
    </row>
    <row r="18" spans="1:8">
      <c r="A18" t="str">
        <f t="shared" si="0"/>
        <v>INSERT INTO combinacion_tintas (id_combinacion_tintas, num_tintas, descripcion, activo) VALUES (15,1,'K',true);</v>
      </c>
      <c r="B18">
        <v>15</v>
      </c>
      <c r="C18">
        <v>1</v>
      </c>
      <c r="D18" s="2" t="s">
        <v>768</v>
      </c>
      <c r="E18" t="s">
        <v>797</v>
      </c>
    </row>
    <row r="19" spans="1:8">
      <c r="A19" t="str">
        <f t="shared" si="0"/>
        <v>INSERT INTO combinacion_tintas (id_combinacion_tintas, num_tintas, descripcion, activo) VALUES (16,0,'-',true);</v>
      </c>
      <c r="B19">
        <v>16</v>
      </c>
      <c r="C19">
        <v>0</v>
      </c>
      <c r="D19" s="2" t="s">
        <v>650</v>
      </c>
      <c r="E19" t="s">
        <v>797</v>
      </c>
    </row>
    <row r="20" spans="1:8">
      <c r="D20" s="2"/>
    </row>
    <row r="21" spans="1:8">
      <c r="D21" s="2"/>
    </row>
    <row r="22" spans="1:8">
      <c r="B22" s="1" t="s">
        <v>414</v>
      </c>
    </row>
    <row r="23" spans="1:8">
      <c r="B23" t="s">
        <v>278</v>
      </c>
      <c r="C23" t="s">
        <v>555</v>
      </c>
      <c r="D23" t="s">
        <v>279</v>
      </c>
      <c r="E23" t="s">
        <v>533</v>
      </c>
      <c r="F23" t="s">
        <v>532</v>
      </c>
      <c r="G23" t="s">
        <v>364</v>
      </c>
      <c r="H23" t="s">
        <v>408</v>
      </c>
    </row>
    <row r="24" spans="1:8">
      <c r="A24" t="str">
        <f>CONCATENATE("INSERT INTO ",B$22," (",B$23,", ",C$23,", ",D$23,", ",E$23,", ",F$23,", ",G$23,", ",H$23,") VALUES (",B24,",",C24,",",D24,",",E24,",",F24,",",G24,",",H24,");" )</f>
        <v>INSERT INTO tamanio_publicacion (id_tamanio_publicacion, nombre, tamanio_fraccion, numero_paginas, numero_decimal, numero_doblez, activo) VALUES (1,'No aplica','-',0,0,0,true);</v>
      </c>
      <c r="B24">
        <v>1</v>
      </c>
      <c r="C24" s="3" t="s">
        <v>102</v>
      </c>
      <c r="D24" s="3" t="s">
        <v>196</v>
      </c>
      <c r="E24">
        <v>0</v>
      </c>
      <c r="F24">
        <v>0</v>
      </c>
      <c r="G24">
        <v>0</v>
      </c>
      <c r="H24" t="s">
        <v>450</v>
      </c>
    </row>
    <row r="25" spans="1:8">
      <c r="A25" t="str">
        <f t="shared" ref="A25:A30" si="1">CONCATENATE("INSERT INTO ",B$22," (",B$23,", ",C$23,", ",D$23,", ",E$23,", ",F$23,", ",G$23,", ",H$23,") VALUES (",B25,",",C25,",",D25,",",E25,",",F25,",",G25,",",H25,");" )</f>
        <v>INSERT INTO tamanio_publicacion (id_tamanio_publicacion, nombre, tamanio_fraccion, numero_paginas, numero_decimal, numero_doblez, activo) VALUES (2,'8 cartas - 8 oficios','1',2,1,0,true);</v>
      </c>
      <c r="B25">
        <v>2</v>
      </c>
      <c r="C25" s="3" t="s">
        <v>792</v>
      </c>
      <c r="D25" s="3" t="s">
        <v>618</v>
      </c>
      <c r="E25">
        <v>2</v>
      </c>
      <c r="F25">
        <v>1</v>
      </c>
      <c r="G25">
        <v>0</v>
      </c>
      <c r="H25" t="s">
        <v>450</v>
      </c>
    </row>
    <row r="26" spans="1:8">
      <c r="A26" t="str">
        <f t="shared" si="1"/>
        <v>INSERT INTO tamanio_publicacion (id_tamanio_publicacion, nombre, tamanio_fraccion, numero_paginas, numero_decimal, numero_doblez, activo) VALUES (3,'4 cartas - 4 oficios','1/2',4,0.5,1,true);</v>
      </c>
      <c r="B26">
        <v>3</v>
      </c>
      <c r="C26" s="3" t="s">
        <v>834</v>
      </c>
      <c r="D26" s="3" t="s">
        <v>99</v>
      </c>
      <c r="E26">
        <v>4</v>
      </c>
      <c r="F26">
        <v>0.5</v>
      </c>
      <c r="G26">
        <v>1</v>
      </c>
      <c r="H26" t="s">
        <v>450</v>
      </c>
    </row>
    <row r="27" spans="1:8">
      <c r="A27" t="str">
        <f t="shared" si="1"/>
        <v>INSERT INTO tamanio_publicacion (id_tamanio_publicacion, nombre, tamanio_fraccion, numero_paginas, numero_decimal, numero_doblez, activo) VALUES (4,'Doble carta - Doble oficio','1/4',8,0.25,2,true);</v>
      </c>
      <c r="B27">
        <v>4</v>
      </c>
      <c r="C27" s="3" t="s">
        <v>769</v>
      </c>
      <c r="D27" s="3" t="s">
        <v>106</v>
      </c>
      <c r="E27">
        <v>8</v>
      </c>
      <c r="F27">
        <v>0.25</v>
      </c>
      <c r="G27">
        <v>2</v>
      </c>
      <c r="H27" t="s">
        <v>450</v>
      </c>
    </row>
    <row r="28" spans="1:8">
      <c r="A28" t="str">
        <f t="shared" si="1"/>
        <v>INSERT INTO tamanio_publicacion (id_tamanio_publicacion, nombre, tamanio_fraccion, numero_paginas, numero_decimal, numero_doblez, activo) VALUES (5,'Carta - Oficio','1/8',16,0.125,3,true);</v>
      </c>
      <c r="B28">
        <v>5</v>
      </c>
      <c r="C28" s="3" t="s">
        <v>770</v>
      </c>
      <c r="D28" s="3" t="s">
        <v>798</v>
      </c>
      <c r="E28">
        <v>16</v>
      </c>
      <c r="F28">
        <v>0.125</v>
      </c>
      <c r="G28">
        <v>3</v>
      </c>
      <c r="H28" t="s">
        <v>450</v>
      </c>
    </row>
    <row r="29" spans="1:8">
      <c r="A29" t="str">
        <f t="shared" si="1"/>
        <v>INSERT INTO tamanio_publicacion (id_tamanio_publicacion, nombre, tamanio_fraccion, numero_paginas, numero_decimal, numero_doblez, activo) VALUES (6,'Media carta - Medio oficio','1/16',32,0.0625,4,true);</v>
      </c>
      <c r="B29">
        <v>6</v>
      </c>
      <c r="C29" s="3" t="s">
        <v>783</v>
      </c>
      <c r="D29" s="3" t="s">
        <v>799</v>
      </c>
      <c r="E29">
        <v>32</v>
      </c>
      <c r="F29">
        <v>6.25E-2</v>
      </c>
      <c r="G29">
        <v>4</v>
      </c>
      <c r="H29" t="s">
        <v>450</v>
      </c>
    </row>
    <row r="30" spans="1:8">
      <c r="A30" t="str">
        <f t="shared" si="1"/>
        <v>INSERT INTO tamanio_publicacion (id_tamanio_publicacion, nombre, tamanio_fraccion, numero_paginas, numero_decimal, numero_doblez, activo) VALUES (7,'Cuarto de carta - Cuarto de oficio','1/32',64,0.03125,5,true);</v>
      </c>
      <c r="B30">
        <v>7</v>
      </c>
      <c r="C30" s="3" t="s">
        <v>161</v>
      </c>
      <c r="D30" s="3" t="s">
        <v>101</v>
      </c>
      <c r="E30">
        <v>64</v>
      </c>
      <c r="F30">
        <v>3.125E-2</v>
      </c>
      <c r="G30">
        <v>5</v>
      </c>
      <c r="H30" t="s">
        <v>450</v>
      </c>
    </row>
    <row r="31" spans="1:8">
      <c r="D31" s="2"/>
    </row>
    <row r="32" spans="1:8">
      <c r="D32" s="2"/>
    </row>
    <row r="33" spans="1:8">
      <c r="B33" s="1" t="s">
        <v>726</v>
      </c>
      <c r="D33" s="2"/>
    </row>
    <row r="34" spans="1:8">
      <c r="B34" t="s">
        <v>751</v>
      </c>
      <c r="C34" t="s">
        <v>555</v>
      </c>
      <c r="D34" s="4" t="s">
        <v>752</v>
      </c>
      <c r="E34" s="4" t="s">
        <v>48</v>
      </c>
      <c r="F34" s="4" t="s">
        <v>408</v>
      </c>
    </row>
    <row r="35" spans="1:8">
      <c r="A35" t="str">
        <f>CONCATENATE("INSERT INTO ",B$33," (",B$34,", ",C$34,", ",D$34,", ",E$34,", ",F$34,") VALUES (",B35,",",C35,",",D35,",",E35,",",F35,");" )</f>
        <v>INSERT INTO tipo_precio (id_tipo_precio, nombre, descripcion, factor_divisor, activo) VALUES (1,'No aplica','No aplica',1,true);</v>
      </c>
      <c r="B35">
        <v>1</v>
      </c>
      <c r="C35" s="3" t="s">
        <v>41</v>
      </c>
      <c r="D35" s="3" t="s">
        <v>38</v>
      </c>
      <c r="E35">
        <v>1</v>
      </c>
      <c r="F35" t="s">
        <v>40</v>
      </c>
    </row>
    <row r="36" spans="1:8">
      <c r="A36" t="str">
        <f t="shared" ref="A36:A41" si="2">CONCATENATE("INSERT INTO ",B$33," (",B$34,", ",C$34,", ",D$34,", ",E$34,", ",F$34,") VALUES (",B36,",",C36,",",D36,",",E36,",",F36,");" )</f>
        <v>INSERT INTO tipo_precio (id_tipo_precio, nombre, descripcion, factor_divisor, activo) VALUES (2,'Unidad','Precio de una sola unidad',1,true);</v>
      </c>
      <c r="B36">
        <v>2</v>
      </c>
      <c r="C36" s="3" t="s">
        <v>779</v>
      </c>
      <c r="D36" s="2" t="s">
        <v>14</v>
      </c>
      <c r="E36">
        <v>1</v>
      </c>
      <c r="F36" t="s">
        <v>480</v>
      </c>
    </row>
    <row r="37" spans="1:8">
      <c r="A37" t="str">
        <f t="shared" si="2"/>
        <v>INSERT INTO tipo_precio (id_tipo_precio, nombre, descripcion, factor_divisor, activo) VALUES (3,'Ciento','Precio por ciento',100,true);</v>
      </c>
      <c r="B37">
        <v>3</v>
      </c>
      <c r="C37" s="3" t="s">
        <v>449</v>
      </c>
      <c r="D37" s="2" t="s">
        <v>785</v>
      </c>
      <c r="E37">
        <v>100</v>
      </c>
      <c r="F37" t="s">
        <v>450</v>
      </c>
    </row>
    <row r="38" spans="1:8">
      <c r="A38" t="str">
        <f t="shared" si="2"/>
        <v>INSERT INTO tipo_precio (id_tipo_precio, nombre, descripcion, factor_divisor, activo) VALUES (4,'Millar','Precio por millares',1000,true);</v>
      </c>
      <c r="B38">
        <v>4</v>
      </c>
      <c r="C38" s="3" t="s">
        <v>567</v>
      </c>
      <c r="D38" s="2" t="s">
        <v>305</v>
      </c>
      <c r="E38">
        <v>1000</v>
      </c>
      <c r="F38" t="s">
        <v>480</v>
      </c>
    </row>
    <row r="39" spans="1:8">
      <c r="A39" t="str">
        <f t="shared" si="2"/>
        <v>INSERT INTO tipo_precio (id_tipo_precio, nombre, descripcion, factor_divisor, activo) VALUES (5,'Hora','Precio por hora',60,true);</v>
      </c>
      <c r="B39">
        <v>5</v>
      </c>
      <c r="C39" s="3" t="s">
        <v>17</v>
      </c>
      <c r="D39" s="2" t="s">
        <v>303</v>
      </c>
      <c r="E39">
        <v>60</v>
      </c>
      <c r="F39" t="s">
        <v>480</v>
      </c>
    </row>
    <row r="40" spans="1:8">
      <c r="A40" t="str">
        <f t="shared" si="2"/>
        <v>INSERT INTO tipo_precio (id_tipo_precio, nombre, descripcion, factor_divisor, activo) VALUES (6,'Porcentaje','Precio por porcentaje',1,true);</v>
      </c>
      <c r="B40">
        <v>6</v>
      </c>
      <c r="C40" s="3" t="s">
        <v>306</v>
      </c>
      <c r="D40" s="2" t="s">
        <v>594</v>
      </c>
      <c r="E40">
        <v>1</v>
      </c>
      <c r="F40" t="s">
        <v>480</v>
      </c>
    </row>
    <row r="41" spans="1:8">
      <c r="A41" t="str">
        <f t="shared" si="2"/>
        <v>INSERT INTO tipo_precio (id_tipo_precio, nombre, descripcion, factor_divisor, activo) VALUES (7,'Centímetro cuadrado','Precio por centímetro cuadrado',1,true);</v>
      </c>
      <c r="B41">
        <v>7</v>
      </c>
      <c r="C41" s="3" t="s">
        <v>430</v>
      </c>
      <c r="D41" s="2" t="s">
        <v>302</v>
      </c>
      <c r="E41">
        <v>1</v>
      </c>
      <c r="F41" t="s">
        <v>431</v>
      </c>
    </row>
    <row r="42" spans="1:8">
      <c r="C42" s="3"/>
      <c r="D42" s="2"/>
    </row>
    <row r="43" spans="1:8">
      <c r="C43" s="3"/>
      <c r="D43" s="2"/>
    </row>
    <row r="44" spans="1:8">
      <c r="B44" s="1" t="s">
        <v>527</v>
      </c>
      <c r="C44" s="3"/>
      <c r="D44" s="2"/>
    </row>
    <row r="45" spans="1:8">
      <c r="B45" t="s">
        <v>528</v>
      </c>
      <c r="C45" t="s">
        <v>368</v>
      </c>
      <c r="D45" s="4" t="s">
        <v>751</v>
      </c>
      <c r="E45" s="4" t="s">
        <v>8</v>
      </c>
    </row>
    <row r="46" spans="1:8">
      <c r="A46" t="str">
        <f>CONCATENATE("INSERT INTO ",B$44," (",B$45,", ",C$45,", ",D$45,", ",E$45,") VALUES (",B46,",",C46,",",D46,",",E46,");" )</f>
        <v>INSERT INTO tinta_especial (id_tinta_especial, precio, id_tipo_precio, activo) VALUES (1,100,6,true);</v>
      </c>
      <c r="B46">
        <v>1</v>
      </c>
      <c r="C46" s="23">
        <v>100</v>
      </c>
      <c r="D46" s="2">
        <v>6</v>
      </c>
      <c r="E46" t="s">
        <v>7</v>
      </c>
      <c r="H46" t="s">
        <v>795</v>
      </c>
    </row>
    <row r="47" spans="1:8">
      <c r="D47" s="2"/>
    </row>
    <row r="48" spans="1:8">
      <c r="D48" s="2"/>
    </row>
    <row r="49" spans="1:16">
      <c r="B49" s="1" t="s">
        <v>373</v>
      </c>
      <c r="D49" s="2"/>
    </row>
    <row r="50" spans="1:16">
      <c r="B50" t="s">
        <v>374</v>
      </c>
      <c r="C50" t="s">
        <v>426</v>
      </c>
      <c r="D50" s="4" t="s">
        <v>341</v>
      </c>
      <c r="E50" s="4" t="s">
        <v>368</v>
      </c>
      <c r="F50" s="4" t="s">
        <v>751</v>
      </c>
      <c r="G50" s="4" t="s">
        <v>408</v>
      </c>
      <c r="L50" s="4"/>
      <c r="M50" s="4"/>
      <c r="N50" s="4"/>
      <c r="O50" s="4"/>
      <c r="P50" s="4"/>
    </row>
    <row r="51" spans="1:16">
      <c r="A51" t="str">
        <f>CONCATENATE("INSERT INTO ",B$49," (",B$50,", ",C$50,", ",D$50,", ",E$50,", ",F$50,", ",G$50,") VALUES (",B51,",",C51,",",D51,",",E51,",",F51,",",G51,");" )</f>
        <v>INSERT INTO costos_extras (id_costos_extras, nombre, descripcion, precio, id_tipo_precio, activo) VALUES (1,'Tiempo extra máquina',NULL,30,5,true);</v>
      </c>
      <c r="B51">
        <v>1</v>
      </c>
      <c r="C51" s="3" t="s">
        <v>663</v>
      </c>
      <c r="D51" s="4" t="s">
        <v>699</v>
      </c>
      <c r="E51" s="16">
        <v>30</v>
      </c>
      <c r="F51">
        <v>5</v>
      </c>
      <c r="G51" t="s">
        <v>18</v>
      </c>
      <c r="H51" t="s">
        <v>795</v>
      </c>
      <c r="L51" s="9"/>
      <c r="M51" s="9"/>
      <c r="N51" s="9"/>
    </row>
    <row r="52" spans="1:16">
      <c r="A52" t="str">
        <f t="shared" ref="A52:A56" si="3">CONCATENATE("INSERT INTO ",B$49," (",B$50,", ",C$50,", ",D$50,", ",E$50,", ",F$50,", ",G$50,") VALUES (",B52,",",C52,",",D52,",",E52,",",F52,",",G52,");" )</f>
        <v>INSERT INTO costos_extras (id_costos_extras, nombre, descripcion, precio, id_tipo_precio, activo) VALUES (2,'Cartulina sulfatada',NULL,15,6,true);</v>
      </c>
      <c r="B52">
        <v>2</v>
      </c>
      <c r="C52" s="3" t="s">
        <v>23</v>
      </c>
      <c r="D52" s="4" t="s">
        <v>699</v>
      </c>
      <c r="E52" s="16">
        <v>15</v>
      </c>
      <c r="F52">
        <v>6</v>
      </c>
      <c r="G52" t="s">
        <v>483</v>
      </c>
      <c r="L52" s="9"/>
      <c r="M52" s="9"/>
      <c r="N52" s="9"/>
    </row>
    <row r="53" spans="1:16">
      <c r="A53" t="str">
        <f t="shared" si="3"/>
        <v>INSERT INTO costos_extras (id_costos_extras, nombre, descripcion, precio, id_tipo_precio, activo) VALUES (3,'Sustratos especiales',NULL,100,6,true);</v>
      </c>
      <c r="B53">
        <v>3</v>
      </c>
      <c r="C53" s="3" t="s">
        <v>24</v>
      </c>
      <c r="D53" s="4" t="s">
        <v>699</v>
      </c>
      <c r="E53" s="16">
        <v>100</v>
      </c>
      <c r="F53">
        <v>6</v>
      </c>
      <c r="G53" t="s">
        <v>480</v>
      </c>
      <c r="L53" s="9"/>
      <c r="M53" s="9"/>
      <c r="N53" s="9"/>
    </row>
    <row r="54" spans="1:16">
      <c r="A54" t="str">
        <f t="shared" si="3"/>
        <v>INSERT INTO costos_extras (id_costos_extras, nombre, descripcion, precio, id_tipo_precio, activo) VALUES (4,'Suspensión de trabajos',NULL,1000,5,true);</v>
      </c>
      <c r="B54">
        <v>4</v>
      </c>
      <c r="C54" s="3" t="s">
        <v>660</v>
      </c>
      <c r="D54" s="4" t="s">
        <v>699</v>
      </c>
      <c r="E54" s="16">
        <v>1000</v>
      </c>
      <c r="F54">
        <v>5</v>
      </c>
      <c r="G54" t="s">
        <v>480</v>
      </c>
      <c r="L54" s="9"/>
      <c r="M54" s="7"/>
      <c r="N54" s="9"/>
      <c r="O54" s="9"/>
    </row>
    <row r="55" spans="1:16">
      <c r="A55" t="str">
        <f t="shared" si="3"/>
        <v>INSERT INTO costos_extras (id_costos_extras, nombre, descripcion, precio, id_tipo_precio, activo) VALUES (5,'Tiempo muerto',NULL,700,5,true);</v>
      </c>
      <c r="B55">
        <v>5</v>
      </c>
      <c r="C55" s="3" t="s">
        <v>674</v>
      </c>
      <c r="D55" s="4" t="s">
        <v>699</v>
      </c>
      <c r="E55" s="16">
        <v>700</v>
      </c>
      <c r="F55">
        <v>5</v>
      </c>
      <c r="G55" t="s">
        <v>480</v>
      </c>
      <c r="L55" s="9"/>
      <c r="M55" s="7"/>
      <c r="N55" s="9"/>
      <c r="O55" s="9"/>
    </row>
    <row r="56" spans="1:16">
      <c r="A56" t="str">
        <f t="shared" si="3"/>
        <v>INSERT INTO costos_extras (id_costos_extras, nombre, descripcion, precio, id_tipo_precio, activo) VALUES (6,'Bajada de corte',NULL,3,3,true);</v>
      </c>
      <c r="B56">
        <v>6</v>
      </c>
      <c r="C56" s="3" t="s">
        <v>793</v>
      </c>
      <c r="D56" s="4" t="s">
        <v>699</v>
      </c>
      <c r="E56" s="16">
        <v>3</v>
      </c>
      <c r="F56">
        <v>3</v>
      </c>
      <c r="G56" t="s">
        <v>480</v>
      </c>
      <c r="L56" s="9"/>
      <c r="M56" s="9"/>
      <c r="N56" s="9"/>
    </row>
    <row r="57" spans="1:16">
      <c r="L57" s="11"/>
      <c r="M57" s="11"/>
      <c r="N57" s="11"/>
      <c r="O57" s="11"/>
      <c r="P57" s="11"/>
    </row>
    <row r="59" spans="1:16">
      <c r="D59" s="2"/>
    </row>
    <row r="60" spans="1:16">
      <c r="B60" s="1" t="s">
        <v>427</v>
      </c>
    </row>
    <row r="61" spans="1:16">
      <c r="B61" t="s">
        <v>130</v>
      </c>
      <c r="C61" t="s">
        <v>555</v>
      </c>
      <c r="D61" t="s">
        <v>341</v>
      </c>
      <c r="E61" t="s">
        <v>408</v>
      </c>
    </row>
    <row r="62" spans="1:16">
      <c r="A62" t="str">
        <f>CONCATENATE("INSERT INTO ",B$60," (",B$61,", ",C$61,", ",D$61,", ",E$61,") VALUES (",B62,",",C62,",",D62,",",E62,");" )</f>
        <v>INSERT INTO estatus_orden (id_estatus_orden, nombre, descripcion, activo) VALUES (1,'Cotizacion',NULL,true);</v>
      </c>
      <c r="B62">
        <v>1</v>
      </c>
      <c r="C62" s="3" t="s">
        <v>638</v>
      </c>
      <c r="D62" t="s">
        <v>699</v>
      </c>
      <c r="E62" t="s">
        <v>643</v>
      </c>
    </row>
    <row r="63" spans="1:16">
      <c r="A63" t="str">
        <f t="shared" ref="A63:A71" si="4">CONCATENATE("INSERT INTO ",B$60," (",B$61,", ",C$61,", ",D$61,", ",E$61,") VALUES (",B63,",",C63,",",D63,",",E63,");" )</f>
        <v>INSERT INTO estatus_orden (id_estatus_orden, nombre, descripcion, activo) VALUES (2,'En espera',NULL,true);</v>
      </c>
      <c r="B63">
        <v>2</v>
      </c>
      <c r="C63" s="3" t="s">
        <v>602</v>
      </c>
      <c r="D63" t="s">
        <v>699</v>
      </c>
      <c r="E63" t="s">
        <v>643</v>
      </c>
    </row>
    <row r="64" spans="1:16">
      <c r="A64" t="str">
        <f t="shared" si="4"/>
        <v>INSERT INTO estatus_orden (id_estatus_orden, nombre, descripcion, activo) VALUES (3,'Cancelado',NULL,true);</v>
      </c>
      <c r="B64">
        <v>3</v>
      </c>
      <c r="C64" s="3" t="s">
        <v>611</v>
      </c>
      <c r="D64" t="s">
        <v>699</v>
      </c>
      <c r="E64" t="s">
        <v>643</v>
      </c>
    </row>
    <row r="65" spans="1:12">
      <c r="A65" t="str">
        <f t="shared" si="4"/>
        <v>INSERT INTO estatus_orden (id_estatus_orden, nombre, descripcion, activo) VALUES (4,'Disenio',NULL,true);</v>
      </c>
      <c r="B65">
        <v>4</v>
      </c>
      <c r="C65" s="3" t="s">
        <v>52</v>
      </c>
      <c r="D65" t="s">
        <v>699</v>
      </c>
      <c r="E65" t="s">
        <v>643</v>
      </c>
    </row>
    <row r="66" spans="1:12">
      <c r="A66" t="str">
        <f t="shared" si="4"/>
        <v>INSERT INTO estatus_orden (id_estatus_orden, nombre, descripcion, activo) VALUES (5,'Preprensa',NULL,true);</v>
      </c>
      <c r="B66">
        <v>5</v>
      </c>
      <c r="C66" s="3" t="s">
        <v>417</v>
      </c>
      <c r="D66" t="s">
        <v>699</v>
      </c>
      <c r="E66" t="s">
        <v>643</v>
      </c>
    </row>
    <row r="67" spans="1:12">
      <c r="A67" t="str">
        <f t="shared" si="4"/>
        <v>INSERT INTO estatus_orden (id_estatus_orden, nombre, descripcion, activo) VALUES (6,'Transporte',NULL,true);</v>
      </c>
      <c r="B67">
        <v>6</v>
      </c>
      <c r="C67" s="3" t="s">
        <v>136</v>
      </c>
      <c r="D67" t="s">
        <v>699</v>
      </c>
      <c r="E67" t="s">
        <v>517</v>
      </c>
    </row>
    <row r="68" spans="1:12">
      <c r="A68" t="str">
        <f t="shared" si="4"/>
        <v>INSERT INTO estatus_orden (id_estatus_orden, nombre, descripcion, activo) VALUES (7,'Offset',NULL,true);</v>
      </c>
      <c r="B68">
        <v>7</v>
      </c>
      <c r="C68" s="3" t="s">
        <v>670</v>
      </c>
      <c r="D68" t="s">
        <v>699</v>
      </c>
      <c r="E68" t="s">
        <v>643</v>
      </c>
    </row>
    <row r="69" spans="1:12">
      <c r="A69" t="str">
        <f t="shared" si="4"/>
        <v>INSERT INTO estatus_orden (id_estatus_orden, nombre, descripcion, activo) VALUES (8,'Acabado',NULL,true);</v>
      </c>
      <c r="B69">
        <v>8</v>
      </c>
      <c r="C69" s="3" t="s">
        <v>671</v>
      </c>
      <c r="D69" t="s">
        <v>699</v>
      </c>
      <c r="E69" t="s">
        <v>643</v>
      </c>
    </row>
    <row r="70" spans="1:12">
      <c r="A70" t="str">
        <f t="shared" si="4"/>
        <v>INSERT INTO estatus_orden (id_estatus_orden, nombre, descripcion, activo) VALUES (9,'Proceso externo',NULL,true);</v>
      </c>
      <c r="B70">
        <v>9</v>
      </c>
      <c r="C70" s="3" t="s">
        <v>612</v>
      </c>
      <c r="D70" t="s">
        <v>699</v>
      </c>
      <c r="E70" t="s">
        <v>643</v>
      </c>
    </row>
    <row r="71" spans="1:12">
      <c r="A71" t="str">
        <f t="shared" si="4"/>
        <v>INSERT INTO estatus_orden (id_estatus_orden, nombre, descripcion, activo) VALUES (10,'Finalizado',NULL,true);</v>
      </c>
      <c r="B71">
        <v>10</v>
      </c>
      <c r="C71" s="3" t="s">
        <v>732</v>
      </c>
      <c r="D71" t="s">
        <v>699</v>
      </c>
      <c r="E71" t="s">
        <v>591</v>
      </c>
    </row>
    <row r="74" spans="1:12">
      <c r="B74" s="1" t="s">
        <v>198</v>
      </c>
    </row>
    <row r="75" spans="1:12">
      <c r="B75" t="s">
        <v>538</v>
      </c>
      <c r="C75" t="s">
        <v>555</v>
      </c>
      <c r="D75" t="s">
        <v>341</v>
      </c>
      <c r="E75" t="s">
        <v>228</v>
      </c>
      <c r="F75" t="s">
        <v>94</v>
      </c>
      <c r="G75" t="s">
        <v>472</v>
      </c>
      <c r="H75" t="s">
        <v>704</v>
      </c>
      <c r="I75" t="s">
        <v>705</v>
      </c>
      <c r="J75" t="s">
        <v>435</v>
      </c>
      <c r="K75" t="s">
        <v>816</v>
      </c>
      <c r="L75" t="s">
        <v>408</v>
      </c>
    </row>
    <row r="76" spans="1:12">
      <c r="A76" t="str">
        <f>CONCATENATE("INSERT INTO ",B$74," (",B$75,", ",C$75,", ",D$75,", ",E$75,", ",F$75,", ",G$75,", ",H$75,", ",I$75,", ",J$75,", ",K$75,", ",L$75,") VALUES (",B76,",",C76,",",D76,",",E76,",",F76,",",G76,",",H76,",",I76,",",J76,",",K76,",",L76,");" )</f>
        <v>INSERT INTO maquina (id_maquina, nombre, descripcion, num_colores, ancho_placa, alto_placa, ancho_max_papel, alto_max_papel, ancho_min_papel, alto_min_papel, activo) VALUES (1,'Heidelberg Speed Master 6',NULL,6,102,72,102,72,47.5,35,true);</v>
      </c>
      <c r="B76">
        <v>1</v>
      </c>
      <c r="C76" s="3" t="s">
        <v>331</v>
      </c>
      <c r="D76" t="s">
        <v>648</v>
      </c>
      <c r="E76">
        <v>6</v>
      </c>
      <c r="F76">
        <v>102</v>
      </c>
      <c r="G76">
        <v>72</v>
      </c>
      <c r="H76">
        <v>102</v>
      </c>
      <c r="I76">
        <v>72</v>
      </c>
      <c r="J76">
        <v>47.5</v>
      </c>
      <c r="K76">
        <v>35</v>
      </c>
      <c r="L76" t="s">
        <v>797</v>
      </c>
    </row>
    <row r="77" spans="1:12">
      <c r="A77" t="str">
        <f t="shared" ref="A77:A78" si="5">CONCATENATE("INSERT INTO ",B$74," (",B$75,", ",C$75,", ",D$75,", ",E$75,", ",F$75,", ",G$75,", ",H$75,", ",I$75,", ",J$75,", ",K$75,", ",L$75,") VALUES (",B77,",",C77,",",D77,",",E77,",",F77,",",G77,",",H77,",",I77,",",J77,",",K77,",",L77,");" )</f>
        <v>INSERT INTO maquina (id_maquina, nombre, descripcion, num_colores, ancho_placa, alto_placa, ancho_max_papel, alto_max_papel, ancho_min_papel, alto_min_papel, activo) VALUES (2,'Komori',NULL,4,102,72,102,72,47.5,35,true);</v>
      </c>
      <c r="B77">
        <v>2</v>
      </c>
      <c r="C77" s="3" t="s">
        <v>177</v>
      </c>
      <c r="D77" t="s">
        <v>699</v>
      </c>
      <c r="E77">
        <v>4</v>
      </c>
      <c r="F77">
        <v>102</v>
      </c>
      <c r="G77">
        <v>72</v>
      </c>
      <c r="H77">
        <v>102</v>
      </c>
      <c r="I77">
        <v>72</v>
      </c>
      <c r="J77">
        <v>47.5</v>
      </c>
      <c r="K77">
        <v>35</v>
      </c>
      <c r="L77" t="s">
        <v>517</v>
      </c>
    </row>
    <row r="78" spans="1:12">
      <c r="A78" t="str">
        <f t="shared" si="5"/>
        <v>INSERT INTO maquina (id_maquina, nombre, descripcion, num_colores, ancho_placa, alto_placa, ancho_max_papel, alto_max_papel, ancho_min_papel, alto_min_papel, activo) VALUES (3,'Heidelberg Speed Master 2',NULL,6,102,72,102,72,47.5,35,true);</v>
      </c>
      <c r="B78">
        <v>3</v>
      </c>
      <c r="C78" s="3" t="s">
        <v>178</v>
      </c>
      <c r="D78" t="s">
        <v>699</v>
      </c>
      <c r="E78">
        <v>6</v>
      </c>
      <c r="F78">
        <v>102</v>
      </c>
      <c r="G78">
        <v>72</v>
      </c>
      <c r="H78">
        <v>102</v>
      </c>
      <c r="I78">
        <v>72</v>
      </c>
      <c r="J78">
        <v>47.5</v>
      </c>
      <c r="K78">
        <v>35</v>
      </c>
      <c r="L78" t="s">
        <v>666</v>
      </c>
    </row>
    <row r="81" spans="1:5">
      <c r="B81" s="1" t="s">
        <v>455</v>
      </c>
    </row>
    <row r="82" spans="1:5">
      <c r="B82" t="s">
        <v>479</v>
      </c>
      <c r="C82" t="s">
        <v>555</v>
      </c>
      <c r="D82" t="s">
        <v>341</v>
      </c>
      <c r="E82" t="s">
        <v>250</v>
      </c>
    </row>
    <row r="83" spans="1:5">
      <c r="A83" t="str">
        <f>CONCATENATE("INSERT INTO ",B$81," (",B$82,", ",C$82,", ",D$82,", ",E$82,") VALUES (",B83,",",C83,",",D83,",",E83,");" )</f>
        <v>INSERT INTO responsable_insumo (id_responsable_insumo, nombre, descripcion, activo) VALUES (1,'Cliente',NULL,true);</v>
      </c>
      <c r="B83">
        <v>1</v>
      </c>
      <c r="C83" s="3" t="s">
        <v>535</v>
      </c>
      <c r="D83" t="s">
        <v>699</v>
      </c>
      <c r="E83" t="s">
        <v>105</v>
      </c>
    </row>
    <row r="84" spans="1:5">
      <c r="A84" t="str">
        <f t="shared" ref="A84:A85" si="6">CONCATENATE("INSERT INTO ",B$81," (",B$82,", ",C$82,", ",D$82,", ",E$82,") VALUES (",B84,",",C84,",",D84,",",E84,");" )</f>
        <v>INSERT INTO responsable_insumo (id_responsable_insumo, nombre, descripcion, activo) VALUES (2,'Lithomat',NULL,true);</v>
      </c>
      <c r="B84">
        <v>2</v>
      </c>
      <c r="C84" s="3" t="s">
        <v>415</v>
      </c>
      <c r="D84" t="s">
        <v>699</v>
      </c>
      <c r="E84" t="s">
        <v>105</v>
      </c>
    </row>
    <row r="85" spans="1:5">
      <c r="A85" t="str">
        <f t="shared" si="6"/>
        <v>INSERT INTO responsable_insumo (id_responsable_insumo, nombre, descripcion, activo) VALUES (3,'Otro',NULL,true);</v>
      </c>
      <c r="B85">
        <v>3</v>
      </c>
      <c r="C85" s="3" t="s">
        <v>429</v>
      </c>
      <c r="D85" t="s">
        <v>699</v>
      </c>
      <c r="E85" t="s">
        <v>105</v>
      </c>
    </row>
    <row r="88" spans="1:5">
      <c r="B88" s="1" t="s">
        <v>358</v>
      </c>
    </row>
    <row r="89" spans="1:5">
      <c r="B89" t="s">
        <v>266</v>
      </c>
      <c r="C89" t="s">
        <v>555</v>
      </c>
      <c r="D89" t="s">
        <v>341</v>
      </c>
      <c r="E89" t="s">
        <v>408</v>
      </c>
    </row>
    <row r="90" spans="1:5">
      <c r="A90" t="str">
        <f>CONCATENATE("INSERT INTO ",B$88," (",B$89,", ",C$89,", ",D$89,", ",E$89,") VALUES (",B90,",",C90,",",D90,",",E90,");" )</f>
        <v>INSERT INTO material_ayuda (id_material_ayuda, nombre, descripcion, activo) VALUES (1,'Dummy',NULL,true);</v>
      </c>
      <c r="B90">
        <v>1</v>
      </c>
      <c r="C90" s="3" t="s">
        <v>531</v>
      </c>
      <c r="D90" t="s">
        <v>649</v>
      </c>
      <c r="E90" t="s">
        <v>176</v>
      </c>
    </row>
    <row r="91" spans="1:5">
      <c r="A91" t="str">
        <f t="shared" ref="A91:A94" si="7">CONCATENATE("INSERT INTO ",B$88," (",B$89,", ",C$89,", ",D$89,", ",E$89,") VALUES (",B91,",",C91,",",D91,",",E91,");" )</f>
        <v>INSERT INTO material_ayuda (id_material_ayuda, nombre, descripcion, activo) VALUES (2,'Match print',NULL,true);</v>
      </c>
      <c r="B91">
        <v>2</v>
      </c>
      <c r="C91" s="3" t="s">
        <v>469</v>
      </c>
      <c r="D91" t="s">
        <v>649</v>
      </c>
      <c r="E91" t="s">
        <v>105</v>
      </c>
    </row>
    <row r="92" spans="1:5">
      <c r="A92" t="str">
        <f t="shared" si="7"/>
        <v>INSERT INTO material_ayuda (id_material_ayuda, nombre, descripcion, activo) VALUES (3,'Prueba de color',NULL,true);</v>
      </c>
      <c r="B92">
        <v>3</v>
      </c>
      <c r="C92" s="3" t="s">
        <v>470</v>
      </c>
      <c r="D92" t="s">
        <v>649</v>
      </c>
      <c r="E92" t="s">
        <v>105</v>
      </c>
    </row>
    <row r="93" spans="1:5">
      <c r="A93" t="str">
        <f t="shared" si="7"/>
        <v>INSERT INTO material_ayuda (id_material_ayuda, nombre, descripcion, activo) VALUES (4,'Archivo electrónico',NULL,true);</v>
      </c>
      <c r="B93">
        <v>4</v>
      </c>
      <c r="C93" s="3" t="s">
        <v>209</v>
      </c>
      <c r="D93" t="s">
        <v>649</v>
      </c>
      <c r="E93" t="s">
        <v>105</v>
      </c>
    </row>
    <row r="94" spans="1:5">
      <c r="A94" t="str">
        <f t="shared" si="7"/>
        <v>INSERT INTO material_ayuda (id_material_ayuda, nombre, descripcion, activo) VALUES (5,'Negativos',NULL,true);</v>
      </c>
      <c r="B94">
        <v>5</v>
      </c>
      <c r="C94" s="3" t="s">
        <v>210</v>
      </c>
      <c r="D94" t="s">
        <v>649</v>
      </c>
      <c r="E94" t="s">
        <v>105</v>
      </c>
    </row>
    <row r="97" spans="1:15">
      <c r="B97" s="1" t="s">
        <v>267</v>
      </c>
    </row>
    <row r="98" spans="1:15">
      <c r="B98" t="s">
        <v>484</v>
      </c>
      <c r="C98" t="s">
        <v>555</v>
      </c>
      <c r="D98" t="s">
        <v>437</v>
      </c>
      <c r="E98" t="s">
        <v>438</v>
      </c>
      <c r="F98" t="s">
        <v>408</v>
      </c>
    </row>
    <row r="99" spans="1:15">
      <c r="A99" t="str">
        <f>CONCATENATE("INSERT INTO ",B$97," (",B$98,", ",C$98,", ",D$98,", ",E$98,", ",F$98,") VALUES (",B99,",",C99,",",D99,",",E99,",",F99,");" )</f>
        <v>INSERT INTO prensista (id_prensista, nombre, ap_paterno, ap_materno, activo) VALUES (1,'Ruben','Hernández','Lopez',true);</v>
      </c>
      <c r="B99">
        <v>1</v>
      </c>
      <c r="C99" s="3" t="s">
        <v>309</v>
      </c>
      <c r="D99" s="3" t="s">
        <v>801</v>
      </c>
      <c r="E99" s="3" t="s">
        <v>246</v>
      </c>
      <c r="F99" t="s">
        <v>105</v>
      </c>
    </row>
    <row r="100" spans="1:15">
      <c r="C100" s="3"/>
      <c r="D100" s="3"/>
      <c r="E100" s="3"/>
    </row>
    <row r="101" spans="1:15">
      <c r="C101" s="3"/>
      <c r="D101" s="3"/>
      <c r="E101" s="3"/>
    </row>
    <row r="102" spans="1:15">
      <c r="B102" s="1" t="s">
        <v>482</v>
      </c>
      <c r="C102" s="3"/>
      <c r="D102" s="3"/>
      <c r="E102" s="3"/>
    </row>
    <row r="103" spans="1:15">
      <c r="B103" t="s">
        <v>436</v>
      </c>
      <c r="C103" t="s">
        <v>606</v>
      </c>
      <c r="D103" t="s">
        <v>341</v>
      </c>
      <c r="E103" t="s">
        <v>368</v>
      </c>
      <c r="F103" t="s">
        <v>751</v>
      </c>
      <c r="G103" t="s">
        <v>607</v>
      </c>
      <c r="O103" s="5"/>
    </row>
    <row r="104" spans="1:15">
      <c r="A104" t="str">
        <f>CONCATENATE("INSERT INTO ",B$102," (",B$103,", ",C$103,", ",D$103,", ",E$103,", ",F$103,", ",G$103,") VALUES (",B104,",",C104,",",D104,",",E104,",",F104,",",G104,");" )</f>
        <v>INSERT INTO proceso_disenio (id_proceso_disenio, nombre_proceso, descripcion, precio, id_tipo_precio, activo) VALUES (1,'Tipografia',NULL,0,1,true);</v>
      </c>
      <c r="B104">
        <v>1</v>
      </c>
      <c r="C104" s="3" t="s">
        <v>784</v>
      </c>
      <c r="D104" t="s">
        <v>699</v>
      </c>
      <c r="E104" s="17">
        <v>0</v>
      </c>
      <c r="F104">
        <v>1</v>
      </c>
      <c r="G104" t="s">
        <v>796</v>
      </c>
      <c r="L104" s="9"/>
      <c r="M104" s="9"/>
      <c r="N104" s="9"/>
      <c r="O104" s="9"/>
    </row>
    <row r="105" spans="1:15">
      <c r="A105" t="str">
        <f t="shared" ref="A105:A112" si="8">CONCATENATE("INSERT INTO ",B$102," (",B$103,", ",C$103,", ",D$103,", ",E$103,", ",F$103,", ",G$103,") VALUES (",B105,",",C105,",",D105,",",E105,",",F105,",",G105,");" )</f>
        <v>INSERT INTO proceso_disenio (id_proceso_disenio, nombre_proceso, descripcion, precio, id_tipo_precio, activo) VALUES (2,'Diseño nuevo',NULL,250,5,true);</v>
      </c>
      <c r="B105">
        <v>2</v>
      </c>
      <c r="C105" s="3" t="s">
        <v>685</v>
      </c>
      <c r="D105" t="s">
        <v>699</v>
      </c>
      <c r="E105" s="17">
        <v>250</v>
      </c>
      <c r="F105">
        <v>5</v>
      </c>
      <c r="G105" t="s">
        <v>796</v>
      </c>
      <c r="L105" s="9"/>
      <c r="M105" s="9"/>
      <c r="N105" s="9"/>
      <c r="O105" s="9"/>
    </row>
    <row r="106" spans="1:15">
      <c r="A106" t="str">
        <f t="shared" si="8"/>
        <v>INSERT INTO proceso_disenio (id_proceso_disenio, nombre_proceso, descripcion, precio, id_tipo_precio, activo) VALUES (3,'Rediseño',NULL,250,5,true);</v>
      </c>
      <c r="B106">
        <v>3</v>
      </c>
      <c r="C106" s="3" t="s">
        <v>686</v>
      </c>
      <c r="D106" t="s">
        <v>699</v>
      </c>
      <c r="E106" s="17">
        <v>250</v>
      </c>
      <c r="F106">
        <v>5</v>
      </c>
      <c r="G106" t="s">
        <v>796</v>
      </c>
      <c r="L106" s="9"/>
      <c r="M106" s="9"/>
      <c r="N106" s="9"/>
      <c r="O106" s="9"/>
    </row>
    <row r="107" spans="1:15">
      <c r="A107" t="str">
        <f t="shared" si="8"/>
        <v>INSERT INTO proceso_disenio (id_proceso_disenio, nombre_proceso, descripcion, precio, id_tipo_precio, activo) VALUES (4,'Revisión de archivo',NULL,0,1,true);</v>
      </c>
      <c r="B107">
        <v>4</v>
      </c>
      <c r="C107" s="3" t="s">
        <v>304</v>
      </c>
      <c r="D107" t="s">
        <v>699</v>
      </c>
      <c r="E107" s="17">
        <v>0</v>
      </c>
      <c r="F107">
        <v>1</v>
      </c>
      <c r="G107" t="s">
        <v>796</v>
      </c>
      <c r="L107" s="9"/>
      <c r="M107" s="9"/>
      <c r="N107" s="9"/>
      <c r="O107" s="9"/>
    </row>
    <row r="108" spans="1:15">
      <c r="A108" t="str">
        <f t="shared" si="8"/>
        <v>INSERT INTO proceso_disenio (id_proceso_disenio, nombre_proceso, descripcion, precio, id_tipo_precio, activo) VALUES (5,'Original mecánico',NULL,10,2,true);</v>
      </c>
      <c r="B108">
        <v>5</v>
      </c>
      <c r="C108" s="3" t="s">
        <v>559</v>
      </c>
      <c r="D108" t="s">
        <v>699</v>
      </c>
      <c r="E108" s="17">
        <v>10</v>
      </c>
      <c r="F108">
        <v>2</v>
      </c>
      <c r="G108" t="s">
        <v>796</v>
      </c>
      <c r="L108" s="9"/>
      <c r="M108" s="9"/>
      <c r="N108" s="9"/>
      <c r="O108" s="9"/>
    </row>
    <row r="109" spans="1:15">
      <c r="A109" t="str">
        <f t="shared" si="8"/>
        <v>INSERT INTO proceso_disenio (id_proceso_disenio, nombre_proceso, descripcion, precio, id_tipo_precio, activo) VALUES (6,'Dummy',NULL,15,2,true);</v>
      </c>
      <c r="B109">
        <v>6</v>
      </c>
      <c r="C109" s="3" t="s">
        <v>560</v>
      </c>
      <c r="D109" t="s">
        <v>699</v>
      </c>
      <c r="E109" s="17">
        <v>15</v>
      </c>
      <c r="F109">
        <v>2</v>
      </c>
      <c r="G109" t="s">
        <v>796</v>
      </c>
      <c r="L109" s="9"/>
      <c r="M109" s="9"/>
      <c r="N109" s="9"/>
      <c r="O109" s="9"/>
    </row>
    <row r="110" spans="1:15">
      <c r="A110" t="str">
        <f t="shared" si="8"/>
        <v>INSERT INTO proceso_disenio (id_proceso_disenio, nombre_proceso, descripcion, precio, id_tipo_precio, activo) VALUES (7,'Correcciones',NULL,250,5,true);</v>
      </c>
      <c r="B110">
        <v>7</v>
      </c>
      <c r="C110" s="3" t="s">
        <v>687</v>
      </c>
      <c r="D110" t="s">
        <v>699</v>
      </c>
      <c r="E110" s="17">
        <v>250</v>
      </c>
      <c r="F110">
        <v>5</v>
      </c>
      <c r="G110" t="s">
        <v>796</v>
      </c>
      <c r="L110" s="9"/>
      <c r="M110" s="9"/>
      <c r="N110" s="9"/>
      <c r="O110" s="9"/>
    </row>
    <row r="111" spans="1:15">
      <c r="A111" t="str">
        <f t="shared" si="8"/>
        <v>INSERT INTO proceso_disenio (id_proceso_disenio, nombre_proceso, descripcion, precio, id_tipo_precio, activo) VALUES (8,'Escaneo',NULL,250,5,true);</v>
      </c>
      <c r="B111">
        <v>8</v>
      </c>
      <c r="C111" s="3" t="s">
        <v>688</v>
      </c>
      <c r="D111" t="s">
        <v>699</v>
      </c>
      <c r="E111" s="17">
        <v>250</v>
      </c>
      <c r="F111">
        <v>5</v>
      </c>
      <c r="G111" t="s">
        <v>796</v>
      </c>
      <c r="L111" s="9"/>
      <c r="M111" s="9"/>
      <c r="N111" s="9"/>
      <c r="O111" s="9"/>
    </row>
    <row r="112" spans="1:15">
      <c r="A112" t="str">
        <f t="shared" si="8"/>
        <v>INSERT INTO proceso_disenio (id_proceso_disenio, nombre_proceso, descripcion, precio, id_tipo_precio, activo) VALUES (9,'Retoque de imagen',NULL,250,5,true);</v>
      </c>
      <c r="B112">
        <v>9</v>
      </c>
      <c r="C112" s="3" t="s">
        <v>471</v>
      </c>
      <c r="D112" t="s">
        <v>699</v>
      </c>
      <c r="E112" s="17">
        <v>250</v>
      </c>
      <c r="F112">
        <v>5</v>
      </c>
      <c r="G112" t="s">
        <v>796</v>
      </c>
      <c r="L112" s="9"/>
      <c r="M112" s="9"/>
      <c r="N112" s="9"/>
      <c r="O112" s="9"/>
    </row>
    <row r="115" spans="1:14">
      <c r="B115" s="1" t="s">
        <v>755</v>
      </c>
    </row>
    <row r="116" spans="1:14">
      <c r="B116" t="s">
        <v>756</v>
      </c>
      <c r="C116" t="s">
        <v>757</v>
      </c>
      <c r="D116" t="s">
        <v>758</v>
      </c>
      <c r="E116" t="s">
        <v>614</v>
      </c>
      <c r="F116" t="s">
        <v>728</v>
      </c>
      <c r="G116" t="s">
        <v>729</v>
      </c>
    </row>
    <row r="117" spans="1:14">
      <c r="A117" t="str">
        <f>CONCATENATE("INSERT INTO ",B$115," (",B$116,", ",C$116,", ",D$116,", ",E$116,", ",F$116,", ",G$116,") VALUES (",B117,",",C117,",",D117,",",E117,",",F117,",",G117,");" )</f>
        <v>INSERT INTO proceso_preprensa (id_proceso_preprensa, nombre_proceso, descripcion, precio, id_tipo_precio, activo) VALUES (1,'Salida positivo tamaño carta',NULL,25,2,true);</v>
      </c>
      <c r="B117">
        <v>1</v>
      </c>
      <c r="C117" s="3" t="s">
        <v>788</v>
      </c>
      <c r="D117" t="s">
        <v>730</v>
      </c>
      <c r="E117">
        <v>25</v>
      </c>
      <c r="F117">
        <v>2</v>
      </c>
      <c r="G117" t="s">
        <v>838</v>
      </c>
    </row>
    <row r="118" spans="1:14">
      <c r="A118" t="str">
        <f>CONCATENATE("INSERT INTO ",B$115," (",B$116,", ",C$116,", ",D$116,", ",E$116,", ",F$116,", ",G$116,") VALUES (",B118,",",C118,",",D118,",",E118,",",F118,",",G118,");" )</f>
        <v>INSERT INTO proceso_preprensa (id_proceso_preprensa, nombre_proceso, descripcion, precio, id_tipo_precio, activo) VALUES (2,'Salida negativo placa',NULL,140,2,true);</v>
      </c>
      <c r="B118">
        <v>2</v>
      </c>
      <c r="C118" s="3" t="s">
        <v>505</v>
      </c>
      <c r="D118" t="s">
        <v>730</v>
      </c>
      <c r="E118">
        <v>140</v>
      </c>
      <c r="F118">
        <v>2</v>
      </c>
      <c r="G118" t="s">
        <v>838</v>
      </c>
    </row>
    <row r="119" spans="1:14">
      <c r="C119" s="3"/>
    </row>
    <row r="120" spans="1:14">
      <c r="C120" s="3"/>
    </row>
    <row r="121" spans="1:14">
      <c r="B121" s="1" t="s">
        <v>609</v>
      </c>
    </row>
    <row r="122" spans="1:14">
      <c r="B122" t="s">
        <v>610</v>
      </c>
      <c r="C122" t="s">
        <v>90</v>
      </c>
      <c r="D122" t="s">
        <v>167</v>
      </c>
      <c r="E122" t="s">
        <v>212</v>
      </c>
      <c r="F122" t="s">
        <v>213</v>
      </c>
      <c r="G122" t="s">
        <v>192</v>
      </c>
      <c r="H122" t="s">
        <v>193</v>
      </c>
      <c r="I122" t="s">
        <v>194</v>
      </c>
      <c r="J122" t="s">
        <v>51</v>
      </c>
      <c r="K122" t="s">
        <v>269</v>
      </c>
      <c r="L122" t="s">
        <v>109</v>
      </c>
      <c r="M122" t="s">
        <v>347</v>
      </c>
      <c r="N122" t="s">
        <v>408</v>
      </c>
    </row>
    <row r="123" spans="1:14">
      <c r="A123" s="24" t="str">
        <f>CONCATENATE("INSERT INTO ",B$121," (",B$122,", ",C$122,", ",D$122,", ",E$122,", ",F$122,", ",G$122,", ",H$122,", ",I$122,", ",J$122,", ",K$122,", ",L$122,", ",M$122,", ",N$122,") VALUES (",B123,",",C123,",",D123,",",E123,",",F123,",",G123,",",H123,",",I123,",",J123,",",K123,",",L123,",",M123,",",N123,");" )</f>
        <v>INSERT INTO proveedor_externo (id_proveedor_externo, razon_social, calle, num_exterior, num_interior, colonia, delegacion_municipio, estado, codigo_postal, pais, telefono, observaciones, activo) VALUES (1,'Lithomat','5 de febrero','494-B',NULL,'Algarín',NULL,'D.F.','06880','México',NULL,NULL,true);</v>
      </c>
      <c r="B123">
        <v>1</v>
      </c>
      <c r="C123" s="3" t="s">
        <v>794</v>
      </c>
      <c r="D123" s="3" t="s">
        <v>570</v>
      </c>
      <c r="E123" s="3" t="s">
        <v>690</v>
      </c>
      <c r="F123" t="s">
        <v>699</v>
      </c>
      <c r="G123" s="3" t="s">
        <v>492</v>
      </c>
      <c r="H123" t="s">
        <v>699</v>
      </c>
      <c r="I123" s="3" t="s">
        <v>382</v>
      </c>
      <c r="J123" s="3" t="s">
        <v>241</v>
      </c>
      <c r="K123" s="3" t="s">
        <v>270</v>
      </c>
      <c r="L123" t="s">
        <v>699</v>
      </c>
      <c r="M123" t="s">
        <v>817</v>
      </c>
      <c r="N123" t="s">
        <v>700</v>
      </c>
    </row>
    <row r="124" spans="1:14">
      <c r="A124" t="str">
        <f>CONCATENATE("INSERT INTO ",B$121," (",B$122,", ",C$122,", ",D$122,", ",E$122,", ",F$122,", ",G$122,", ",H$122,", ",I$122,", ",J$122,", ",K$122,", ",L$122,", ",M$122,", ",N$122,") VALUES (",B124,",",C124,",",D124,",",E124,",",F124,",",G124,",",H124,",",I124,",",J124,",",K124,",",L124,",",M124,",",N124,");" )</f>
        <v>INSERT INTO proveedor_externo (id_proveedor_externo, razon_social, calle, num_exterior, num_interior, colonia, delegacion_municipio, estado, codigo_postal, pais, telefono, observaciones, activo) VALUES (2,'Empresa ABC','Emiliano Zapata',189,NULL,'Narvarte','Venustiano Carrenza','D.F.','55089','México','58963478',NULL,true);</v>
      </c>
      <c r="B124">
        <v>2</v>
      </c>
      <c r="C124" s="3" t="s">
        <v>107</v>
      </c>
      <c r="D124" s="3" t="s">
        <v>503</v>
      </c>
      <c r="E124">
        <v>189</v>
      </c>
      <c r="F124" t="s">
        <v>699</v>
      </c>
      <c r="G124" s="3" t="s">
        <v>179</v>
      </c>
      <c r="H124" s="3" t="s">
        <v>166</v>
      </c>
      <c r="I124" s="3" t="s">
        <v>169</v>
      </c>
      <c r="J124" s="3" t="s">
        <v>235</v>
      </c>
      <c r="K124" s="3" t="s">
        <v>270</v>
      </c>
      <c r="L124" s="3" t="s">
        <v>422</v>
      </c>
      <c r="M124" t="s">
        <v>699</v>
      </c>
      <c r="N124" t="s">
        <v>423</v>
      </c>
    </row>
    <row r="127" spans="1:14">
      <c r="B127" s="1" t="s">
        <v>293</v>
      </c>
    </row>
    <row r="128" spans="1:14">
      <c r="B128" t="s">
        <v>286</v>
      </c>
      <c r="C128" t="s">
        <v>610</v>
      </c>
      <c r="D128" t="s">
        <v>606</v>
      </c>
      <c r="E128" t="s">
        <v>287</v>
      </c>
      <c r="F128" t="s">
        <v>368</v>
      </c>
      <c r="G128" t="s">
        <v>751</v>
      </c>
      <c r="H128" t="s">
        <v>408</v>
      </c>
    </row>
    <row r="129" spans="1:17">
      <c r="A129" t="str">
        <f>CONCATENATE("INSERT INTO ",B$127," (",B$128,", ",C$128,", ",D$128,", ",E$128,", ",F$128,", ",G$128,", ",H$128,") VALUES (",B129,",",C129,",",D129,",",E129,",",F129,",",G129,",",H129,");" )</f>
        <v>INSERT INTO proceso_externo (id_proceso_externo, id_proveedor_externo, nombre_proceso, observaciones, precio, id_tipo_precio, activo) VALUES (1,1,'Corte',NULL,3,2,true);</v>
      </c>
      <c r="B129">
        <v>1</v>
      </c>
      <c r="C129">
        <v>1</v>
      </c>
      <c r="D129" s="3" t="s">
        <v>420</v>
      </c>
      <c r="E129" t="s">
        <v>699</v>
      </c>
      <c r="F129" s="18">
        <v>3</v>
      </c>
      <c r="G129">
        <v>2</v>
      </c>
      <c r="H129" s="12" t="s">
        <v>700</v>
      </c>
      <c r="N129" s="12"/>
      <c r="O129" s="12"/>
      <c r="P129" s="12"/>
      <c r="Q129" s="12"/>
    </row>
    <row r="130" spans="1:17">
      <c r="A130" t="str">
        <f t="shared" ref="A130:A143" si="9">CONCATENATE("INSERT INTO ",B$127," (",B$128,", ",C$128,", ",D$128,", ",E$128,", ",F$128,", ",G$128,", ",H$128,") VALUES (",B130,",",C130,",",D130,",",E130,",",F130,",",G130,",",H130,");" )</f>
        <v>INSERT INTO proceso_externo (id_proceso_externo, id_proveedor_externo, nombre_proceso, observaciones, precio, id_tipo_precio, activo) VALUES (2,2,'Doblez',NULL,40,4,true);</v>
      </c>
      <c r="B130">
        <v>2</v>
      </c>
      <c r="C130">
        <v>2</v>
      </c>
      <c r="D130" s="3" t="s">
        <v>276</v>
      </c>
      <c r="E130" t="s">
        <v>699</v>
      </c>
      <c r="F130" s="18">
        <v>40</v>
      </c>
      <c r="G130">
        <v>4</v>
      </c>
      <c r="H130" t="s">
        <v>579</v>
      </c>
      <c r="N130" s="12"/>
      <c r="O130" s="12"/>
      <c r="P130" s="12"/>
      <c r="Q130" s="12"/>
    </row>
    <row r="131" spans="1:17">
      <c r="A131" t="str">
        <f t="shared" si="9"/>
        <v>INSERT INTO proceso_externo (id_proceso_externo, id_proveedor_externo, nombre_proceso, observaciones, precio, id_tipo_precio, activo) VALUES (3,2,'UV',NULL,0.9,7,true);</v>
      </c>
      <c r="B131">
        <v>3</v>
      </c>
      <c r="C131">
        <v>2</v>
      </c>
      <c r="D131" s="3" t="s">
        <v>398</v>
      </c>
      <c r="E131" t="s">
        <v>699</v>
      </c>
      <c r="F131" s="18">
        <v>0.9</v>
      </c>
      <c r="G131">
        <v>7</v>
      </c>
      <c r="H131" t="s">
        <v>579</v>
      </c>
      <c r="N131" s="12"/>
      <c r="O131" s="12"/>
      <c r="P131" s="12"/>
      <c r="Q131" s="12"/>
    </row>
    <row r="132" spans="1:17">
      <c r="A132" t="str">
        <f t="shared" si="9"/>
        <v>INSERT INTO proceso_externo (id_proceso_externo, id_proveedor_externo, nombre_proceso, observaciones, precio, id_tipo_precio, activo) VALUES (4,2,'Alce',NULL,40,4,true);</v>
      </c>
      <c r="B132">
        <v>4</v>
      </c>
      <c r="C132">
        <v>2</v>
      </c>
      <c r="D132" s="3" t="s">
        <v>399</v>
      </c>
      <c r="E132" t="s">
        <v>699</v>
      </c>
      <c r="F132" s="18">
        <v>40</v>
      </c>
      <c r="G132">
        <v>4</v>
      </c>
      <c r="H132" t="s">
        <v>579</v>
      </c>
      <c r="N132" s="12"/>
      <c r="O132" s="12"/>
      <c r="P132" s="12"/>
      <c r="Q132" s="12"/>
    </row>
    <row r="133" spans="1:17">
      <c r="A133" t="str">
        <f t="shared" si="9"/>
        <v>INSERT INTO proceso_externo (id_proceso_externo, id_proveedor_externo, nombre_proceso, observaciones, precio, id_tipo_precio, activo) VALUES (5,2,'Plastificado',NULL,3.9,7,true);</v>
      </c>
      <c r="B133">
        <v>5</v>
      </c>
      <c r="C133">
        <v>2</v>
      </c>
      <c r="D133" s="3" t="s">
        <v>400</v>
      </c>
      <c r="E133" t="s">
        <v>699</v>
      </c>
      <c r="F133" s="18">
        <v>3.9</v>
      </c>
      <c r="G133">
        <v>7</v>
      </c>
      <c r="H133" t="s">
        <v>579</v>
      </c>
      <c r="N133" s="12"/>
      <c r="O133" s="12"/>
      <c r="P133" s="12"/>
      <c r="Q133" s="12"/>
    </row>
    <row r="134" spans="1:17">
      <c r="A134" t="str">
        <f t="shared" si="9"/>
        <v>INSERT INTO proceso_externo (id_proceso_externo, id_proveedor_externo, nombre_proceso, observaciones, precio, id_tipo_precio, activo) VALUES (6,2,'Engrapado',NULL,100,4,true);</v>
      </c>
      <c r="B134">
        <v>6</v>
      </c>
      <c r="C134">
        <v>2</v>
      </c>
      <c r="D134" s="3" t="s">
        <v>401</v>
      </c>
      <c r="E134" t="s">
        <v>699</v>
      </c>
      <c r="F134" s="18">
        <v>100</v>
      </c>
      <c r="G134">
        <v>4</v>
      </c>
      <c r="H134" t="s">
        <v>579</v>
      </c>
      <c r="N134" s="12"/>
      <c r="O134" s="12"/>
      <c r="P134" s="12"/>
      <c r="Q134" s="12"/>
    </row>
    <row r="135" spans="1:17">
      <c r="A135" t="str">
        <f t="shared" si="9"/>
        <v>INSERT INTO proceso_externo (id_proceso_externo, id_proveedor_externo, nombre_proceso, observaciones, precio, id_tipo_precio, activo) VALUES (7,2,'Pegado',NULL,50,4,true);</v>
      </c>
      <c r="B135">
        <v>7</v>
      </c>
      <c r="C135">
        <v>2</v>
      </c>
      <c r="D135" s="3" t="s">
        <v>402</v>
      </c>
      <c r="E135" t="s">
        <v>699</v>
      </c>
      <c r="F135" s="18">
        <v>50</v>
      </c>
      <c r="G135">
        <v>4</v>
      </c>
      <c r="H135" t="s">
        <v>579</v>
      </c>
      <c r="N135" s="12"/>
      <c r="O135" s="12"/>
      <c r="P135" s="12"/>
      <c r="Q135" s="12"/>
    </row>
    <row r="136" spans="1:17">
      <c r="A136" t="str">
        <f t="shared" si="9"/>
        <v>INSERT INTO proceso_externo (id_proceso_externo, id_proveedor_externo, nombre_proceso, observaciones, precio, id_tipo_precio, activo) VALUES (8,2,'Suaje',NULL,4,7,true);</v>
      </c>
      <c r="B136">
        <v>8</v>
      </c>
      <c r="C136">
        <v>2</v>
      </c>
      <c r="D136" s="3" t="s">
        <v>489</v>
      </c>
      <c r="E136" t="s">
        <v>699</v>
      </c>
      <c r="F136" s="18">
        <v>4</v>
      </c>
      <c r="G136">
        <v>7</v>
      </c>
      <c r="H136" t="s">
        <v>579</v>
      </c>
      <c r="N136" s="12"/>
      <c r="O136" s="12"/>
      <c r="P136" s="12"/>
      <c r="Q136" s="12"/>
    </row>
    <row r="137" spans="1:17">
      <c r="A137" t="str">
        <f t="shared" si="9"/>
        <v>INSERT INTO proceso_externo (id_proceso_externo, id_proveedor_externo, nombre_proceso, observaciones, precio, id_tipo_precio, activo) VALUES (9,2,'Suajado',NULL,250,4,true);</v>
      </c>
      <c r="B137">
        <v>9</v>
      </c>
      <c r="C137">
        <v>2</v>
      </c>
      <c r="D137" s="3" t="s">
        <v>520</v>
      </c>
      <c r="E137" t="s">
        <v>699</v>
      </c>
      <c r="F137" s="18">
        <v>250</v>
      </c>
      <c r="G137">
        <v>4</v>
      </c>
      <c r="H137" t="s">
        <v>579</v>
      </c>
      <c r="N137" s="12"/>
      <c r="O137" s="12"/>
      <c r="P137" s="12"/>
      <c r="Q137" s="12"/>
    </row>
    <row r="138" spans="1:17">
      <c r="A138" t="str">
        <f t="shared" si="9"/>
        <v>INSERT INTO proceso_externo (id_proceso_externo, id_proveedor_externo, nombre_proceso, observaciones, precio, id_tipo_precio, activo) VALUES (10,2,'Hot-melt',NULL,250,4,true);</v>
      </c>
      <c r="B138">
        <v>10</v>
      </c>
      <c r="C138">
        <v>2</v>
      </c>
      <c r="D138" s="3" t="s">
        <v>448</v>
      </c>
      <c r="E138" t="s">
        <v>699</v>
      </c>
      <c r="F138" s="18">
        <v>250</v>
      </c>
      <c r="G138">
        <v>4</v>
      </c>
      <c r="H138" t="s">
        <v>579</v>
      </c>
      <c r="N138" s="12"/>
      <c r="O138" s="12"/>
      <c r="P138" s="12"/>
      <c r="Q138" s="12"/>
    </row>
    <row r="139" spans="1:17">
      <c r="A139" t="str">
        <f t="shared" si="9"/>
        <v>INSERT INTO proceso_externo (id_proceso_externo, id_proveedor_externo, nombre_proceso, observaciones, precio, id_tipo_precio, activo) VALUES (11,2,'Caballo a grapa',NULL,100,4,true);</v>
      </c>
      <c r="B139">
        <v>11</v>
      </c>
      <c r="C139">
        <v>2</v>
      </c>
      <c r="D139" s="3" t="s">
        <v>521</v>
      </c>
      <c r="E139" t="s">
        <v>699</v>
      </c>
      <c r="F139" s="18">
        <v>100</v>
      </c>
      <c r="G139">
        <v>4</v>
      </c>
      <c r="H139" t="s">
        <v>579</v>
      </c>
      <c r="N139" s="12"/>
      <c r="O139" s="12"/>
      <c r="P139" s="12"/>
      <c r="Q139" s="12"/>
    </row>
    <row r="140" spans="1:17">
      <c r="A140" t="str">
        <f t="shared" si="9"/>
        <v>INSERT INTO proceso_externo (id_proceso_externo, id_proveedor_externo, nombre_proceso, observaciones, precio, id_tipo_precio, activo) VALUES (12,2,'Empacado en papel',NULL,10,2,true);</v>
      </c>
      <c r="B140">
        <v>12</v>
      </c>
      <c r="C140">
        <v>2</v>
      </c>
      <c r="D140" s="3" t="s">
        <v>335</v>
      </c>
      <c r="E140" t="s">
        <v>699</v>
      </c>
      <c r="F140" s="18">
        <v>10</v>
      </c>
      <c r="G140">
        <v>2</v>
      </c>
      <c r="H140" t="s">
        <v>579</v>
      </c>
      <c r="N140" s="12"/>
      <c r="O140" s="12"/>
      <c r="P140" s="12"/>
      <c r="Q140" s="12"/>
    </row>
    <row r="141" spans="1:17">
      <c r="A141" t="str">
        <f t="shared" si="9"/>
        <v>INSERT INTO proceso_externo (id_proceso_externo, id_proveedor_externo, nombre_proceso, observaciones, precio, id_tipo_precio, activo) VALUES (13,2,'Empacado en cajas',NULL,15,2,true);</v>
      </c>
      <c r="B141">
        <v>13</v>
      </c>
      <c r="C141">
        <v>2</v>
      </c>
      <c r="D141" s="3" t="s">
        <v>131</v>
      </c>
      <c r="E141" t="s">
        <v>699</v>
      </c>
      <c r="F141" s="18">
        <v>15</v>
      </c>
      <c r="G141">
        <v>2</v>
      </c>
      <c r="H141" t="s">
        <v>579</v>
      </c>
      <c r="N141" s="12"/>
      <c r="O141" s="12"/>
      <c r="P141" s="12"/>
      <c r="Q141" s="12"/>
    </row>
    <row r="142" spans="1:17">
      <c r="A142" t="str">
        <f t="shared" si="9"/>
        <v>INSERT INTO proceso_externo (id_proceso_externo, id_proveedor_externo, nombre_proceso, observaciones, precio, id_tipo_precio, activo) VALUES (14,2,'Envío foráneo aéreo',NULL,0,1,true);</v>
      </c>
      <c r="B142">
        <v>14</v>
      </c>
      <c r="C142">
        <v>2</v>
      </c>
      <c r="D142" s="3" t="s">
        <v>693</v>
      </c>
      <c r="E142" t="s">
        <v>699</v>
      </c>
      <c r="F142" s="18">
        <v>0</v>
      </c>
      <c r="G142">
        <v>1</v>
      </c>
      <c r="H142" t="s">
        <v>579</v>
      </c>
      <c r="N142" s="12"/>
      <c r="O142" s="12"/>
      <c r="P142" s="12"/>
      <c r="Q142" s="12"/>
    </row>
    <row r="143" spans="1:17">
      <c r="A143" t="str">
        <f t="shared" si="9"/>
        <v>INSERT INTO proceso_externo (id_proceso_externo, id_proveedor_externo, nombre_proceso, observaciones, precio, id_tipo_precio, activo) VALUES (15,2,'Envío foráneo terrestre',NULL,300,2,true);</v>
      </c>
      <c r="B143">
        <v>15</v>
      </c>
      <c r="C143">
        <v>2</v>
      </c>
      <c r="D143" s="3" t="s">
        <v>578</v>
      </c>
      <c r="E143" t="s">
        <v>699</v>
      </c>
      <c r="F143" s="18">
        <v>300</v>
      </c>
      <c r="G143">
        <v>2</v>
      </c>
      <c r="H143" t="s">
        <v>579</v>
      </c>
      <c r="N143" s="12"/>
      <c r="O143" s="12"/>
      <c r="P143" s="12"/>
      <c r="Q143" s="12"/>
    </row>
    <row r="144" spans="1:17">
      <c r="H144" s="6"/>
    </row>
    <row r="146" spans="1:16">
      <c r="B146" s="1" t="s">
        <v>424</v>
      </c>
    </row>
    <row r="147" spans="1:16">
      <c r="B147" t="s">
        <v>46</v>
      </c>
      <c r="C147" t="s">
        <v>606</v>
      </c>
      <c r="D147" t="s">
        <v>341</v>
      </c>
      <c r="E147" t="s">
        <v>368</v>
      </c>
      <c r="F147" t="s">
        <v>751</v>
      </c>
      <c r="G147" t="s">
        <v>408</v>
      </c>
    </row>
    <row r="148" spans="1:16">
      <c r="A148" t="str">
        <f>CONCATENATE("INSERT INTO ",B$146," (",B$147,", ",C$147,", ",D$147,", ",E$147,", ",F$147,", ",G$147,") VALUES (",B148,",",C148,",",D148,",",E148,",",F148,",",G148,");" )</f>
        <v>INSERT INTO proceso_transporte (id_proceso_transporte, nombre_proceso, descripcion, precio, id_tipo_precio, activo) VALUES (1,'Revisión de negativos',NULL,0,1,true);</v>
      </c>
      <c r="B148">
        <v>1</v>
      </c>
      <c r="C148" s="3" t="s">
        <v>731</v>
      </c>
      <c r="D148" t="s">
        <v>754</v>
      </c>
      <c r="E148" s="19">
        <v>0</v>
      </c>
      <c r="F148">
        <v>1</v>
      </c>
      <c r="G148" t="s">
        <v>105</v>
      </c>
      <c r="M148" s="9"/>
      <c r="N148" s="9"/>
      <c r="O148" s="9"/>
      <c r="P148" s="9"/>
    </row>
    <row r="149" spans="1:16">
      <c r="A149" t="str">
        <f t="shared" ref="A149:A151" si="10">CONCATENATE("INSERT INTO ",B$146," (",B$147,", ",C$147,", ",D$147,", ",E$147,", ",F$147,", ",G$147,") VALUES (",B149,",",C149,",",D149,",",E149,",",F149,",",G149,");" )</f>
        <v>INSERT INTO proceso_transporte (id_proceso_transporte, nombre_proceso, descripcion, precio, id_tipo_precio, activo) VALUES (2,'Revisión de láminas',NULL,0,1,true);</v>
      </c>
      <c r="B149">
        <v>2</v>
      </c>
      <c r="C149" s="3" t="s">
        <v>632</v>
      </c>
      <c r="D149" t="s">
        <v>754</v>
      </c>
      <c r="E149" s="19">
        <v>0</v>
      </c>
      <c r="F149">
        <v>1</v>
      </c>
      <c r="G149" t="s">
        <v>105</v>
      </c>
      <c r="M149" s="9"/>
      <c r="N149" s="9"/>
      <c r="O149" s="9"/>
      <c r="P149" s="9"/>
    </row>
    <row r="150" spans="1:16">
      <c r="A150" t="str">
        <f t="shared" si="10"/>
        <v>INSERT INTO proceso_transporte (id_proceso_transporte, nombre_proceso, descripcion, precio, id_tipo_precio, activo) VALUES (3,'Elaboración de láminas',NULL,0,1,true);</v>
      </c>
      <c r="B150">
        <v>3</v>
      </c>
      <c r="C150" s="3" t="s">
        <v>366</v>
      </c>
      <c r="D150" t="s">
        <v>754</v>
      </c>
      <c r="E150" s="19">
        <v>0</v>
      </c>
      <c r="F150">
        <v>1</v>
      </c>
      <c r="G150" t="s">
        <v>105</v>
      </c>
      <c r="M150" s="9"/>
      <c r="N150" s="9"/>
      <c r="O150" s="9"/>
      <c r="P150" s="9"/>
    </row>
    <row r="151" spans="1:16">
      <c r="A151" t="str">
        <f t="shared" si="10"/>
        <v>INSERT INTO proceso_transporte (id_proceso_transporte, nombre_proceso, descripcion, precio, id_tipo_precio, activo) VALUES (4,'Revisar papel para pinza',NULL,0,1,true);</v>
      </c>
      <c r="B151">
        <v>4</v>
      </c>
      <c r="C151" s="3" t="s">
        <v>748</v>
      </c>
      <c r="D151" t="s">
        <v>754</v>
      </c>
      <c r="E151" s="19">
        <v>0</v>
      </c>
      <c r="F151">
        <v>1</v>
      </c>
      <c r="G151" t="s">
        <v>105</v>
      </c>
      <c r="M151" s="9"/>
      <c r="N151" s="9"/>
      <c r="O151" s="9"/>
      <c r="P151" s="9"/>
    </row>
    <row r="154" spans="1:16">
      <c r="B154" s="1" t="s">
        <v>143</v>
      </c>
    </row>
    <row r="155" spans="1:16">
      <c r="B155" t="s">
        <v>325</v>
      </c>
      <c r="C155" t="s">
        <v>538</v>
      </c>
      <c r="D155" t="s">
        <v>173</v>
      </c>
      <c r="E155" t="s">
        <v>341</v>
      </c>
      <c r="F155" t="s">
        <v>113</v>
      </c>
      <c r="G155" t="s">
        <v>562</v>
      </c>
      <c r="H155" t="s">
        <v>63</v>
      </c>
      <c r="I155" t="s">
        <v>64</v>
      </c>
      <c r="J155" t="s">
        <v>65</v>
      </c>
      <c r="K155" t="s">
        <v>751</v>
      </c>
      <c r="L155" t="s">
        <v>563</v>
      </c>
    </row>
    <row r="156" spans="1:16">
      <c r="A156" t="str">
        <f>CONCATENATE("INSERT INTO ",B$154," (",B$155,", ",C$155,", ",D$155,", ",E$155,", ",F$155,", ",G$155,", ",H$155,",  ",I$155,", ",J$155,", ",K$155,", ",L$155,") VALUES (",B156,",",C156,",",D156,",",E156,",",F156,",",G156,",",H156,",",I156,",",J156,",",K156,",",L156,");" )</f>
        <v>INSERT INTO tabulador_precios (id_tabulador_precios, id_maquina, nombre_insumo, descripcion, inicio_tabulador, fin_tabulador, precio_complejidad_sencilla,  precio_complejidad_regular, precio_complejidad_dificil, id_tipo_precio, activo) VALUES (1,1,'Millar impresión por color',NULL,1,1000,300,300,300,4,true);</v>
      </c>
      <c r="B156">
        <v>1</v>
      </c>
      <c r="C156">
        <v>1</v>
      </c>
      <c r="D156" s="3" t="s">
        <v>836</v>
      </c>
      <c r="E156" t="s">
        <v>699</v>
      </c>
      <c r="F156">
        <v>1</v>
      </c>
      <c r="G156">
        <v>1000</v>
      </c>
      <c r="H156" s="22">
        <v>300</v>
      </c>
      <c r="I156" s="8">
        <v>300</v>
      </c>
      <c r="J156" s="22">
        <v>300</v>
      </c>
      <c r="K156">
        <v>4</v>
      </c>
      <c r="L156" t="s">
        <v>318</v>
      </c>
    </row>
    <row r="157" spans="1:16">
      <c r="A157" t="str">
        <f t="shared" ref="A157:A180" si="11">CONCATENATE("INSERT INTO ",B$154," (",B$155,", ",C$155,", ",D$155,", ",E$155,", ",F$155,", ",G$155,", ",H$155,",  ",I$155,", ",J$155,", ",K$155,", ",L$155,") VALUES (",B157,",",C157,",",D157,",",E157,",",F157,",",G157,",",H157,",",I157,",",J157,",",K157,",",L157,");" )</f>
        <v>INSERT INTO tabulador_precios (id_tabulador_precios, id_maquina, nombre_insumo, descripcion, inicio_tabulador, fin_tabulador, precio_complejidad_sencilla,  precio_complejidad_regular, precio_complejidad_dificil, id_tipo_precio, activo) VALUES (2,1,'Millar impresión por color',NULL,1001,2000,250,250,250,4,true);</v>
      </c>
      <c r="B157">
        <v>2</v>
      </c>
      <c r="C157">
        <v>1</v>
      </c>
      <c r="D157" s="3" t="s">
        <v>836</v>
      </c>
      <c r="E157" t="s">
        <v>699</v>
      </c>
      <c r="F157">
        <v>1001</v>
      </c>
      <c r="G157">
        <v>2000</v>
      </c>
      <c r="H157" s="22">
        <v>250</v>
      </c>
      <c r="I157" s="9">
        <v>250</v>
      </c>
      <c r="J157" s="22">
        <v>250</v>
      </c>
      <c r="K157">
        <v>4</v>
      </c>
      <c r="L157" t="s">
        <v>318</v>
      </c>
    </row>
    <row r="158" spans="1:16">
      <c r="A158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(3,1,'Millar impresión por color',NULL,2001,3000,220,220,220,4,true);</v>
      </c>
      <c r="B158">
        <v>3</v>
      </c>
      <c r="C158">
        <v>1</v>
      </c>
      <c r="D158" s="3" t="s">
        <v>836</v>
      </c>
      <c r="E158" t="s">
        <v>699</v>
      </c>
      <c r="F158">
        <v>2001</v>
      </c>
      <c r="G158">
        <v>3000</v>
      </c>
      <c r="H158" s="22">
        <v>220</v>
      </c>
      <c r="I158" s="9">
        <v>220</v>
      </c>
      <c r="J158" s="22">
        <v>220</v>
      </c>
      <c r="K158">
        <v>4</v>
      </c>
      <c r="L158" t="s">
        <v>318</v>
      </c>
    </row>
    <row r="159" spans="1:16">
      <c r="A159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(4,1,'Millar impresión por color',NULL,3001,4000,180,180,180,4,true);</v>
      </c>
      <c r="B159">
        <v>4</v>
      </c>
      <c r="C159">
        <v>1</v>
      </c>
      <c r="D159" s="3" t="s">
        <v>836</v>
      </c>
      <c r="E159" t="s">
        <v>699</v>
      </c>
      <c r="F159">
        <v>3001</v>
      </c>
      <c r="G159">
        <v>4000</v>
      </c>
      <c r="H159" s="22">
        <v>180</v>
      </c>
      <c r="I159" s="9">
        <v>180</v>
      </c>
      <c r="J159" s="22">
        <v>180</v>
      </c>
      <c r="K159">
        <v>4</v>
      </c>
      <c r="L159" t="s">
        <v>318</v>
      </c>
    </row>
    <row r="160" spans="1:16">
      <c r="A160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(5,1,'Millar impresión por color',NULL,4001,5000,160,160,160,4,true);</v>
      </c>
      <c r="B160">
        <v>5</v>
      </c>
      <c r="C160">
        <v>1</v>
      </c>
      <c r="D160" s="3" t="s">
        <v>836</v>
      </c>
      <c r="E160" t="s">
        <v>699</v>
      </c>
      <c r="F160">
        <v>4001</v>
      </c>
      <c r="G160">
        <v>5000</v>
      </c>
      <c r="H160" s="22">
        <v>160</v>
      </c>
      <c r="I160" s="9">
        <v>160</v>
      </c>
      <c r="J160" s="22">
        <v>160</v>
      </c>
      <c r="K160">
        <v>4</v>
      </c>
      <c r="L160" t="s">
        <v>318</v>
      </c>
    </row>
    <row r="161" spans="1:12">
      <c r="A161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(6,1,'Millar impresión por color',NULL,5001,6000,155,155,155,4,true);</v>
      </c>
      <c r="B161">
        <v>6</v>
      </c>
      <c r="C161">
        <v>1</v>
      </c>
      <c r="D161" s="3" t="s">
        <v>836</v>
      </c>
      <c r="E161" t="s">
        <v>699</v>
      </c>
      <c r="F161">
        <v>5001</v>
      </c>
      <c r="G161">
        <v>6000</v>
      </c>
      <c r="H161" s="22">
        <v>155</v>
      </c>
      <c r="I161" s="9">
        <v>155</v>
      </c>
      <c r="J161" s="22">
        <v>155</v>
      </c>
      <c r="K161">
        <v>4</v>
      </c>
      <c r="L161" t="s">
        <v>318</v>
      </c>
    </row>
    <row r="162" spans="1:12">
      <c r="A162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(7,1,'Millar impresión por color',NULL,6001,7000,150,150,150,4,true);</v>
      </c>
      <c r="B162">
        <v>7</v>
      </c>
      <c r="C162">
        <v>1</v>
      </c>
      <c r="D162" s="3" t="s">
        <v>836</v>
      </c>
      <c r="E162" t="s">
        <v>699</v>
      </c>
      <c r="F162">
        <v>6001</v>
      </c>
      <c r="G162">
        <v>7000</v>
      </c>
      <c r="H162" s="22">
        <v>150</v>
      </c>
      <c r="I162" s="9">
        <v>150</v>
      </c>
      <c r="J162" s="22">
        <v>150</v>
      </c>
      <c r="K162">
        <v>4</v>
      </c>
      <c r="L162" t="s">
        <v>318</v>
      </c>
    </row>
    <row r="163" spans="1:12">
      <c r="A163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(8,1,'Millar impresión por color',NULL,7001,8000,140,140,140,4,true);</v>
      </c>
      <c r="B163">
        <v>8</v>
      </c>
      <c r="C163">
        <v>1</v>
      </c>
      <c r="D163" s="3" t="s">
        <v>836</v>
      </c>
      <c r="E163" t="s">
        <v>699</v>
      </c>
      <c r="F163">
        <v>7001</v>
      </c>
      <c r="G163">
        <v>8000</v>
      </c>
      <c r="H163" s="22">
        <v>140</v>
      </c>
      <c r="I163" s="9">
        <v>140</v>
      </c>
      <c r="J163" s="22">
        <v>140</v>
      </c>
      <c r="K163">
        <v>4</v>
      </c>
      <c r="L163" t="s">
        <v>318</v>
      </c>
    </row>
    <row r="164" spans="1:12">
      <c r="A164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(9,1,'Millar impresión por color',NULL,8001,9000,130,130,130,4,true);</v>
      </c>
      <c r="B164">
        <v>9</v>
      </c>
      <c r="C164">
        <v>1</v>
      </c>
      <c r="D164" s="3" t="s">
        <v>836</v>
      </c>
      <c r="E164" t="s">
        <v>699</v>
      </c>
      <c r="F164">
        <v>8001</v>
      </c>
      <c r="G164">
        <v>9000</v>
      </c>
      <c r="H164" s="22">
        <v>130</v>
      </c>
      <c r="I164" s="9">
        <v>130</v>
      </c>
      <c r="J164" s="22">
        <v>130</v>
      </c>
      <c r="K164">
        <v>4</v>
      </c>
      <c r="L164" t="s">
        <v>318</v>
      </c>
    </row>
    <row r="165" spans="1:12">
      <c r="A165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(10,1,'Millar impresión por color',NULL,9001,10000,115,115,115,4,true);</v>
      </c>
      <c r="B165">
        <v>10</v>
      </c>
      <c r="C165">
        <v>1</v>
      </c>
      <c r="D165" s="3" t="s">
        <v>836</v>
      </c>
      <c r="E165" t="s">
        <v>699</v>
      </c>
      <c r="F165">
        <v>9001</v>
      </c>
      <c r="G165">
        <v>10000</v>
      </c>
      <c r="H165" s="22">
        <v>115</v>
      </c>
      <c r="I165" s="9">
        <v>115</v>
      </c>
      <c r="J165" s="22">
        <v>115</v>
      </c>
      <c r="K165">
        <v>4</v>
      </c>
      <c r="L165" t="s">
        <v>318</v>
      </c>
    </row>
    <row r="166" spans="1:12">
      <c r="A166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(11,1,'Millar impresión por color',NULL,10001,19000,110,110,110,4,true);</v>
      </c>
      <c r="B166">
        <v>11</v>
      </c>
      <c r="C166">
        <v>1</v>
      </c>
      <c r="D166" s="3" t="s">
        <v>836</v>
      </c>
      <c r="E166" t="s">
        <v>699</v>
      </c>
      <c r="F166">
        <v>10001</v>
      </c>
      <c r="G166">
        <v>19000</v>
      </c>
      <c r="H166" s="22">
        <v>110</v>
      </c>
      <c r="I166" s="9">
        <v>110</v>
      </c>
      <c r="J166" s="22">
        <v>110</v>
      </c>
      <c r="K166">
        <v>4</v>
      </c>
      <c r="L166" t="s">
        <v>318</v>
      </c>
    </row>
    <row r="167" spans="1:12">
      <c r="A167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(12,1,'Millar impresión por color',NULL,19001,39000,100,100,100,4,true);</v>
      </c>
      <c r="B167">
        <v>12</v>
      </c>
      <c r="C167">
        <v>1</v>
      </c>
      <c r="D167" s="3" t="s">
        <v>836</v>
      </c>
      <c r="E167" t="s">
        <v>699</v>
      </c>
      <c r="F167">
        <v>19001</v>
      </c>
      <c r="G167">
        <v>39000</v>
      </c>
      <c r="H167" s="22">
        <v>100</v>
      </c>
      <c r="I167" s="9">
        <v>100</v>
      </c>
      <c r="J167" s="22">
        <v>100</v>
      </c>
      <c r="K167">
        <v>4</v>
      </c>
      <c r="L167" t="s">
        <v>318</v>
      </c>
    </row>
    <row r="168" spans="1:12">
      <c r="A168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(13,1,'Millar impresión por color',NULL,39001,49000,90,90,90,4,true);</v>
      </c>
      <c r="B168">
        <v>13</v>
      </c>
      <c r="C168">
        <v>1</v>
      </c>
      <c r="D168" s="3" t="s">
        <v>836</v>
      </c>
      <c r="E168" t="s">
        <v>699</v>
      </c>
      <c r="F168">
        <v>39001</v>
      </c>
      <c r="G168">
        <v>49000</v>
      </c>
      <c r="H168" s="22">
        <v>90</v>
      </c>
      <c r="I168" s="9">
        <v>90</v>
      </c>
      <c r="J168" s="22">
        <v>90</v>
      </c>
      <c r="K168">
        <v>4</v>
      </c>
      <c r="L168" t="s">
        <v>318</v>
      </c>
    </row>
    <row r="169" spans="1:12">
      <c r="A169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(14,1,'Millar impresión por color',NULL,49001,1000000,85,85,85,4,true);</v>
      </c>
      <c r="B169">
        <v>14</v>
      </c>
      <c r="C169">
        <v>1</v>
      </c>
      <c r="D169" s="3" t="s">
        <v>836</v>
      </c>
      <c r="E169" t="s">
        <v>699</v>
      </c>
      <c r="F169">
        <v>49001</v>
      </c>
      <c r="G169">
        <v>1000000</v>
      </c>
      <c r="H169" s="22">
        <v>85</v>
      </c>
      <c r="I169" s="9">
        <v>85</v>
      </c>
      <c r="J169" s="22">
        <v>85</v>
      </c>
      <c r="K169">
        <v>4</v>
      </c>
      <c r="L169" t="s">
        <v>318</v>
      </c>
    </row>
    <row r="170" spans="1:12">
      <c r="A170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(15,2,'Millar impresión por color',NULL,1,1000,200,200,200,4,true);</v>
      </c>
      <c r="B170">
        <v>15</v>
      </c>
      <c r="C170">
        <v>2</v>
      </c>
      <c r="D170" s="3" t="s">
        <v>836</v>
      </c>
      <c r="E170" t="s">
        <v>699</v>
      </c>
      <c r="F170" s="4">
        <v>1</v>
      </c>
      <c r="G170" s="4">
        <v>1000</v>
      </c>
      <c r="H170" s="22">
        <v>200</v>
      </c>
      <c r="I170" s="10">
        <v>200</v>
      </c>
      <c r="J170" s="22">
        <v>200</v>
      </c>
      <c r="K170" s="4">
        <v>4</v>
      </c>
      <c r="L170" t="s">
        <v>318</v>
      </c>
    </row>
    <row r="171" spans="1:12">
      <c r="A171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(16,2,'Millar impresión por color',NULL,1001,2000,180,180,180,4,true);</v>
      </c>
      <c r="B171">
        <v>16</v>
      </c>
      <c r="C171">
        <v>2</v>
      </c>
      <c r="D171" s="3" t="s">
        <v>836</v>
      </c>
      <c r="E171" t="s">
        <v>699</v>
      </c>
      <c r="F171" s="4">
        <v>1001</v>
      </c>
      <c r="G171" s="4">
        <v>2000</v>
      </c>
      <c r="H171" s="22">
        <v>180</v>
      </c>
      <c r="I171" s="10">
        <v>180</v>
      </c>
      <c r="J171" s="22">
        <v>180</v>
      </c>
      <c r="K171" s="4">
        <v>4</v>
      </c>
      <c r="L171" t="s">
        <v>318</v>
      </c>
    </row>
    <row r="172" spans="1:12">
      <c r="A172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(17,2,'Millar impresión por color',NULL,2001,3000,150,150,150,4,true);</v>
      </c>
      <c r="B172">
        <v>17</v>
      </c>
      <c r="C172">
        <v>2</v>
      </c>
      <c r="D172" s="3" t="s">
        <v>836</v>
      </c>
      <c r="E172" t="s">
        <v>699</v>
      </c>
      <c r="F172" s="4">
        <v>2001</v>
      </c>
      <c r="G172" s="4">
        <v>3000</v>
      </c>
      <c r="H172" s="22">
        <v>150</v>
      </c>
      <c r="I172" s="10">
        <v>150</v>
      </c>
      <c r="J172" s="22">
        <v>150</v>
      </c>
      <c r="K172" s="4">
        <v>4</v>
      </c>
      <c r="L172" t="s">
        <v>318</v>
      </c>
    </row>
    <row r="173" spans="1:12">
      <c r="A173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(18,2,'Millar impresión por color',NULL,3001,4000,120,120,120,4,true);</v>
      </c>
      <c r="B173">
        <v>18</v>
      </c>
      <c r="C173">
        <v>2</v>
      </c>
      <c r="D173" s="3" t="s">
        <v>836</v>
      </c>
      <c r="E173" t="s">
        <v>699</v>
      </c>
      <c r="F173" s="4">
        <v>3001</v>
      </c>
      <c r="G173" s="4">
        <v>4000</v>
      </c>
      <c r="H173" s="22">
        <v>120</v>
      </c>
      <c r="I173" s="10">
        <v>120</v>
      </c>
      <c r="J173" s="22">
        <v>120</v>
      </c>
      <c r="K173" s="4">
        <v>4</v>
      </c>
      <c r="L173" t="s">
        <v>318</v>
      </c>
    </row>
    <row r="174" spans="1:12">
      <c r="A174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(19,2,'Millar impresión por color',NULL,4001,5000,110,110,110,4,true);</v>
      </c>
      <c r="B174">
        <v>19</v>
      </c>
      <c r="C174">
        <v>2</v>
      </c>
      <c r="D174" s="3" t="s">
        <v>836</v>
      </c>
      <c r="E174" t="s">
        <v>699</v>
      </c>
      <c r="F174" s="4">
        <v>4001</v>
      </c>
      <c r="G174" s="4">
        <v>5000</v>
      </c>
      <c r="H174" s="22">
        <v>110</v>
      </c>
      <c r="I174" s="10">
        <v>110</v>
      </c>
      <c r="J174" s="22">
        <v>110</v>
      </c>
      <c r="K174" s="4">
        <v>4</v>
      </c>
      <c r="L174" t="s">
        <v>318</v>
      </c>
    </row>
    <row r="175" spans="1:12">
      <c r="A175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(20,2,'Millar impresión por color',NULL,5001,9000,100,100,100,4,true);</v>
      </c>
      <c r="B175">
        <v>20</v>
      </c>
      <c r="C175">
        <v>2</v>
      </c>
      <c r="D175" s="3" t="s">
        <v>836</v>
      </c>
      <c r="E175" t="s">
        <v>699</v>
      </c>
      <c r="F175" s="4">
        <v>5001</v>
      </c>
      <c r="G175" s="4">
        <v>9000</v>
      </c>
      <c r="H175" s="22">
        <v>100</v>
      </c>
      <c r="I175" s="10">
        <v>100</v>
      </c>
      <c r="J175" s="22">
        <v>100</v>
      </c>
      <c r="K175" s="4">
        <v>4</v>
      </c>
      <c r="L175" t="s">
        <v>318</v>
      </c>
    </row>
    <row r="176" spans="1:12">
      <c r="A176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(21,2,'Millar impresión por color',NULL,9001,15000,80,80,80,4,true);</v>
      </c>
      <c r="B176">
        <v>21</v>
      </c>
      <c r="C176">
        <v>2</v>
      </c>
      <c r="D176" s="3" t="s">
        <v>836</v>
      </c>
      <c r="E176" t="s">
        <v>699</v>
      </c>
      <c r="F176" s="4">
        <v>9001</v>
      </c>
      <c r="G176" s="4">
        <v>15000</v>
      </c>
      <c r="H176" s="22">
        <v>80</v>
      </c>
      <c r="I176" s="10">
        <v>80</v>
      </c>
      <c r="J176" s="22">
        <v>80</v>
      </c>
      <c r="K176" s="4">
        <v>4</v>
      </c>
      <c r="L176" t="s">
        <v>318</v>
      </c>
    </row>
    <row r="177" spans="1:12">
      <c r="A177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(22,2,'Millar impresión por color',NULL,15001,19000,75,75,75,4,true);</v>
      </c>
      <c r="B177">
        <v>22</v>
      </c>
      <c r="C177">
        <v>2</v>
      </c>
      <c r="D177" s="3" t="s">
        <v>836</v>
      </c>
      <c r="E177" t="s">
        <v>699</v>
      </c>
      <c r="F177" s="4">
        <v>15001</v>
      </c>
      <c r="G177" s="4">
        <v>19000</v>
      </c>
      <c r="H177" s="22">
        <v>75</v>
      </c>
      <c r="I177" s="10">
        <v>75</v>
      </c>
      <c r="J177" s="22">
        <v>75</v>
      </c>
      <c r="K177" s="4">
        <v>4</v>
      </c>
      <c r="L177" t="s">
        <v>318</v>
      </c>
    </row>
    <row r="178" spans="1:12">
      <c r="A178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(23,2,'Millar impresión por color',NULL,19001,39000,70,70,70,4,true);</v>
      </c>
      <c r="B178">
        <v>23</v>
      </c>
      <c r="C178">
        <v>2</v>
      </c>
      <c r="D178" s="3" t="s">
        <v>836</v>
      </c>
      <c r="E178" t="s">
        <v>699</v>
      </c>
      <c r="F178" s="4">
        <v>19001</v>
      </c>
      <c r="G178" s="4">
        <v>39000</v>
      </c>
      <c r="H178" s="22">
        <v>70</v>
      </c>
      <c r="I178" s="10">
        <v>70</v>
      </c>
      <c r="J178" s="22">
        <v>70</v>
      </c>
      <c r="K178" s="4">
        <v>4</v>
      </c>
      <c r="L178" t="s">
        <v>318</v>
      </c>
    </row>
    <row r="179" spans="1:12">
      <c r="A179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(24,2,'Millar impresión por color',NULL,39001,49000,65,65,65,4,true);</v>
      </c>
      <c r="B179">
        <v>24</v>
      </c>
      <c r="C179">
        <v>2</v>
      </c>
      <c r="D179" s="3" t="s">
        <v>836</v>
      </c>
      <c r="E179" t="s">
        <v>699</v>
      </c>
      <c r="F179" s="4">
        <v>39001</v>
      </c>
      <c r="G179" s="4">
        <v>49000</v>
      </c>
      <c r="H179" s="22">
        <v>65</v>
      </c>
      <c r="I179" s="10">
        <v>65</v>
      </c>
      <c r="J179" s="22">
        <v>65</v>
      </c>
      <c r="K179" s="4">
        <v>4</v>
      </c>
      <c r="L179" t="s">
        <v>318</v>
      </c>
    </row>
    <row r="180" spans="1:12">
      <c r="A180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(25,2,'Millar impresión por color',NULL,49001,1000000,60,60,60,4,true);</v>
      </c>
      <c r="B180">
        <v>25</v>
      </c>
      <c r="C180">
        <v>2</v>
      </c>
      <c r="D180" s="3" t="s">
        <v>836</v>
      </c>
      <c r="E180" t="s">
        <v>699</v>
      </c>
      <c r="F180" s="4">
        <v>49001</v>
      </c>
      <c r="G180" s="4">
        <v>1000000</v>
      </c>
      <c r="H180" s="22">
        <v>60</v>
      </c>
      <c r="I180" s="10">
        <v>60</v>
      </c>
      <c r="J180" s="22">
        <v>60</v>
      </c>
      <c r="K180" s="4">
        <v>4</v>
      </c>
      <c r="L180" t="s">
        <v>318</v>
      </c>
    </row>
    <row r="183" spans="1:12">
      <c r="B183" s="1" t="s">
        <v>182</v>
      </c>
    </row>
    <row r="184" spans="1:12">
      <c r="B184" t="s">
        <v>219</v>
      </c>
      <c r="C184" t="s">
        <v>341</v>
      </c>
      <c r="D184" t="s">
        <v>764</v>
      </c>
      <c r="E184" t="s">
        <v>360</v>
      </c>
      <c r="F184" t="s">
        <v>361</v>
      </c>
      <c r="G184" t="s">
        <v>751</v>
      </c>
      <c r="H184" t="s">
        <v>408</v>
      </c>
    </row>
    <row r="185" spans="1:12">
      <c r="A185" t="str">
        <f>CONCATENATE("INSERT INTO ",B$183," (",B$184,", ",C$184,", ",D$184,", ",E$184,", ",F$184,", ",G$184,", ",H$184,") VALUES (",B185,",",C185,",",D185,",",E185,",",F185,",",G185,",",H185,");" )</f>
        <v>INSERT INTO tipo_barniz (id_tipo_barniz, descripcion, num_entradas_maquina, num_placas, precio, id_tipo_precio, activo) VALUES (1,'Sin barniz',0,0,0,1,true);</v>
      </c>
      <c r="B185">
        <v>1</v>
      </c>
      <c r="C185" s="3" t="s">
        <v>359</v>
      </c>
      <c r="D185">
        <v>0</v>
      </c>
      <c r="E185">
        <v>0</v>
      </c>
      <c r="F185" s="20">
        <v>0</v>
      </c>
      <c r="G185">
        <v>1</v>
      </c>
      <c r="H185" t="s">
        <v>316</v>
      </c>
    </row>
    <row r="186" spans="1:12">
      <c r="A186" t="str">
        <f t="shared" ref="A186:A188" si="12">CONCATENATE("INSERT INTO ",B$183," (",B$184,", ",C$184,", ",D$184,", ",E$184,", ",F$184,", ",G$184,", ",H$184,") VALUES (",B186,",",C186,",",D186,",",E186,",",F186,",",G186,",",H186,");" )</f>
        <v>INSERT INTO tipo_barniz (id_tipo_barniz, descripcion, num_entradas_maquina, num_placas, precio, id_tipo_precio, activo) VALUES (2,'Barniz maquina mate',1,0,50,6,true);</v>
      </c>
      <c r="B186">
        <v>2</v>
      </c>
      <c r="C186" s="3" t="s">
        <v>298</v>
      </c>
      <c r="D186">
        <v>1</v>
      </c>
      <c r="E186">
        <v>0</v>
      </c>
      <c r="F186" s="20">
        <v>50</v>
      </c>
      <c r="G186">
        <v>6</v>
      </c>
      <c r="H186" t="s">
        <v>517</v>
      </c>
    </row>
    <row r="187" spans="1:12">
      <c r="A187" t="str">
        <f t="shared" si="12"/>
        <v>INSERT INTO tipo_barniz (id_tipo_barniz, descripcion, num_entradas_maquina, num_placas, precio, id_tipo_precio, activo) VALUES (3,'Barniz maquina brillante',1,0,50,6,true);</v>
      </c>
      <c r="B187">
        <v>3</v>
      </c>
      <c r="C187" s="3" t="s">
        <v>165</v>
      </c>
      <c r="D187">
        <v>1</v>
      </c>
      <c r="E187">
        <v>0</v>
      </c>
      <c r="F187" s="20">
        <v>50</v>
      </c>
      <c r="G187">
        <v>6</v>
      </c>
      <c r="H187" t="s">
        <v>517</v>
      </c>
    </row>
    <row r="188" spans="1:12">
      <c r="A188" t="str">
        <f t="shared" si="12"/>
        <v>INSERT INTO tipo_barniz (id_tipo_barniz, descripcion, num_entradas_maquina, num_placas, precio, id_tipo_precio, activo) VALUES (4,'Barniz registro mate',1,1,50,6,true);</v>
      </c>
      <c r="B188">
        <v>4</v>
      </c>
      <c r="C188" s="3" t="s">
        <v>519</v>
      </c>
      <c r="D188">
        <v>1</v>
      </c>
      <c r="E188">
        <v>1</v>
      </c>
      <c r="F188" s="20">
        <v>50</v>
      </c>
      <c r="G188">
        <v>6</v>
      </c>
      <c r="H188" t="s">
        <v>517</v>
      </c>
    </row>
    <row r="189" spans="1:12">
      <c r="A189" t="str">
        <f>CONCATENATE("INSERT INTO ",B$183," (",B$184,", ",C$184,", ",D$184,", ",E$184,", ",F$184,", ",G$184,", ",H$184,") VALUES (",B189,",",C189,",",D189,",",E189,",",F189,",",G189,",",H189,");" )</f>
        <v>INSERT INTO tipo_barniz (id_tipo_barniz, descripcion, num_entradas_maquina, num_placas, precio, id_tipo_precio, activo) VALUES (5,'Barniz registro brillante',1,1,50,6,true);</v>
      </c>
      <c r="B189">
        <v>5</v>
      </c>
      <c r="C189" s="3" t="s">
        <v>518</v>
      </c>
      <c r="D189">
        <v>1</v>
      </c>
      <c r="E189">
        <v>1</v>
      </c>
      <c r="F189" s="20">
        <v>50</v>
      </c>
      <c r="G189">
        <v>6</v>
      </c>
      <c r="H189" t="s">
        <v>517</v>
      </c>
    </row>
    <row r="192" spans="1:12">
      <c r="B192" s="1" t="s">
        <v>362</v>
      </c>
    </row>
    <row r="193" spans="1:7">
      <c r="B193" t="s">
        <v>476</v>
      </c>
      <c r="C193" t="s">
        <v>477</v>
      </c>
      <c r="D193" t="s">
        <v>341</v>
      </c>
      <c r="E193" t="s">
        <v>368</v>
      </c>
      <c r="F193" t="s">
        <v>751</v>
      </c>
      <c r="G193" t="s">
        <v>408</v>
      </c>
    </row>
    <row r="194" spans="1:7">
      <c r="A194" t="str">
        <f>CONCATENATE("INSERT INTO ",B$192," (",B$193,", ",C$193,", ",D$193,", ",E$193,", ",F$193,", ",G$193,") VALUES (",B194,",",C194,",",D194,",",E194,",",F194,",",G194,");" )</f>
        <v>INSERT INTO tipo_cliente (id_tipo_cliente, clave, descripcion, precio, id_tipo_precio, activo) VALUES (1,'M','Maquilador',0,6,true);</v>
      </c>
      <c r="B194">
        <v>1</v>
      </c>
      <c r="C194" s="3" t="s">
        <v>230</v>
      </c>
      <c r="D194" s="3" t="s">
        <v>575</v>
      </c>
      <c r="E194" s="21">
        <v>0</v>
      </c>
      <c r="F194">
        <v>6</v>
      </c>
      <c r="G194" t="s">
        <v>517</v>
      </c>
    </row>
    <row r="195" spans="1:7">
      <c r="A195" t="str">
        <f t="shared" ref="A195:A200" si="13">CONCATENATE("INSERT INTO ",B$192," (",B$193,", ",C$193,", ",D$193,", ",E$193,", ",F$193,", ",G$193,") VALUES (",B195,",",C195,",",D195,",",E195,",",F195,",",G195,");" )</f>
        <v>INSERT INTO tipo_cliente (id_tipo_cliente, clave, descripcion, precio, id_tipo_precio, activo) VALUES (2,'ME','Maquilador con extras',12,6,true);</v>
      </c>
      <c r="B195">
        <v>2</v>
      </c>
      <c r="C195" s="3" t="s">
        <v>231</v>
      </c>
      <c r="D195" s="3" t="s">
        <v>569</v>
      </c>
      <c r="E195" s="21">
        <v>12</v>
      </c>
      <c r="F195">
        <v>6</v>
      </c>
      <c r="G195" t="s">
        <v>517</v>
      </c>
    </row>
    <row r="196" spans="1:7">
      <c r="A196" t="str">
        <f t="shared" si="13"/>
        <v>INSERT INTO tipo_cliente (id_tipo_cliente, clave, descripcion, precio, id_tipo_precio, activo) VALUES (3,'D','Diseñador',15,6,true);</v>
      </c>
      <c r="B196">
        <v>3</v>
      </c>
      <c r="C196" s="3" t="s">
        <v>487</v>
      </c>
      <c r="D196" s="3" t="s">
        <v>739</v>
      </c>
      <c r="E196" s="21">
        <v>15</v>
      </c>
      <c r="F196">
        <v>6</v>
      </c>
      <c r="G196" t="s">
        <v>517</v>
      </c>
    </row>
    <row r="197" spans="1:7">
      <c r="A197" t="str">
        <f t="shared" si="13"/>
        <v>INSERT INTO tipo_cliente (id_tipo_cliente, clave, descripcion, precio, id_tipo_precio, activo) VALUES (4,'CDCO','Cliente directo contado con anticipo IP',20,6,true);</v>
      </c>
      <c r="B197">
        <v>4</v>
      </c>
      <c r="C197" s="3" t="s">
        <v>174</v>
      </c>
      <c r="D197" s="3" t="s">
        <v>4</v>
      </c>
      <c r="E197" s="21">
        <v>20</v>
      </c>
      <c r="F197">
        <v>6</v>
      </c>
      <c r="G197" t="s">
        <v>517</v>
      </c>
    </row>
    <row r="198" spans="1:7">
      <c r="A198" t="str">
        <f t="shared" si="13"/>
        <v>INSERT INTO tipo_cliente (id_tipo_cliente, clave, descripcion, precio, id_tipo_precio, activo) VALUES (5,'CDCR','Cliente directo crédito IP',30,6,true);</v>
      </c>
      <c r="B198">
        <v>5</v>
      </c>
      <c r="C198" s="3" t="s">
        <v>421</v>
      </c>
      <c r="D198" s="3" t="s">
        <v>675</v>
      </c>
      <c r="E198" s="21">
        <v>30</v>
      </c>
      <c r="F198">
        <v>6</v>
      </c>
      <c r="G198" t="s">
        <v>517</v>
      </c>
    </row>
    <row r="199" spans="1:7">
      <c r="A199" t="str">
        <f t="shared" si="13"/>
        <v>INSERT INTO tipo_cliente (id_tipo_cliente, clave, descripcion, precio, id_tipo_precio, activo) VALUES (6,'G','Cliente directo gobierno',38,6,true);</v>
      </c>
      <c r="B199">
        <v>6</v>
      </c>
      <c r="C199" s="3" t="s">
        <v>170</v>
      </c>
      <c r="D199" s="3" t="s">
        <v>706</v>
      </c>
      <c r="E199" s="21">
        <v>38</v>
      </c>
      <c r="F199">
        <v>6</v>
      </c>
      <c r="G199" t="s">
        <v>517</v>
      </c>
    </row>
    <row r="200" spans="1:7">
      <c r="A200" t="str">
        <f t="shared" si="13"/>
        <v>INSERT INTO tipo_cliente (id_tipo_cliente, clave, descripcion, precio, id_tipo_precio, activo) VALUES (7,'GE','Cliente directo gobierno especial',48,6,true);</v>
      </c>
      <c r="B200">
        <v>7</v>
      </c>
      <c r="C200" s="3" t="s">
        <v>171</v>
      </c>
      <c r="D200" s="3" t="s">
        <v>418</v>
      </c>
      <c r="E200" s="21">
        <v>48</v>
      </c>
      <c r="F200">
        <v>6</v>
      </c>
      <c r="G200" t="s">
        <v>517</v>
      </c>
    </row>
    <row r="203" spans="1:7">
      <c r="B203" s="1" t="s">
        <v>66</v>
      </c>
    </row>
    <row r="204" spans="1:7">
      <c r="B204" t="s">
        <v>67</v>
      </c>
      <c r="C204" t="s">
        <v>68</v>
      </c>
      <c r="D204" t="s">
        <v>69</v>
      </c>
      <c r="E204" t="s">
        <v>70</v>
      </c>
    </row>
    <row r="205" spans="1:7">
      <c r="A205" t="str">
        <f>CONCATENATE("INSERT INTO ",B$203," (",B$204,", ",C$204,", ",D$204,", ",E$204,") VALUES (",B205,",",C205,",",D205,",",E205,");" )</f>
        <v>INSERT INTO tipo_complejidad (id_tipo_complejidad, nombre, descripcion, activo) VALUES (1,'Sencilla','La tinta que se aplica es poca',true);</v>
      </c>
      <c r="B205">
        <v>1</v>
      </c>
      <c r="C205" s="3" t="s">
        <v>73</v>
      </c>
      <c r="D205" s="3" t="s">
        <v>71</v>
      </c>
      <c r="E205" t="s">
        <v>72</v>
      </c>
    </row>
    <row r="206" spans="1:7">
      <c r="A206" t="str">
        <f t="shared" ref="A206:A207" si="14">CONCATENATE("INSERT INTO ",B$203," (",B$204,", ",C$204,", ",D$204,", ",E$204,") VALUES (",B206,",",C206,",",D206,",",E206,");" )</f>
        <v>INSERT INTO tipo_complejidad (id_tipo_complejidad, nombre, descripcion, activo) VALUES (2,'Regular','La tinta que se aplica es regular',true);</v>
      </c>
      <c r="B206">
        <v>2</v>
      </c>
      <c r="C206" s="3" t="s">
        <v>74</v>
      </c>
      <c r="D206" s="3" t="s">
        <v>75</v>
      </c>
      <c r="E206" t="s">
        <v>72</v>
      </c>
    </row>
    <row r="207" spans="1:7">
      <c r="A207" t="str">
        <f t="shared" si="14"/>
        <v>INSERT INTO tipo_complejidad (id_tipo_complejidad, nombre, descripcion, activo) VALUES (3,'Difícil','La tinta que se aplica es bastante',true);</v>
      </c>
      <c r="B207">
        <v>3</v>
      </c>
      <c r="C207" s="3" t="s">
        <v>76</v>
      </c>
      <c r="D207" s="3" t="s">
        <v>26</v>
      </c>
      <c r="E207" t="s">
        <v>72</v>
      </c>
    </row>
    <row r="210" spans="1:15">
      <c r="B210" s="1" t="s">
        <v>214</v>
      </c>
    </row>
    <row r="211" spans="1:15">
      <c r="B211" t="s">
        <v>215</v>
      </c>
      <c r="C211" t="s">
        <v>555</v>
      </c>
      <c r="D211" t="s">
        <v>341</v>
      </c>
      <c r="E211" t="s">
        <v>368</v>
      </c>
      <c r="F211" t="s">
        <v>751</v>
      </c>
      <c r="G211" t="s">
        <v>408</v>
      </c>
    </row>
    <row r="212" spans="1:15">
      <c r="A212" t="str">
        <f>CONCATENATE("INSERT INTO ",B$210," (",B$211,", ",C$211,", ",D$211,", ",E$211,", ",F$211,", ",G$211,") VALUES (",B212,",",C212,",",D212,",",E212,",",F212,",",G212,");" )</f>
        <v>INSERT INTO tipo_comprobante_fiscal (id_tipo_comprobante_fiscal, nombre, descripcion, precio, id_tipo_precio, activo) VALUES (1,'Nota de remisión',NULL,0,1,true);</v>
      </c>
      <c r="B212">
        <v>1</v>
      </c>
      <c r="C212" s="3" t="s">
        <v>419</v>
      </c>
      <c r="D212" t="s">
        <v>699</v>
      </c>
      <c r="E212">
        <v>0</v>
      </c>
      <c r="F212">
        <v>1</v>
      </c>
      <c r="G212" t="s">
        <v>284</v>
      </c>
    </row>
    <row r="213" spans="1:15">
      <c r="A213" t="str">
        <f>CONCATENATE("INSERT INTO ",B$210," (",B$211,", ",C$211,", ",D$211,", ",E$211,", ",F$211,", ",G$211,") VALUES (",B213,",",C213,",",D213,",",E213,",",F213,",",G213,");" )</f>
        <v>INSERT INTO tipo_comprobante_fiscal (id_tipo_comprobante_fiscal, nombre, descripcion, precio, id_tipo_precio, activo) VALUES (2,'Factura',NULL,16,6,true);</v>
      </c>
      <c r="B213">
        <v>2</v>
      </c>
      <c r="C213" s="3" t="s">
        <v>135</v>
      </c>
      <c r="D213" t="s">
        <v>699</v>
      </c>
      <c r="E213">
        <v>16</v>
      </c>
      <c r="F213">
        <v>6</v>
      </c>
      <c r="G213" t="s">
        <v>284</v>
      </c>
    </row>
    <row r="216" spans="1:15">
      <c r="B216" s="1" t="s">
        <v>356</v>
      </c>
    </row>
    <row r="217" spans="1:15">
      <c r="B217" t="s">
        <v>357</v>
      </c>
      <c r="C217" t="s">
        <v>90</v>
      </c>
      <c r="D217" t="s">
        <v>5</v>
      </c>
      <c r="E217" t="s">
        <v>212</v>
      </c>
      <c r="F217" t="s">
        <v>213</v>
      </c>
      <c r="G217" t="s">
        <v>192</v>
      </c>
      <c r="H217" t="s">
        <v>193</v>
      </c>
      <c r="I217" t="s">
        <v>458</v>
      </c>
      <c r="J217" t="s">
        <v>51</v>
      </c>
      <c r="K217" t="s">
        <v>269</v>
      </c>
      <c r="L217" t="s">
        <v>109</v>
      </c>
      <c r="M217" t="s">
        <v>271</v>
      </c>
      <c r="N217" t="s">
        <v>287</v>
      </c>
      <c r="O217" t="s">
        <v>408</v>
      </c>
    </row>
    <row r="218" spans="1:15">
      <c r="A218" t="str">
        <f>CONCATENATE("INSERT INTO ",B$216," (",B$217,", ",C$217,", ",D$217,", ",E$217,", ",F$217,", ",G$217,", ",H$217,", ",I$217,", ",J$217,", ",K$217,", ",L$217,", ",M$217,", ",N$217,", ",O$217,") VALUES (",B218,",",C218,",",D218,",",E218,",",F218,",",G218,",",H218,",",I218,",",J218,",",K218,",",L218,",",M218,",",N218,",",O218,");" )</f>
        <v>INSERT INTO proveedor_papel (id_proveedor_papel, razon_social, calle, num_exterior, num_interior, colonia, delegacion_municipio, estado, codigo_postal, pais, telefono, email, observaciones, activo) VALUES (1,'Papelera progreso','5 de Febrero',34,NULL,'Algarín','Gustavo A. Madero','D.F.','65779','México',NULL,'aaa@aaa.com',NULL,true);</v>
      </c>
      <c r="B218">
        <v>1</v>
      </c>
      <c r="C218" s="3" t="s">
        <v>353</v>
      </c>
      <c r="D218" s="3" t="s">
        <v>447</v>
      </c>
      <c r="E218">
        <v>34</v>
      </c>
      <c r="F218" t="s">
        <v>699</v>
      </c>
      <c r="G218" s="3" t="s">
        <v>568</v>
      </c>
      <c r="H218" s="3" t="s">
        <v>163</v>
      </c>
      <c r="I218" s="3" t="s">
        <v>481</v>
      </c>
      <c r="J218" s="3" t="s">
        <v>778</v>
      </c>
      <c r="K218" s="3" t="s">
        <v>270</v>
      </c>
      <c r="L218" t="s">
        <v>699</v>
      </c>
      <c r="M218" s="26" t="s">
        <v>272</v>
      </c>
      <c r="N218" t="s">
        <v>699</v>
      </c>
      <c r="O218" t="s">
        <v>488</v>
      </c>
    </row>
    <row r="221" spans="1:15">
      <c r="B221" s="1" t="s">
        <v>585</v>
      </c>
    </row>
    <row r="222" spans="1:15">
      <c r="B222" t="s">
        <v>586</v>
      </c>
      <c r="C222" t="s">
        <v>722</v>
      </c>
      <c r="D222" t="s">
        <v>723</v>
      </c>
      <c r="E222" t="s">
        <v>724</v>
      </c>
    </row>
    <row r="223" spans="1:15">
      <c r="A223" t="str">
        <f>CONCATENATE("INSERT INTO ",B$221," (",B$222,", ",C$222,", ",D$222,", ",E$222,") VALUES (",B223,",",C223,",",D223,",",E223,");" )</f>
        <v>INSERT INTO tipo_forma_trabajo (id_tipo_forma_trabajo, nombre, descripcion, activo) VALUES (1,'No aplica','No importa formacion',true);</v>
      </c>
      <c r="B223">
        <v>1</v>
      </c>
      <c r="C223" s="3" t="s">
        <v>150</v>
      </c>
      <c r="D223" s="3" t="s">
        <v>277</v>
      </c>
      <c r="E223" t="s">
        <v>604</v>
      </c>
    </row>
    <row r="224" spans="1:15">
      <c r="A224" t="str">
        <f t="shared" ref="A224:A225" si="15">CONCATENATE("INSERT INTO ",B$221," (",B$222,", ",C$222,", ",D$222,", ",E$222,") VALUES (",B224,",",C224,",",D224,",",E224,");" )</f>
        <v>INSERT INTO tipo_forma_trabajo (id_tipo_forma_trabajo, nombre, descripcion, activo) VALUES (2,'Montado a caballo con grapa','Publicación de hasta 52 paginas, por grapa',true);</v>
      </c>
      <c r="B224">
        <v>2</v>
      </c>
      <c r="C224" s="3" t="s">
        <v>405</v>
      </c>
      <c r="D224" s="3" t="s">
        <v>406</v>
      </c>
      <c r="E224" t="s">
        <v>577</v>
      </c>
    </row>
    <row r="225" spans="1:12">
      <c r="A225" t="str">
        <f t="shared" si="15"/>
        <v>INSERT INTO tipo_forma_trabajo (id_tipo_forma_trabajo, nombre, descripcion, activo) VALUES (3,'Hotmealt','Publicación de màs de 52 páginas',true);</v>
      </c>
      <c r="B225">
        <v>3</v>
      </c>
      <c r="C225" s="3" t="s">
        <v>821</v>
      </c>
      <c r="D225" s="3" t="s">
        <v>407</v>
      </c>
      <c r="E225" t="s">
        <v>604</v>
      </c>
    </row>
    <row r="226" spans="1:12">
      <c r="A226" t="str">
        <f>CONCATENATE("INSERT INTO ",B$221," (",B$222,", ",C$222,", ",D$222,", ",E$222,") VALUES (",B226,",",C226,",",D226,",",E226,");" )</f>
        <v>INSERT INTO tipo_forma_trabajo (id_tipo_forma_trabajo, nombre, descripcion, activo) VALUES (4,'Formacion Z','Sirve para aprovechar el papel, son 12 páginas',true);</v>
      </c>
      <c r="B226">
        <v>4</v>
      </c>
      <c r="C226" s="3" t="s">
        <v>822</v>
      </c>
      <c r="D226" s="3" t="s">
        <v>352</v>
      </c>
      <c r="E226" t="s">
        <v>604</v>
      </c>
    </row>
    <row r="229" spans="1:12">
      <c r="B229" s="1" t="s">
        <v>460</v>
      </c>
    </row>
    <row r="230" spans="1:12">
      <c r="B230" t="s">
        <v>462</v>
      </c>
      <c r="C230" t="s">
        <v>357</v>
      </c>
      <c r="D230" t="s">
        <v>555</v>
      </c>
      <c r="E230" t="s">
        <v>346</v>
      </c>
      <c r="F230" t="s">
        <v>677</v>
      </c>
      <c r="G230" t="s">
        <v>336</v>
      </c>
      <c r="H230" t="s">
        <v>678</v>
      </c>
      <c r="I230" t="s">
        <v>752</v>
      </c>
      <c r="J230" t="s">
        <v>337</v>
      </c>
      <c r="K230" t="s">
        <v>751</v>
      </c>
      <c r="L230" t="s">
        <v>408</v>
      </c>
    </row>
    <row r="231" spans="1:12">
      <c r="A231" t="str">
        <f>CONCATENATE("INSERT INTO ",B$229," (",B$230,", ",C$230,", ",D$230,", ",E$230,", ",F$230,", ",G$230,", ",H$230,", ",I$230,", ",J$230,", ",K$230,", ",L$230,") VALUES (",B231,",",C231,",",D231,",",E231,",",F231,",",G231,",",H231,",",I231,",",J231,",",K231,",",L231,");" )</f>
        <v>INSERT INTO tipo_papel_extendido (id_tipo_papel_extendido, id_proveedor_papel, nombre, gramaje, kilogramos, alto, ancho, descripcion, precio, id_tipo_precio, activo) VALUES (1,1,'Unibond Blanco',75,37,57,87,NULL,1205,4,true);</v>
      </c>
      <c r="B231">
        <v>1</v>
      </c>
      <c r="C231">
        <v>1</v>
      </c>
      <c r="D231" s="3" t="s">
        <v>252</v>
      </c>
      <c r="E231">
        <v>75</v>
      </c>
      <c r="F231">
        <v>37</v>
      </c>
      <c r="G231">
        <v>57</v>
      </c>
      <c r="H231">
        <v>87</v>
      </c>
      <c r="I231" t="s">
        <v>561</v>
      </c>
      <c r="J231" s="10">
        <v>1205</v>
      </c>
      <c r="K231">
        <v>4</v>
      </c>
      <c r="L231" t="s">
        <v>516</v>
      </c>
    </row>
    <row r="232" spans="1:12">
      <c r="A232" t="str">
        <f t="shared" ref="A232:A295" si="16">CONCATENATE("INSERT INTO ",B$229," (",B$230,", ",C$230,", ",D$230,", ",E$230,", ",F$230,", ",G$230,", ",H$230,", ",I$230,", ",J$230,", ",K$230,", ",L$230,") VALUES (",B232,",",C232,",",D232,",",E232,",",F232,",",G232,",",H232,",",I232,",",J232,",",K232,",",L232,");" )</f>
        <v>INSERT INTO tipo_papel_extendido (id_tipo_papel_extendido, id_proveedor_papel, nombre, gramaje, kilogramos, alto, ancho, descripcion, precio, id_tipo_precio, activo) VALUES (2,1,'Unibond Blanco',90,44.5,57,87,NULL,1469,4,true);</v>
      </c>
      <c r="B232">
        <v>2</v>
      </c>
      <c r="C232">
        <v>1</v>
      </c>
      <c r="D232" s="3" t="s">
        <v>514</v>
      </c>
      <c r="E232">
        <v>90</v>
      </c>
      <c r="F232">
        <v>44.5</v>
      </c>
      <c r="G232">
        <v>57</v>
      </c>
      <c r="H232">
        <v>87</v>
      </c>
      <c r="I232" t="s">
        <v>561</v>
      </c>
      <c r="J232" s="10">
        <v>1469</v>
      </c>
      <c r="K232">
        <v>4</v>
      </c>
      <c r="L232" t="s">
        <v>516</v>
      </c>
    </row>
    <row r="233" spans="1:12">
      <c r="A233" t="str">
        <f t="shared" si="16"/>
        <v>INSERT INTO tipo_papel_extendido (id_tipo_papel_extendido, id_proveedor_papel, nombre, gramaje, kilogramos, alto, ancho, descripcion, precio, id_tipo_precio, activo) VALUES (3,1,'Unibond Blanco',105,52,57,87,NULL,1779,4,true);</v>
      </c>
      <c r="B233">
        <v>3</v>
      </c>
      <c r="C233">
        <v>1</v>
      </c>
      <c r="D233" s="3" t="s">
        <v>514</v>
      </c>
      <c r="E233">
        <v>105</v>
      </c>
      <c r="F233">
        <v>52</v>
      </c>
      <c r="G233">
        <v>57</v>
      </c>
      <c r="H233">
        <v>87</v>
      </c>
      <c r="I233" t="s">
        <v>561</v>
      </c>
      <c r="J233" s="10">
        <v>1779</v>
      </c>
      <c r="K233">
        <v>4</v>
      </c>
      <c r="L233" t="s">
        <v>516</v>
      </c>
    </row>
    <row r="234" spans="1:12">
      <c r="A234" t="str">
        <f t="shared" si="16"/>
        <v>INSERT INTO tipo_papel_extendido (id_tipo_papel_extendido, id_proveedor_papel, nombre, gramaje, kilogramos, alto, ancho, descripcion, precio, id_tipo_precio, activo) VALUES (4,1,'Unibond Blanco',120,59.5,57,87,NULL,2052,4,true);</v>
      </c>
      <c r="B234">
        <v>4</v>
      </c>
      <c r="C234">
        <v>1</v>
      </c>
      <c r="D234" s="3" t="s">
        <v>514</v>
      </c>
      <c r="E234">
        <v>120</v>
      </c>
      <c r="F234">
        <v>59.5</v>
      </c>
      <c r="G234">
        <v>57</v>
      </c>
      <c r="H234">
        <v>87</v>
      </c>
      <c r="I234" t="s">
        <v>561</v>
      </c>
      <c r="J234" s="10">
        <v>2052</v>
      </c>
      <c r="K234">
        <v>4</v>
      </c>
      <c r="L234" t="s">
        <v>516</v>
      </c>
    </row>
    <row r="235" spans="1:12">
      <c r="A235" t="str">
        <f t="shared" si="16"/>
        <v>INSERT INTO tipo_papel_extendido (id_tipo_papel_extendido, id_proveedor_papel, nombre, gramaje, kilogramos, alto, ancho, descripcion, precio, id_tipo_precio, activo) VALUES (5,1,'Unibond Blanco',75,41,61,90,NULL,1338,4,true);</v>
      </c>
      <c r="B235">
        <v>5</v>
      </c>
      <c r="C235">
        <v>1</v>
      </c>
      <c r="D235" s="3" t="s">
        <v>514</v>
      </c>
      <c r="E235">
        <v>75</v>
      </c>
      <c r="F235">
        <v>41</v>
      </c>
      <c r="G235">
        <v>61</v>
      </c>
      <c r="H235">
        <v>90</v>
      </c>
      <c r="I235" t="s">
        <v>561</v>
      </c>
      <c r="J235" s="10">
        <v>1338</v>
      </c>
      <c r="K235">
        <v>4</v>
      </c>
      <c r="L235" t="s">
        <v>516</v>
      </c>
    </row>
    <row r="236" spans="1:12">
      <c r="A236" t="str">
        <f t="shared" si="16"/>
        <v>INSERT INTO tipo_papel_extendido (id_tipo_papel_extendido, id_proveedor_papel, nombre, gramaje, kilogramos, alto, ancho, descripcion, precio, id_tipo_precio, activo) VALUES (6,1,'Unibond Blanco',90,49.5,61,90,NULL,1601,4,true);</v>
      </c>
      <c r="B236">
        <v>6</v>
      </c>
      <c r="C236">
        <v>1</v>
      </c>
      <c r="D236" s="3" t="s">
        <v>514</v>
      </c>
      <c r="E236">
        <v>90</v>
      </c>
      <c r="F236">
        <v>49.5</v>
      </c>
      <c r="G236">
        <v>61</v>
      </c>
      <c r="H236">
        <v>90</v>
      </c>
      <c r="I236" t="s">
        <v>561</v>
      </c>
      <c r="J236" s="10">
        <v>1601</v>
      </c>
      <c r="K236">
        <v>4</v>
      </c>
      <c r="L236" t="s">
        <v>516</v>
      </c>
    </row>
    <row r="237" spans="1:12">
      <c r="A237" t="str">
        <f t="shared" si="16"/>
        <v>INSERT INTO tipo_papel_extendido (id_tipo_papel_extendido, id_proveedor_papel, nombre, gramaje, kilogramos, alto, ancho, descripcion, precio, id_tipo_precio, activo) VALUES (7,1,'Unibond Blanco',105,57.6,61,90,NULL,1970,4,true);</v>
      </c>
      <c r="B237">
        <v>7</v>
      </c>
      <c r="C237">
        <v>1</v>
      </c>
      <c r="D237" s="3" t="s">
        <v>514</v>
      </c>
      <c r="E237">
        <v>105</v>
      </c>
      <c r="F237">
        <v>57.6</v>
      </c>
      <c r="G237">
        <v>61</v>
      </c>
      <c r="H237">
        <v>90</v>
      </c>
      <c r="I237" t="s">
        <v>561</v>
      </c>
      <c r="J237" s="10">
        <v>1970</v>
      </c>
      <c r="K237">
        <v>4</v>
      </c>
      <c r="L237" t="s">
        <v>516</v>
      </c>
    </row>
    <row r="238" spans="1:12">
      <c r="A238" t="str">
        <f t="shared" si="16"/>
        <v>INSERT INTO tipo_papel_extendido (id_tipo_papel_extendido, id_proveedor_papel, nombre, gramaje, kilogramos, alto, ancho, descripcion, precio, id_tipo_precio, activo) VALUES (8,1,'Unibond Blanco',120,66,61,90,NULL,2276,4,true);</v>
      </c>
      <c r="B238">
        <v>8</v>
      </c>
      <c r="C238">
        <v>1</v>
      </c>
      <c r="D238" s="3" t="s">
        <v>514</v>
      </c>
      <c r="E238">
        <v>120</v>
      </c>
      <c r="F238">
        <v>66</v>
      </c>
      <c r="G238">
        <v>61</v>
      </c>
      <c r="H238">
        <v>90</v>
      </c>
      <c r="I238" t="s">
        <v>561</v>
      </c>
      <c r="J238" s="10">
        <v>2276</v>
      </c>
      <c r="K238">
        <v>4</v>
      </c>
      <c r="L238" t="s">
        <v>516</v>
      </c>
    </row>
    <row r="239" spans="1:12">
      <c r="A239" t="str">
        <f t="shared" si="16"/>
        <v>INSERT INTO tipo_papel_extendido (id_tipo_papel_extendido, id_proveedor_papel, nombre, gramaje, kilogramos, alto, ancho, descripcion, precio, id_tipo_precio, activo) VALUES (9,1,'Unibond Blanco',75,50,70,95,NULL,1631,4,true);</v>
      </c>
      <c r="B239">
        <v>9</v>
      </c>
      <c r="C239">
        <v>1</v>
      </c>
      <c r="D239" s="3" t="s">
        <v>514</v>
      </c>
      <c r="E239">
        <v>75</v>
      </c>
      <c r="F239">
        <v>50</v>
      </c>
      <c r="G239">
        <v>70</v>
      </c>
      <c r="H239">
        <v>95</v>
      </c>
      <c r="I239" t="s">
        <v>561</v>
      </c>
      <c r="J239" s="10">
        <v>1631</v>
      </c>
      <c r="K239">
        <v>4</v>
      </c>
      <c r="L239" t="s">
        <v>516</v>
      </c>
    </row>
    <row r="240" spans="1:12">
      <c r="A240" t="str">
        <f t="shared" si="16"/>
        <v>INSERT INTO tipo_papel_extendido (id_tipo_papel_extendido, id_proveedor_papel, nombre, gramaje, kilogramos, alto, ancho, descripcion, precio, id_tipo_precio, activo) VALUES (10,1,'Unibond Blanco',90,60,70,95,NULL,1958,4,true);</v>
      </c>
      <c r="B240">
        <v>10</v>
      </c>
      <c r="C240">
        <v>1</v>
      </c>
      <c r="D240" s="3" t="s">
        <v>514</v>
      </c>
      <c r="E240">
        <v>90</v>
      </c>
      <c r="F240">
        <v>60</v>
      </c>
      <c r="G240">
        <v>70</v>
      </c>
      <c r="H240">
        <v>95</v>
      </c>
      <c r="I240" t="s">
        <v>561</v>
      </c>
      <c r="J240" s="10">
        <v>1958</v>
      </c>
      <c r="K240">
        <v>4</v>
      </c>
      <c r="L240" t="s">
        <v>516</v>
      </c>
    </row>
    <row r="241" spans="1:12">
      <c r="A241" t="str">
        <f t="shared" si="16"/>
        <v>INSERT INTO tipo_papel_extendido (id_tipo_papel_extendido, id_proveedor_papel, nombre, gramaje, kilogramos, alto, ancho, descripcion, precio, id_tipo_precio, activo) VALUES (11,1,'Unibond Blanco',105,70,70,95,NULL,2397,4,true);</v>
      </c>
      <c r="B241">
        <v>11</v>
      </c>
      <c r="C241">
        <v>1</v>
      </c>
      <c r="D241" s="3" t="s">
        <v>514</v>
      </c>
      <c r="E241">
        <v>105</v>
      </c>
      <c r="F241">
        <v>70</v>
      </c>
      <c r="G241">
        <v>70</v>
      </c>
      <c r="H241">
        <v>95</v>
      </c>
      <c r="I241" t="s">
        <v>561</v>
      </c>
      <c r="J241" s="10">
        <v>2397</v>
      </c>
      <c r="K241">
        <v>4</v>
      </c>
      <c r="L241" t="s">
        <v>516</v>
      </c>
    </row>
    <row r="242" spans="1:12">
      <c r="A242" t="str">
        <f t="shared" si="16"/>
        <v>INSERT INTO tipo_papel_extendido (id_tipo_papel_extendido, id_proveedor_papel, nombre, gramaje, kilogramos, alto, ancho, descripcion, precio, id_tipo_precio, activo) VALUES (12,1,'Unibond Blanco',120,80,70,95,NULL,2741,4,true);</v>
      </c>
      <c r="B242">
        <v>12</v>
      </c>
      <c r="C242">
        <v>1</v>
      </c>
      <c r="D242" s="3" t="s">
        <v>514</v>
      </c>
      <c r="E242">
        <v>120</v>
      </c>
      <c r="F242">
        <v>80</v>
      </c>
      <c r="G242">
        <v>70</v>
      </c>
      <c r="H242">
        <v>95</v>
      </c>
      <c r="I242" t="s">
        <v>561</v>
      </c>
      <c r="J242" s="10">
        <v>2741</v>
      </c>
      <c r="K242">
        <v>4</v>
      </c>
      <c r="L242" t="s">
        <v>516</v>
      </c>
    </row>
    <row r="243" spans="1:12">
      <c r="A243" t="str">
        <f t="shared" si="16"/>
        <v>INSERT INTO tipo_papel_extendido (id_tipo_papel_extendido, id_proveedor_papel, nombre, gramaje, kilogramos, alto, ancho, descripcion, precio, id_tipo_precio, activo) VALUES (13,1,'Unibond Marfil',75,37,57,87,NULL,1458,4,true);</v>
      </c>
      <c r="B243">
        <v>13</v>
      </c>
      <c r="C243">
        <v>1</v>
      </c>
      <c r="D243" s="3" t="s">
        <v>253</v>
      </c>
      <c r="E243">
        <v>75</v>
      </c>
      <c r="F243">
        <v>37</v>
      </c>
      <c r="G243">
        <v>57</v>
      </c>
      <c r="H243">
        <v>87</v>
      </c>
      <c r="I243" t="s">
        <v>561</v>
      </c>
      <c r="J243" s="10">
        <v>1458</v>
      </c>
      <c r="K243">
        <v>4</v>
      </c>
      <c r="L243" t="s">
        <v>516</v>
      </c>
    </row>
    <row r="244" spans="1:12">
      <c r="A244" t="str">
        <f t="shared" si="16"/>
        <v>INSERT INTO tipo_papel_extendido (id_tipo_papel_extendido, id_proveedor_papel, nombre, gramaje, kilogramos, alto, ancho, descripcion, precio, id_tipo_precio, activo) VALUES (14,1,'Unibond Marfil',90,44.5,57,87,NULL,1772,4,true);</v>
      </c>
      <c r="B244">
        <v>14</v>
      </c>
      <c r="C244">
        <v>1</v>
      </c>
      <c r="D244" s="3" t="s">
        <v>253</v>
      </c>
      <c r="E244">
        <v>90</v>
      </c>
      <c r="F244">
        <v>44.5</v>
      </c>
      <c r="G244">
        <v>57</v>
      </c>
      <c r="H244">
        <v>87</v>
      </c>
      <c r="I244" t="s">
        <v>561</v>
      </c>
      <c r="J244" s="10">
        <v>1772</v>
      </c>
      <c r="K244">
        <v>4</v>
      </c>
      <c r="L244" t="s">
        <v>516</v>
      </c>
    </row>
    <row r="245" spans="1:12">
      <c r="A245" t="str">
        <f t="shared" si="16"/>
        <v>INSERT INTO tipo_papel_extendido (id_tipo_papel_extendido, id_proveedor_papel, nombre, gramaje, kilogramos, alto, ancho, descripcion, precio, id_tipo_precio, activo) VALUES (15,1,'Unibond Marfil',75,50,70,95,NULL,1970,4,true);</v>
      </c>
      <c r="B245">
        <v>15</v>
      </c>
      <c r="C245">
        <v>1</v>
      </c>
      <c r="D245" s="3" t="s">
        <v>253</v>
      </c>
      <c r="E245">
        <v>75</v>
      </c>
      <c r="F245">
        <v>50</v>
      </c>
      <c r="G245">
        <v>70</v>
      </c>
      <c r="H245">
        <v>95</v>
      </c>
      <c r="I245" t="s">
        <v>561</v>
      </c>
      <c r="J245" s="10">
        <v>1970</v>
      </c>
      <c r="K245">
        <v>4</v>
      </c>
      <c r="L245" t="s">
        <v>516</v>
      </c>
    </row>
    <row r="246" spans="1:12">
      <c r="A246" t="str">
        <f t="shared" si="16"/>
        <v>INSERT INTO tipo_papel_extendido (id_tipo_papel_extendido, id_proveedor_papel, nombre, gramaje, kilogramos, alto, ancho, descripcion, precio, id_tipo_precio, activo) VALUES (16,1,'Unibond Marfil',90,60,70,95,NULL,2363,4,true);</v>
      </c>
      <c r="B246">
        <v>16</v>
      </c>
      <c r="C246">
        <v>1</v>
      </c>
      <c r="D246" s="3" t="s">
        <v>154</v>
      </c>
      <c r="E246">
        <v>90</v>
      </c>
      <c r="F246">
        <v>60</v>
      </c>
      <c r="G246">
        <v>70</v>
      </c>
      <c r="H246">
        <v>95</v>
      </c>
      <c r="I246" t="s">
        <v>561</v>
      </c>
      <c r="J246" s="10">
        <v>2363</v>
      </c>
      <c r="K246">
        <v>4</v>
      </c>
      <c r="L246" t="s">
        <v>516</v>
      </c>
    </row>
    <row r="247" spans="1:12">
      <c r="A247" t="str">
        <f t="shared" si="16"/>
        <v>INSERT INTO tipo_papel_extendido (id_tipo_papel_extendido, id_proveedor_papel, nombre, gramaje, kilogramos, alto, ancho, descripcion, precio, id_tipo_precio, activo) VALUES (17,1,'Couché Brillante/Mate',90,44.5,57,87,NULL,1445,4,true);</v>
      </c>
      <c r="B247">
        <v>17</v>
      </c>
      <c r="C247">
        <v>1</v>
      </c>
      <c r="D247" s="3" t="s">
        <v>205</v>
      </c>
      <c r="E247">
        <v>90</v>
      </c>
      <c r="F247">
        <v>44.5</v>
      </c>
      <c r="G247">
        <v>57</v>
      </c>
      <c r="H247">
        <v>87</v>
      </c>
      <c r="I247" t="s">
        <v>561</v>
      </c>
      <c r="J247" s="10">
        <v>1445</v>
      </c>
      <c r="K247">
        <v>4</v>
      </c>
      <c r="L247" t="s">
        <v>516</v>
      </c>
    </row>
    <row r="248" spans="1:12">
      <c r="A248" t="str">
        <f t="shared" si="16"/>
        <v>INSERT INTO tipo_papel_extendido (id_tipo_papel_extendido, id_proveedor_papel, nombre, gramaje, kilogramos, alto, ancho, descripcion, precio, id_tipo_precio, activo) VALUES (18,1,'Couché Brillante/Mate',100,49.5,57,87,NULL,1560,4,true);</v>
      </c>
      <c r="B248">
        <v>18</v>
      </c>
      <c r="C248">
        <v>1</v>
      </c>
      <c r="D248" s="3" t="s">
        <v>205</v>
      </c>
      <c r="E248">
        <v>100</v>
      </c>
      <c r="F248">
        <v>49.5</v>
      </c>
      <c r="G248">
        <v>57</v>
      </c>
      <c r="H248">
        <v>87</v>
      </c>
      <c r="I248" t="s">
        <v>561</v>
      </c>
      <c r="J248" s="10">
        <v>1560</v>
      </c>
      <c r="K248">
        <v>4</v>
      </c>
      <c r="L248" t="s">
        <v>516</v>
      </c>
    </row>
    <row r="249" spans="1:12">
      <c r="A249" t="str">
        <f t="shared" si="16"/>
        <v>INSERT INTO tipo_papel_extendido (id_tipo_papel_extendido, id_proveedor_papel, nombre, gramaje, kilogramos, alto, ancho, descripcion, precio, id_tipo_precio, activo) VALUES (19,1,'Couché Brillante/Mate',115,57,57,87,NULL,1793,4,true);</v>
      </c>
      <c r="B249">
        <v>19</v>
      </c>
      <c r="C249">
        <v>1</v>
      </c>
      <c r="D249" s="3" t="s">
        <v>205</v>
      </c>
      <c r="E249">
        <v>115</v>
      </c>
      <c r="F249">
        <v>57</v>
      </c>
      <c r="G249">
        <v>57</v>
      </c>
      <c r="H249">
        <v>87</v>
      </c>
      <c r="I249" t="s">
        <v>561</v>
      </c>
      <c r="J249" s="10">
        <v>1793</v>
      </c>
      <c r="K249">
        <v>4</v>
      </c>
      <c r="L249" t="s">
        <v>516</v>
      </c>
    </row>
    <row r="250" spans="1:12">
      <c r="A250" t="str">
        <f t="shared" si="16"/>
        <v>INSERT INTO tipo_papel_extendido (id_tipo_papel_extendido, id_proveedor_papel, nombre, gramaje, kilogramos, alto, ancho, descripcion, precio, id_tipo_precio, activo) VALUES (20,1,'Couché Brillante/Mate',130,64.5,57,87,NULL,2025,4,true);</v>
      </c>
      <c r="B250">
        <v>20</v>
      </c>
      <c r="C250">
        <v>1</v>
      </c>
      <c r="D250" s="3" t="s">
        <v>205</v>
      </c>
      <c r="E250">
        <v>130</v>
      </c>
      <c r="F250">
        <v>64.5</v>
      </c>
      <c r="G250">
        <v>57</v>
      </c>
      <c r="H250">
        <v>87</v>
      </c>
      <c r="I250" t="s">
        <v>561</v>
      </c>
      <c r="J250" s="10">
        <v>2025</v>
      </c>
      <c r="K250">
        <v>4</v>
      </c>
      <c r="L250" t="s">
        <v>516</v>
      </c>
    </row>
    <row r="251" spans="1:12">
      <c r="A251" t="str">
        <f t="shared" si="16"/>
        <v>INSERT INTO tipo_papel_extendido (id_tipo_papel_extendido, id_proveedor_papel, nombre, gramaje, kilogramos, alto, ancho, descripcion, precio, id_tipo_precio, activo) VALUES (21,1,'Couché Brillante/Mate',150,76.5,58,88,NULL,2406,4,true);</v>
      </c>
      <c r="B251">
        <v>21</v>
      </c>
      <c r="C251">
        <v>1</v>
      </c>
      <c r="D251" s="3" t="s">
        <v>205</v>
      </c>
      <c r="E251">
        <v>150</v>
      </c>
      <c r="F251">
        <v>76.5</v>
      </c>
      <c r="G251">
        <v>58</v>
      </c>
      <c r="H251">
        <v>88</v>
      </c>
      <c r="I251" t="s">
        <v>561</v>
      </c>
      <c r="J251" s="10">
        <v>2406</v>
      </c>
      <c r="K251">
        <v>4</v>
      </c>
      <c r="L251" t="s">
        <v>516</v>
      </c>
    </row>
    <row r="252" spans="1:12">
      <c r="A252" t="str">
        <f t="shared" si="16"/>
        <v>INSERT INTO tipo_papel_extendido (id_tipo_papel_extendido, id_proveedor_papel, nombre, gramaje, kilogramos, alto, ancho, descripcion, precio, id_tipo_precio, activo) VALUES (22,1,'Couché Brillante/Mate',200,102,58,88,NULL,3209,4,true);</v>
      </c>
      <c r="B252">
        <v>22</v>
      </c>
      <c r="C252">
        <v>1</v>
      </c>
      <c r="D252" s="3" t="s">
        <v>205</v>
      </c>
      <c r="E252">
        <v>200</v>
      </c>
      <c r="F252">
        <v>102</v>
      </c>
      <c r="G252">
        <v>58</v>
      </c>
      <c r="H252">
        <v>88</v>
      </c>
      <c r="I252" t="s">
        <v>561</v>
      </c>
      <c r="J252" s="10">
        <v>3209</v>
      </c>
      <c r="K252">
        <v>4</v>
      </c>
      <c r="L252" t="s">
        <v>516</v>
      </c>
    </row>
    <row r="253" spans="1:12">
      <c r="A253" t="str">
        <f t="shared" si="16"/>
        <v>INSERT INTO tipo_papel_extendido (id_tipo_papel_extendido, id_proveedor_papel, nombre, gramaje, kilogramos, alto, ancho, descripcion, precio, id_tipo_precio, activo) VALUES (23,1,'Couché Brillante/Mate',250,130,58,88,NULL,4096,4,true);</v>
      </c>
      <c r="B253">
        <v>23</v>
      </c>
      <c r="C253">
        <v>1</v>
      </c>
      <c r="D253" s="3" t="s">
        <v>205</v>
      </c>
      <c r="E253">
        <v>250</v>
      </c>
      <c r="F253">
        <v>130</v>
      </c>
      <c r="G253">
        <v>58</v>
      </c>
      <c r="H253">
        <v>88</v>
      </c>
      <c r="I253" t="s">
        <v>561</v>
      </c>
      <c r="J253" s="10">
        <v>4096</v>
      </c>
      <c r="K253">
        <v>4</v>
      </c>
      <c r="L253" t="s">
        <v>516</v>
      </c>
    </row>
    <row r="254" spans="1:12">
      <c r="A254" t="str">
        <f t="shared" si="16"/>
        <v>INSERT INTO tipo_papel_extendido (id_tipo_papel_extendido, id_proveedor_papel, nombre, gramaje, kilogramos, alto, ancho, descripcion, precio, id_tipo_precio, activo) VALUES (24,1,'Couché Brillante/Mate',300,153,58,88,NULL,4915,4,true);</v>
      </c>
      <c r="B254">
        <v>24</v>
      </c>
      <c r="C254">
        <v>1</v>
      </c>
      <c r="D254" s="3" t="s">
        <v>205</v>
      </c>
      <c r="E254">
        <v>300</v>
      </c>
      <c r="F254">
        <v>153</v>
      </c>
      <c r="G254">
        <v>58</v>
      </c>
      <c r="H254">
        <v>88</v>
      </c>
      <c r="I254" t="s">
        <v>561</v>
      </c>
      <c r="J254" s="10">
        <v>4915</v>
      </c>
      <c r="K254">
        <v>4</v>
      </c>
      <c r="L254" t="s">
        <v>516</v>
      </c>
    </row>
    <row r="255" spans="1:12">
      <c r="A255" t="str">
        <f t="shared" si="16"/>
        <v>INSERT INTO tipo_papel_extendido (id_tipo_papel_extendido, id_proveedor_papel, nombre, gramaje, kilogramos, alto, ancho, descripcion, precio, id_tipo_precio, activo) VALUES (25,1,'Couché Brillante/Mate',90,49.5,61,90,NULL,1599,4,true);</v>
      </c>
      <c r="B255">
        <v>25</v>
      </c>
      <c r="C255">
        <v>1</v>
      </c>
      <c r="D255" s="3" t="s">
        <v>205</v>
      </c>
      <c r="E255">
        <v>90</v>
      </c>
      <c r="F255">
        <v>49.5</v>
      </c>
      <c r="G255">
        <v>61</v>
      </c>
      <c r="H255">
        <v>90</v>
      </c>
      <c r="I255" t="s">
        <v>561</v>
      </c>
      <c r="J255" s="10">
        <v>1599</v>
      </c>
      <c r="K255">
        <v>4</v>
      </c>
      <c r="L255" t="s">
        <v>516</v>
      </c>
    </row>
    <row r="256" spans="1:12">
      <c r="A256" t="str">
        <f t="shared" si="16"/>
        <v>INSERT INTO tipo_papel_extendido (id_tipo_papel_extendido, id_proveedor_papel, nombre, gramaje, kilogramos, alto, ancho, descripcion, precio, id_tipo_precio, activo) VALUES (26,1,'Couché Brillante/Mate',100,55,61,90,NULL,1726,4,true);</v>
      </c>
      <c r="B256">
        <v>26</v>
      </c>
      <c r="C256">
        <v>1</v>
      </c>
      <c r="D256" s="3" t="s">
        <v>205</v>
      </c>
      <c r="E256">
        <v>100</v>
      </c>
      <c r="F256">
        <v>55</v>
      </c>
      <c r="G256">
        <v>61</v>
      </c>
      <c r="H256">
        <v>90</v>
      </c>
      <c r="I256" t="s">
        <v>561</v>
      </c>
      <c r="J256" s="10">
        <v>1726</v>
      </c>
      <c r="K256">
        <v>4</v>
      </c>
      <c r="L256" t="s">
        <v>516</v>
      </c>
    </row>
    <row r="257" spans="1:12">
      <c r="A257" t="str">
        <f t="shared" si="16"/>
        <v>INSERT INTO tipo_papel_extendido (id_tipo_papel_extendido, id_proveedor_papel, nombre, gramaje, kilogramos, alto, ancho, descripcion, precio, id_tipo_precio, activo) VALUES (27,1,'Couché Brillante/Mate',115,63,61,90,NULL,1986,4,true);</v>
      </c>
      <c r="B257">
        <v>27</v>
      </c>
      <c r="C257">
        <v>1</v>
      </c>
      <c r="D257" s="3" t="s">
        <v>205</v>
      </c>
      <c r="E257">
        <v>115</v>
      </c>
      <c r="F257">
        <v>63</v>
      </c>
      <c r="G257">
        <v>61</v>
      </c>
      <c r="H257">
        <v>90</v>
      </c>
      <c r="I257" t="s">
        <v>561</v>
      </c>
      <c r="J257" s="10">
        <v>1986</v>
      </c>
      <c r="K257">
        <v>4</v>
      </c>
      <c r="L257" t="s">
        <v>516</v>
      </c>
    </row>
    <row r="258" spans="1:12">
      <c r="A258" t="str">
        <f t="shared" si="16"/>
        <v>INSERT INTO tipo_papel_extendido (id_tipo_papel_extendido, id_proveedor_papel, nombre, gramaje, kilogramos, alto, ancho, descripcion, precio, id_tipo_precio, activo) VALUES (28,1,'Couché Brillante/Mate',130,71.4,61,90,NULL,2245,4,true);</v>
      </c>
      <c r="B258">
        <v>28</v>
      </c>
      <c r="C258">
        <v>1</v>
      </c>
      <c r="D258" s="3" t="s">
        <v>205</v>
      </c>
      <c r="E258">
        <v>130</v>
      </c>
      <c r="F258">
        <v>71.400000000000006</v>
      </c>
      <c r="G258">
        <v>61</v>
      </c>
      <c r="H258">
        <v>90</v>
      </c>
      <c r="I258" t="s">
        <v>561</v>
      </c>
      <c r="J258" s="10">
        <v>2245</v>
      </c>
      <c r="K258">
        <v>4</v>
      </c>
      <c r="L258" t="s">
        <v>516</v>
      </c>
    </row>
    <row r="259" spans="1:12">
      <c r="A259" t="str">
        <f t="shared" si="16"/>
        <v>INSERT INTO tipo_papel_extendido (id_tipo_papel_extendido, id_proveedor_papel, nombre, gramaje, kilogramos, alto, ancho, descripcion, precio, id_tipo_precio, activo) VALUES (29,1,'Couché Brillante/Mate',150,82.5,61,90,NULL,2589,4,true);</v>
      </c>
      <c r="B259">
        <v>29</v>
      </c>
      <c r="C259">
        <v>1</v>
      </c>
      <c r="D259" s="3" t="s">
        <v>205</v>
      </c>
      <c r="E259">
        <v>150</v>
      </c>
      <c r="F259">
        <v>82.5</v>
      </c>
      <c r="G259">
        <v>61</v>
      </c>
      <c r="H259">
        <v>90</v>
      </c>
      <c r="I259" t="s">
        <v>561</v>
      </c>
      <c r="J259" s="10">
        <v>2589</v>
      </c>
      <c r="K259">
        <v>4</v>
      </c>
      <c r="L259" t="s">
        <v>516</v>
      </c>
    </row>
    <row r="260" spans="1:12">
      <c r="A260" t="str">
        <f t="shared" si="16"/>
        <v>INSERT INTO tipo_papel_extendido (id_tipo_papel_extendido, id_proveedor_papel, nombre, gramaje, kilogramos, alto, ancho, descripcion, precio, id_tipo_precio, activo) VALUES (30,1,'Couché Brillante/Mate',200,110,61,90,NULL,3452,4,true);</v>
      </c>
      <c r="B260">
        <v>30</v>
      </c>
      <c r="C260">
        <v>1</v>
      </c>
      <c r="D260" s="3" t="s">
        <v>205</v>
      </c>
      <c r="E260">
        <v>200</v>
      </c>
      <c r="F260">
        <v>110</v>
      </c>
      <c r="G260">
        <v>61</v>
      </c>
      <c r="H260">
        <v>90</v>
      </c>
      <c r="I260" t="s">
        <v>561</v>
      </c>
      <c r="J260" s="10">
        <v>3452</v>
      </c>
      <c r="K260">
        <v>4</v>
      </c>
      <c r="L260" t="s">
        <v>516</v>
      </c>
    </row>
    <row r="261" spans="1:12">
      <c r="A261" t="str">
        <f t="shared" si="16"/>
        <v>INSERT INTO tipo_papel_extendido (id_tipo_papel_extendido, id_proveedor_papel, nombre, gramaje, kilogramos, alto, ancho, descripcion, precio, id_tipo_precio, activo) VALUES (31,1,'Couché Brillante/Mate',250,140,61,90,NULL,4405,4,true);</v>
      </c>
      <c r="B261">
        <v>31</v>
      </c>
      <c r="C261">
        <v>1</v>
      </c>
      <c r="D261" s="3" t="s">
        <v>205</v>
      </c>
      <c r="E261">
        <v>250</v>
      </c>
      <c r="F261">
        <v>140</v>
      </c>
      <c r="G261">
        <v>61</v>
      </c>
      <c r="H261">
        <v>90</v>
      </c>
      <c r="I261" t="s">
        <v>561</v>
      </c>
      <c r="J261" s="10">
        <v>4405</v>
      </c>
      <c r="K261">
        <v>4</v>
      </c>
      <c r="L261" t="s">
        <v>516</v>
      </c>
    </row>
    <row r="262" spans="1:12">
      <c r="A262" t="str">
        <f t="shared" si="16"/>
        <v>INSERT INTO tipo_papel_extendido (id_tipo_papel_extendido, id_proveedor_papel, nombre, gramaje, kilogramos, alto, ancho, descripcion, precio, id_tipo_precio, activo) VALUES (32,1,'Couché Brillante/Mate',300,165,61,90,NULL,5287,4,true);</v>
      </c>
      <c r="B262">
        <v>32</v>
      </c>
      <c r="C262">
        <v>1</v>
      </c>
      <c r="D262" s="3" t="s">
        <v>205</v>
      </c>
      <c r="E262">
        <v>300</v>
      </c>
      <c r="F262">
        <v>165</v>
      </c>
      <c r="G262">
        <v>61</v>
      </c>
      <c r="H262">
        <v>90</v>
      </c>
      <c r="I262" t="s">
        <v>561</v>
      </c>
      <c r="J262" s="10">
        <v>5287</v>
      </c>
      <c r="K262">
        <v>4</v>
      </c>
      <c r="L262" t="s">
        <v>516</v>
      </c>
    </row>
    <row r="263" spans="1:12">
      <c r="A263" t="str">
        <f t="shared" si="16"/>
        <v>INSERT INTO tipo_papel_extendido (id_tipo_papel_extendido, id_proveedor_papel, nombre, gramaje, kilogramos, alto, ancho, descripcion, precio, id_tipo_precio, activo) VALUES (33,1,'Couché Brillante/Mate',90,60,70,95,NULL,1940,4,true);</v>
      </c>
      <c r="B263">
        <v>33</v>
      </c>
      <c r="C263">
        <v>1</v>
      </c>
      <c r="D263" s="3" t="s">
        <v>205</v>
      </c>
      <c r="E263">
        <v>90</v>
      </c>
      <c r="F263">
        <v>60</v>
      </c>
      <c r="G263">
        <v>70</v>
      </c>
      <c r="H263">
        <v>95</v>
      </c>
      <c r="I263" t="s">
        <v>561</v>
      </c>
      <c r="J263" s="10">
        <v>1940</v>
      </c>
      <c r="K263">
        <v>4</v>
      </c>
      <c r="L263" t="s">
        <v>516</v>
      </c>
    </row>
    <row r="264" spans="1:12">
      <c r="A264" t="str">
        <f t="shared" si="16"/>
        <v>INSERT INTO tipo_papel_extendido (id_tipo_papel_extendido, id_proveedor_papel, nombre, gramaje, kilogramos, alto, ancho, descripcion, precio, id_tipo_precio, activo) VALUES (34,1,'Couché Brillante/Mate',100,66.5,70,95,NULL,2091,4,true);</v>
      </c>
      <c r="B264">
        <v>34</v>
      </c>
      <c r="C264">
        <v>1</v>
      </c>
      <c r="D264" s="3" t="s">
        <v>205</v>
      </c>
      <c r="E264">
        <v>100</v>
      </c>
      <c r="F264">
        <v>66.5</v>
      </c>
      <c r="G264">
        <v>70</v>
      </c>
      <c r="H264">
        <v>95</v>
      </c>
      <c r="I264" t="s">
        <v>561</v>
      </c>
      <c r="J264" s="10">
        <v>2091</v>
      </c>
      <c r="K264">
        <v>4</v>
      </c>
      <c r="L264" t="s">
        <v>516</v>
      </c>
    </row>
    <row r="265" spans="1:12">
      <c r="A265" t="str">
        <f t="shared" si="16"/>
        <v>INSERT INTO tipo_papel_extendido (id_tipo_papel_extendido, id_proveedor_papel, nombre, gramaje, kilogramos, alto, ancho, descripcion, precio, id_tipo_precio, activo) VALUES (35,1,'Couché Brillante/Mate',115,76.5,70,95,NULL,2404,4,true);</v>
      </c>
      <c r="B265">
        <v>35</v>
      </c>
      <c r="C265">
        <v>1</v>
      </c>
      <c r="D265" s="3" t="s">
        <v>205</v>
      </c>
      <c r="E265">
        <v>115</v>
      </c>
      <c r="F265">
        <v>76.5</v>
      </c>
      <c r="G265">
        <v>70</v>
      </c>
      <c r="H265">
        <v>95</v>
      </c>
      <c r="I265" t="s">
        <v>561</v>
      </c>
      <c r="J265" s="10">
        <v>2404</v>
      </c>
      <c r="K265">
        <v>4</v>
      </c>
      <c r="L265" t="s">
        <v>516</v>
      </c>
    </row>
    <row r="266" spans="1:12">
      <c r="A266" t="str">
        <f t="shared" si="16"/>
        <v>INSERT INTO tipo_papel_extendido (id_tipo_papel_extendido, id_proveedor_papel, nombre, gramaje, kilogramos, alto, ancho, descripcion, precio, id_tipo_precio, activo) VALUES (36,1,'Couché Brillante/Mate',130,86.5,70,95,NULL,2718,4,true);</v>
      </c>
      <c r="B266">
        <v>36</v>
      </c>
      <c r="C266">
        <v>1</v>
      </c>
      <c r="D266" s="3" t="s">
        <v>205</v>
      </c>
      <c r="E266">
        <v>130</v>
      </c>
      <c r="F266">
        <v>86.5</v>
      </c>
      <c r="G266">
        <v>70</v>
      </c>
      <c r="H266">
        <v>95</v>
      </c>
      <c r="I266" t="s">
        <v>561</v>
      </c>
      <c r="J266" s="10">
        <v>2718</v>
      </c>
      <c r="K266">
        <v>4</v>
      </c>
      <c r="L266" t="s">
        <v>516</v>
      </c>
    </row>
    <row r="267" spans="1:12">
      <c r="A267" t="str">
        <f t="shared" si="16"/>
        <v>INSERT INTO tipo_papel_extendido (id_tipo_papel_extendido, id_proveedor_papel, nombre, gramaje, kilogramos, alto, ancho, descripcion, precio, id_tipo_precio, activo) VALUES (37,1,'Couché Brillante/Mate',150,100,70,95,NULL,3137,4,true);</v>
      </c>
      <c r="B267">
        <v>37</v>
      </c>
      <c r="C267">
        <v>1</v>
      </c>
      <c r="D267" s="3" t="s">
        <v>205</v>
      </c>
      <c r="E267">
        <v>150</v>
      </c>
      <c r="F267">
        <v>100</v>
      </c>
      <c r="G267">
        <v>70</v>
      </c>
      <c r="H267">
        <v>95</v>
      </c>
      <c r="I267" t="s">
        <v>561</v>
      </c>
      <c r="J267" s="10">
        <v>3137</v>
      </c>
      <c r="K267">
        <v>4</v>
      </c>
      <c r="L267" t="s">
        <v>516</v>
      </c>
    </row>
    <row r="268" spans="1:12">
      <c r="A268" t="str">
        <f t="shared" si="16"/>
        <v>INSERT INTO tipo_papel_extendido (id_tipo_papel_extendido, id_proveedor_papel, nombre, gramaje, kilogramos, alto, ancho, descripcion, precio, id_tipo_precio, activo) VALUES (38,1,'Couché Brillante/Mate',200,133,70,95,NULL,4183,4,true);</v>
      </c>
      <c r="B268">
        <v>38</v>
      </c>
      <c r="C268">
        <v>1</v>
      </c>
      <c r="D268" s="3" t="s">
        <v>205</v>
      </c>
      <c r="E268">
        <v>200</v>
      </c>
      <c r="F268">
        <v>133</v>
      </c>
      <c r="G268">
        <v>70</v>
      </c>
      <c r="H268">
        <v>95</v>
      </c>
      <c r="I268" t="s">
        <v>561</v>
      </c>
      <c r="J268" s="10">
        <v>4183</v>
      </c>
      <c r="K268">
        <v>4</v>
      </c>
      <c r="L268" t="s">
        <v>516</v>
      </c>
    </row>
    <row r="269" spans="1:12">
      <c r="A269" t="str">
        <f t="shared" si="16"/>
        <v>INSERT INTO tipo_papel_extendido (id_tipo_papel_extendido, id_proveedor_papel, nombre, gramaje, kilogramos, alto, ancho, descripcion, precio, id_tipo_precio, activo) VALUES (39,1,'Couché Brillante/Mate',250,169.5,70,95,NULL,5336,4,true);</v>
      </c>
      <c r="B269">
        <v>39</v>
      </c>
      <c r="C269">
        <v>1</v>
      </c>
      <c r="D269" s="3" t="s">
        <v>205</v>
      </c>
      <c r="E269">
        <v>250</v>
      </c>
      <c r="F269">
        <v>169.5</v>
      </c>
      <c r="G269">
        <v>70</v>
      </c>
      <c r="H269">
        <v>95</v>
      </c>
      <c r="I269" t="s">
        <v>561</v>
      </c>
      <c r="J269" s="10">
        <v>5336</v>
      </c>
      <c r="K269">
        <v>4</v>
      </c>
      <c r="L269" t="s">
        <v>516</v>
      </c>
    </row>
    <row r="270" spans="1:12">
      <c r="A270" t="str">
        <f t="shared" si="16"/>
        <v>INSERT INTO tipo_papel_extendido (id_tipo_papel_extendido, id_proveedor_papel, nombre, gramaje, kilogramos, alto, ancho, descripcion, precio, id_tipo_precio, activo) VALUES (40,1,'Couché Brillante/Mate',300,199,70,95,NULL,6406,4,true);</v>
      </c>
      <c r="B270">
        <v>40</v>
      </c>
      <c r="C270">
        <v>1</v>
      </c>
      <c r="D270" s="3" t="s">
        <v>205</v>
      </c>
      <c r="E270">
        <v>300</v>
      </c>
      <c r="F270">
        <v>199</v>
      </c>
      <c r="G270">
        <v>70</v>
      </c>
      <c r="H270">
        <v>95</v>
      </c>
      <c r="I270" t="s">
        <v>561</v>
      </c>
      <c r="J270" s="10">
        <v>6406</v>
      </c>
      <c r="K270">
        <v>4</v>
      </c>
      <c r="L270" t="s">
        <v>516</v>
      </c>
    </row>
    <row r="271" spans="1:12">
      <c r="A271" t="str">
        <f t="shared" si="16"/>
        <v>INSERT INTO tipo_papel_extendido (id_tipo_papel_extendido, id_proveedor_papel, nombre, gramaje, kilogramos, alto, ancho, descripcion, precio, id_tipo_precio, activo) VALUES (41,1,'Couché Brillante/Mate',100,73,72,102,NULL,2309,4,true);</v>
      </c>
      <c r="B271">
        <v>41</v>
      </c>
      <c r="C271">
        <v>1</v>
      </c>
      <c r="D271" s="3" t="s">
        <v>205</v>
      </c>
      <c r="E271">
        <v>100</v>
      </c>
      <c r="F271">
        <v>73</v>
      </c>
      <c r="G271">
        <v>72</v>
      </c>
      <c r="H271">
        <v>102</v>
      </c>
      <c r="I271" t="s">
        <v>561</v>
      </c>
      <c r="J271" s="10">
        <v>2309</v>
      </c>
      <c r="K271">
        <v>4</v>
      </c>
      <c r="L271" t="s">
        <v>516</v>
      </c>
    </row>
    <row r="272" spans="1:12">
      <c r="A272" t="str">
        <f t="shared" si="16"/>
        <v>INSERT INTO tipo_papel_extendido (id_tipo_papel_extendido, id_proveedor_papel, nombre, gramaje, kilogramos, alto, ancho, descripcion, precio, id_tipo_precio, activo) VALUES (42,1,'Couché Brillante/Mate',115,84.5,72,102,NULL,2656,4,true);</v>
      </c>
      <c r="B272">
        <v>42</v>
      </c>
      <c r="C272">
        <v>1</v>
      </c>
      <c r="D272" s="3" t="s">
        <v>205</v>
      </c>
      <c r="E272">
        <v>115</v>
      </c>
      <c r="F272">
        <v>84.5</v>
      </c>
      <c r="G272">
        <v>72</v>
      </c>
      <c r="H272">
        <v>102</v>
      </c>
      <c r="I272" t="s">
        <v>561</v>
      </c>
      <c r="J272" s="10">
        <v>2656</v>
      </c>
      <c r="K272">
        <v>4</v>
      </c>
      <c r="L272" t="s">
        <v>516</v>
      </c>
    </row>
    <row r="273" spans="1:12">
      <c r="A273" t="str">
        <f t="shared" si="16"/>
        <v>INSERT INTO tipo_papel_extendido (id_tipo_papel_extendido, id_proveedor_papel, nombre, gramaje, kilogramos, alto, ancho, descripcion, precio, id_tipo_precio, activo) VALUES (43,1,'Couché Brillante/Mate',130,95.5,72,102,NULL,3004,4,true);</v>
      </c>
      <c r="B273">
        <v>43</v>
      </c>
      <c r="C273">
        <v>1</v>
      </c>
      <c r="D273" s="3" t="s">
        <v>205</v>
      </c>
      <c r="E273">
        <v>130</v>
      </c>
      <c r="F273">
        <v>95.5</v>
      </c>
      <c r="G273">
        <v>72</v>
      </c>
      <c r="H273">
        <v>102</v>
      </c>
      <c r="I273" t="s">
        <v>561</v>
      </c>
      <c r="J273" s="10">
        <v>3004</v>
      </c>
      <c r="K273">
        <v>4</v>
      </c>
      <c r="L273" t="s">
        <v>516</v>
      </c>
    </row>
    <row r="274" spans="1:12">
      <c r="A274" t="str">
        <f t="shared" si="16"/>
        <v>INSERT INTO tipo_papel_extendido (id_tipo_papel_extendido, id_proveedor_papel, nombre, gramaje, kilogramos, alto, ancho, descripcion, precio, id_tipo_precio, activo) VALUES (44,1,'Couché Brillante/Mate',150,110,72,102,NULL,3464,4,true);</v>
      </c>
      <c r="B274">
        <v>44</v>
      </c>
      <c r="C274">
        <v>1</v>
      </c>
      <c r="D274" s="3" t="s">
        <v>205</v>
      </c>
      <c r="E274">
        <v>150</v>
      </c>
      <c r="F274">
        <v>110</v>
      </c>
      <c r="G274">
        <v>72</v>
      </c>
      <c r="H274">
        <v>102</v>
      </c>
      <c r="I274" t="s">
        <v>561</v>
      </c>
      <c r="J274" s="10">
        <v>3464</v>
      </c>
      <c r="K274">
        <v>4</v>
      </c>
      <c r="L274" t="s">
        <v>516</v>
      </c>
    </row>
    <row r="275" spans="1:12">
      <c r="A275" t="str">
        <f t="shared" si="16"/>
        <v>INSERT INTO tipo_papel_extendido (id_tipo_papel_extendido, id_proveedor_papel, nombre, gramaje, kilogramos, alto, ancho, descripcion, precio, id_tipo_precio, activo) VALUES (45,1,'Couché Brillante/Mate',200,147,72,102,NULL,4619,4,true);</v>
      </c>
      <c r="B275">
        <v>45</v>
      </c>
      <c r="C275">
        <v>1</v>
      </c>
      <c r="D275" s="3" t="s">
        <v>205</v>
      </c>
      <c r="E275">
        <v>200</v>
      </c>
      <c r="F275">
        <v>147</v>
      </c>
      <c r="G275">
        <v>72</v>
      </c>
      <c r="H275">
        <v>102</v>
      </c>
      <c r="I275" t="s">
        <v>561</v>
      </c>
      <c r="J275" s="10">
        <v>4619</v>
      </c>
      <c r="K275">
        <v>4</v>
      </c>
      <c r="L275" t="s">
        <v>516</v>
      </c>
    </row>
    <row r="276" spans="1:12">
      <c r="A276" t="str">
        <f t="shared" si="16"/>
        <v>INSERT INTO tipo_papel_extendido (id_tipo_papel_extendido, id_proveedor_papel, nombre, gramaje, kilogramos, alto, ancho, descripcion, precio, id_tipo_precio, activo) VALUES (46,1,'Couché Brillante/Mate',250,184,72,102,NULL,5893,4,true);</v>
      </c>
      <c r="B276">
        <v>46</v>
      </c>
      <c r="C276">
        <v>1</v>
      </c>
      <c r="D276" s="3" t="s">
        <v>205</v>
      </c>
      <c r="E276">
        <v>250</v>
      </c>
      <c r="F276">
        <v>184</v>
      </c>
      <c r="G276">
        <v>72</v>
      </c>
      <c r="H276">
        <v>102</v>
      </c>
      <c r="I276" t="s">
        <v>561</v>
      </c>
      <c r="J276" s="10">
        <v>5893</v>
      </c>
      <c r="K276">
        <v>4</v>
      </c>
      <c r="L276" t="s">
        <v>516</v>
      </c>
    </row>
    <row r="277" spans="1:12">
      <c r="A277" t="str">
        <f t="shared" si="16"/>
        <v>INSERT INTO tipo_papel_extendido (id_tipo_papel_extendido, id_proveedor_papel, nombre, gramaje, kilogramos, alto, ancho, descripcion, precio, id_tipo_precio, activo) VALUES (47,1,'Sulfadata 1/cara',10,0,58,88,NULL,4542,4,true);</v>
      </c>
      <c r="B277">
        <v>47</v>
      </c>
      <c r="C277">
        <v>1</v>
      </c>
      <c r="D277" s="3" t="s">
        <v>251</v>
      </c>
      <c r="E277">
        <v>10</v>
      </c>
      <c r="F277">
        <v>0</v>
      </c>
      <c r="G277">
        <v>58</v>
      </c>
      <c r="H277">
        <v>88</v>
      </c>
      <c r="I277" t="s">
        <v>561</v>
      </c>
      <c r="J277" s="10">
        <v>4542</v>
      </c>
      <c r="K277">
        <v>4</v>
      </c>
      <c r="L277" t="s">
        <v>516</v>
      </c>
    </row>
    <row r="278" spans="1:12">
      <c r="A278" t="str">
        <f t="shared" si="16"/>
        <v>INSERT INTO tipo_papel_extendido (id_tipo_papel_extendido, id_proveedor_papel, nombre, gramaje, kilogramos, alto, ancho, descripcion, precio, id_tipo_precio, activo) VALUES (48,1,'Sulfadata 1/cara',10,0,61,90,NULL,4808,4,true);</v>
      </c>
      <c r="B278">
        <v>48</v>
      </c>
      <c r="C278">
        <v>1</v>
      </c>
      <c r="D278" s="3" t="s">
        <v>251</v>
      </c>
      <c r="E278">
        <v>10</v>
      </c>
      <c r="F278">
        <v>0</v>
      </c>
      <c r="G278">
        <v>61</v>
      </c>
      <c r="H278">
        <v>90</v>
      </c>
      <c r="I278" t="s">
        <v>561</v>
      </c>
      <c r="J278" s="10">
        <v>4808</v>
      </c>
      <c r="K278">
        <v>4</v>
      </c>
      <c r="L278" t="s">
        <v>516</v>
      </c>
    </row>
    <row r="279" spans="1:12">
      <c r="A279" t="str">
        <f t="shared" si="16"/>
        <v>INSERT INTO tipo_papel_extendido (id_tipo_papel_extendido, id_proveedor_papel, nombre, gramaje, kilogramos, alto, ancho, descripcion, precio, id_tipo_precio, activo) VALUES (49,1,'Sulfadata 1/cara',10,0,70,95,NULL,5922,4,true);</v>
      </c>
      <c r="B279">
        <v>49</v>
      </c>
      <c r="C279">
        <v>1</v>
      </c>
      <c r="D279" s="3" t="s">
        <v>251</v>
      </c>
      <c r="E279">
        <v>10</v>
      </c>
      <c r="F279">
        <v>0</v>
      </c>
      <c r="G279">
        <v>70</v>
      </c>
      <c r="H279">
        <v>95</v>
      </c>
      <c r="I279" t="s">
        <v>561</v>
      </c>
      <c r="J279" s="10">
        <v>5922</v>
      </c>
      <c r="K279">
        <v>4</v>
      </c>
      <c r="L279" t="s">
        <v>516</v>
      </c>
    </row>
    <row r="280" spans="1:12">
      <c r="A280" t="str">
        <f t="shared" si="16"/>
        <v>INSERT INTO tipo_papel_extendido (id_tipo_papel_extendido, id_proveedor_papel, nombre, gramaje, kilogramos, alto, ancho, descripcion, precio, id_tipo_precio, activo) VALUES (50,1,'Sulfadata 1/cara',10,0,71,125,NULL,7903,4,true);</v>
      </c>
      <c r="B280">
        <v>50</v>
      </c>
      <c r="C280">
        <v>1</v>
      </c>
      <c r="D280" s="3" t="s">
        <v>251</v>
      </c>
      <c r="E280">
        <v>10</v>
      </c>
      <c r="F280">
        <v>0</v>
      </c>
      <c r="G280">
        <v>71</v>
      </c>
      <c r="H280">
        <v>125</v>
      </c>
      <c r="I280" t="s">
        <v>561</v>
      </c>
      <c r="J280" s="10">
        <v>7903</v>
      </c>
      <c r="K280">
        <v>4</v>
      </c>
      <c r="L280" t="s">
        <v>516</v>
      </c>
    </row>
    <row r="281" spans="1:12">
      <c r="A281" t="str">
        <f t="shared" si="16"/>
        <v>INSERT INTO tipo_papel_extendido (id_tipo_papel_extendido, id_proveedor_papel, nombre, gramaje, kilogramos, alto, ancho, descripcion, precio, id_tipo_precio, activo) VALUES (51,1,'Sulfadata 1/cara',10,0,90,125,NULL,10020,4,true);</v>
      </c>
      <c r="B281">
        <v>51</v>
      </c>
      <c r="C281">
        <v>1</v>
      </c>
      <c r="D281" s="3" t="s">
        <v>251</v>
      </c>
      <c r="E281">
        <v>10</v>
      </c>
      <c r="F281">
        <v>0</v>
      </c>
      <c r="G281">
        <v>90</v>
      </c>
      <c r="H281">
        <v>125</v>
      </c>
      <c r="I281" t="s">
        <v>561</v>
      </c>
      <c r="J281" s="10">
        <v>10020</v>
      </c>
      <c r="K281">
        <v>4</v>
      </c>
      <c r="L281" t="s">
        <v>516</v>
      </c>
    </row>
    <row r="282" spans="1:12">
      <c r="A282" t="str">
        <f t="shared" si="16"/>
        <v>INSERT INTO tipo_papel_extendido (id_tipo_papel_extendido, id_proveedor_papel, nombre, gramaje, kilogramos, alto, ancho, descripcion, precio, id_tipo_precio, activo) VALUES (52,1,'Sulfadata 1/cara',12,0,58,88,NULL,4983,4,true);</v>
      </c>
      <c r="B282">
        <v>52</v>
      </c>
      <c r="C282">
        <v>1</v>
      </c>
      <c r="D282" s="3" t="s">
        <v>251</v>
      </c>
      <c r="E282">
        <v>12</v>
      </c>
      <c r="F282">
        <v>0</v>
      </c>
      <c r="G282">
        <v>58</v>
      </c>
      <c r="H282">
        <v>88</v>
      </c>
      <c r="I282" t="s">
        <v>561</v>
      </c>
      <c r="J282" s="10">
        <v>4983</v>
      </c>
      <c r="K282">
        <v>4</v>
      </c>
      <c r="L282" t="s">
        <v>516</v>
      </c>
    </row>
    <row r="283" spans="1:12">
      <c r="A283" t="str">
        <f t="shared" si="16"/>
        <v>INSERT INTO tipo_papel_extendido (id_tipo_papel_extendido, id_proveedor_papel, nombre, gramaje, kilogramos, alto, ancho, descripcion, precio, id_tipo_precio, activo) VALUES (53,1,'Sulfadata 1/cara',12,0,61,90,NULL,5274,4,true);</v>
      </c>
      <c r="B283">
        <v>53</v>
      </c>
      <c r="C283">
        <v>1</v>
      </c>
      <c r="D283" s="3" t="s">
        <v>251</v>
      </c>
      <c r="E283">
        <v>12</v>
      </c>
      <c r="F283">
        <v>0</v>
      </c>
      <c r="G283">
        <v>61</v>
      </c>
      <c r="H283">
        <v>90</v>
      </c>
      <c r="I283" t="s">
        <v>561</v>
      </c>
      <c r="J283" s="10">
        <v>5274</v>
      </c>
      <c r="K283">
        <v>4</v>
      </c>
      <c r="L283" t="s">
        <v>516</v>
      </c>
    </row>
    <row r="284" spans="1:12">
      <c r="A284" t="str">
        <f t="shared" si="16"/>
        <v>INSERT INTO tipo_papel_extendido (id_tipo_papel_extendido, id_proveedor_papel, nombre, gramaje, kilogramos, alto, ancho, descripcion, precio, id_tipo_precio, activo) VALUES (54,1,'Sulfadata 1/cara',12,0,70,95,NULL,6495,4,true);</v>
      </c>
      <c r="B284">
        <v>54</v>
      </c>
      <c r="C284">
        <v>1</v>
      </c>
      <c r="D284" s="3" t="s">
        <v>251</v>
      </c>
      <c r="E284">
        <v>12</v>
      </c>
      <c r="F284">
        <v>0</v>
      </c>
      <c r="G284">
        <v>70</v>
      </c>
      <c r="H284">
        <v>95</v>
      </c>
      <c r="I284" t="s">
        <v>561</v>
      </c>
      <c r="J284" s="10">
        <v>6495</v>
      </c>
      <c r="K284">
        <v>4</v>
      </c>
      <c r="L284" t="s">
        <v>516</v>
      </c>
    </row>
    <row r="285" spans="1:12">
      <c r="A285" t="str">
        <f t="shared" si="16"/>
        <v>INSERT INTO tipo_papel_extendido (id_tipo_papel_extendido, id_proveedor_papel, nombre, gramaje, kilogramos, alto, ancho, descripcion, precio, id_tipo_precio, activo) VALUES (55,1,'Sulfadata 1/cara',12,0,71,125,NULL,8667,4,true);</v>
      </c>
      <c r="B285">
        <v>55</v>
      </c>
      <c r="C285">
        <v>1</v>
      </c>
      <c r="D285" s="3" t="s">
        <v>251</v>
      </c>
      <c r="E285">
        <v>12</v>
      </c>
      <c r="F285">
        <v>0</v>
      </c>
      <c r="G285">
        <v>71</v>
      </c>
      <c r="H285">
        <v>125</v>
      </c>
      <c r="I285" t="s">
        <v>561</v>
      </c>
      <c r="J285" s="10">
        <v>8667</v>
      </c>
      <c r="K285">
        <v>4</v>
      </c>
      <c r="L285" t="s">
        <v>516</v>
      </c>
    </row>
    <row r="286" spans="1:12">
      <c r="A286" t="str">
        <f t="shared" si="16"/>
        <v>INSERT INTO tipo_papel_extendido (id_tipo_papel_extendido, id_proveedor_papel, nombre, gramaje, kilogramos, alto, ancho, descripcion, precio, id_tipo_precio, activo) VALUES (56,1,'Sulfadata 1/cara',12,0,90,125,NULL,10986,4,true);</v>
      </c>
      <c r="B286">
        <v>56</v>
      </c>
      <c r="C286">
        <v>1</v>
      </c>
      <c r="D286" s="3" t="s">
        <v>251</v>
      </c>
      <c r="E286">
        <v>12</v>
      </c>
      <c r="F286">
        <v>0</v>
      </c>
      <c r="G286">
        <v>90</v>
      </c>
      <c r="H286">
        <v>125</v>
      </c>
      <c r="I286" t="s">
        <v>561</v>
      </c>
      <c r="J286" s="10">
        <v>10986</v>
      </c>
      <c r="K286">
        <v>4</v>
      </c>
      <c r="L286" t="s">
        <v>516</v>
      </c>
    </row>
    <row r="287" spans="1:12">
      <c r="A287" t="str">
        <f t="shared" si="16"/>
        <v>INSERT INTO tipo_papel_extendido (id_tipo_papel_extendido, id_proveedor_papel, nombre, gramaje, kilogramos, alto, ancho, descripcion, precio, id_tipo_precio, activo) VALUES (57,1,'Sulfadata 1/cara',14,0,58,88,NULL,5478,4,true);</v>
      </c>
      <c r="B287">
        <v>57</v>
      </c>
      <c r="C287">
        <v>1</v>
      </c>
      <c r="D287" s="3" t="s">
        <v>251</v>
      </c>
      <c r="E287">
        <v>14</v>
      </c>
      <c r="F287">
        <v>0</v>
      </c>
      <c r="G287">
        <v>58</v>
      </c>
      <c r="H287">
        <v>88</v>
      </c>
      <c r="I287" t="s">
        <v>561</v>
      </c>
      <c r="J287" s="10">
        <v>5478</v>
      </c>
      <c r="K287">
        <v>4</v>
      </c>
      <c r="L287" t="s">
        <v>516</v>
      </c>
    </row>
    <row r="288" spans="1:12">
      <c r="A288" t="str">
        <f t="shared" si="16"/>
        <v>INSERT INTO tipo_papel_extendido (id_tipo_papel_extendido, id_proveedor_papel, nombre, gramaje, kilogramos, alto, ancho, descripcion, precio, id_tipo_precio, activo) VALUES (58,1,'Sulfadata 1/cara',14,0,61,90,NULL,5797,4,true);</v>
      </c>
      <c r="B288">
        <v>58</v>
      </c>
      <c r="C288">
        <v>1</v>
      </c>
      <c r="D288" s="3" t="s">
        <v>251</v>
      </c>
      <c r="E288">
        <v>14</v>
      </c>
      <c r="F288">
        <v>0</v>
      </c>
      <c r="G288">
        <v>61</v>
      </c>
      <c r="H288">
        <v>90</v>
      </c>
      <c r="I288" t="s">
        <v>561</v>
      </c>
      <c r="J288" s="10">
        <v>5797</v>
      </c>
      <c r="K288">
        <v>4</v>
      </c>
      <c r="L288" t="s">
        <v>516</v>
      </c>
    </row>
    <row r="289" spans="1:12">
      <c r="A289" t="str">
        <f t="shared" si="16"/>
        <v>INSERT INTO tipo_papel_extendido (id_tipo_papel_extendido, id_proveedor_papel, nombre, gramaje, kilogramos, alto, ancho, descripcion, precio, id_tipo_precio, activo) VALUES (59,1,'Sulfadata 1/cara',14,0,70,95,NULL,7138,4,true);</v>
      </c>
      <c r="B289">
        <v>59</v>
      </c>
      <c r="C289">
        <v>1</v>
      </c>
      <c r="D289" s="3" t="s">
        <v>251</v>
      </c>
      <c r="E289">
        <v>14</v>
      </c>
      <c r="F289">
        <v>0</v>
      </c>
      <c r="G289">
        <v>70</v>
      </c>
      <c r="H289">
        <v>95</v>
      </c>
      <c r="I289" t="s">
        <v>561</v>
      </c>
      <c r="J289" s="10">
        <v>7138</v>
      </c>
      <c r="K289">
        <v>4</v>
      </c>
      <c r="L289" t="s">
        <v>516</v>
      </c>
    </row>
    <row r="290" spans="1:12">
      <c r="A290" t="str">
        <f t="shared" si="16"/>
        <v>INSERT INTO tipo_papel_extendido (id_tipo_papel_extendido, id_proveedor_papel, nombre, gramaje, kilogramos, alto, ancho, descripcion, precio, id_tipo_precio, activo) VALUES (60,1,'Sulfadata 1/cara',14,0,71,125,NULL,9528,4,true);</v>
      </c>
      <c r="B290">
        <v>60</v>
      </c>
      <c r="C290">
        <v>1</v>
      </c>
      <c r="D290" s="3" t="s">
        <v>251</v>
      </c>
      <c r="E290">
        <v>14</v>
      </c>
      <c r="F290">
        <v>0</v>
      </c>
      <c r="G290">
        <v>71</v>
      </c>
      <c r="H290">
        <v>125</v>
      </c>
      <c r="I290" t="s">
        <v>561</v>
      </c>
      <c r="J290" s="10">
        <v>9528</v>
      </c>
      <c r="K290">
        <v>4</v>
      </c>
      <c r="L290" t="s">
        <v>516</v>
      </c>
    </row>
    <row r="291" spans="1:12">
      <c r="A291" t="str">
        <f t="shared" si="16"/>
        <v>INSERT INTO tipo_papel_extendido (id_tipo_papel_extendido, id_proveedor_papel, nombre, gramaje, kilogramos, alto, ancho, descripcion, precio, id_tipo_precio, activo) VALUES (61,1,'Sulfadata 1/cara',14,0,90,125,NULL,12076,4,true);</v>
      </c>
      <c r="B291">
        <v>61</v>
      </c>
      <c r="C291">
        <v>1</v>
      </c>
      <c r="D291" s="3" t="s">
        <v>251</v>
      </c>
      <c r="E291">
        <v>14</v>
      </c>
      <c r="F291">
        <v>0</v>
      </c>
      <c r="G291">
        <v>90</v>
      </c>
      <c r="H291">
        <v>125</v>
      </c>
      <c r="I291" t="s">
        <v>561</v>
      </c>
      <c r="J291" s="10">
        <v>12076</v>
      </c>
      <c r="K291">
        <v>4</v>
      </c>
      <c r="L291" t="s">
        <v>516</v>
      </c>
    </row>
    <row r="292" spans="1:12">
      <c r="A292" t="str">
        <f t="shared" si="16"/>
        <v>INSERT INTO tipo_papel_extendido (id_tipo_papel_extendido, id_proveedor_papel, nombre, gramaje, kilogramos, alto, ancho, descripcion, precio, id_tipo_precio, activo) VALUES (62,1,'Sulfadata 1/cara',16,0,58,88,NULL,6138,4,true);</v>
      </c>
      <c r="B292">
        <v>62</v>
      </c>
      <c r="C292">
        <v>1</v>
      </c>
      <c r="D292" s="3" t="s">
        <v>251</v>
      </c>
      <c r="E292">
        <v>16</v>
      </c>
      <c r="F292">
        <v>0</v>
      </c>
      <c r="G292">
        <v>58</v>
      </c>
      <c r="H292">
        <v>88</v>
      </c>
      <c r="I292" t="s">
        <v>561</v>
      </c>
      <c r="J292" s="10">
        <v>6138</v>
      </c>
      <c r="K292">
        <v>4</v>
      </c>
      <c r="L292" t="s">
        <v>516</v>
      </c>
    </row>
    <row r="293" spans="1:12">
      <c r="A293" t="str">
        <f t="shared" si="16"/>
        <v>INSERT INTO tipo_papel_extendido (id_tipo_papel_extendido, id_proveedor_papel, nombre, gramaje, kilogramos, alto, ancho, descripcion, precio, id_tipo_precio, activo) VALUES (63,1,'Sulfadata 1/cara',16,0,61,90,NULL,6495,4,true);</v>
      </c>
      <c r="B293">
        <v>63</v>
      </c>
      <c r="C293">
        <v>1</v>
      </c>
      <c r="D293" s="3" t="s">
        <v>251</v>
      </c>
      <c r="E293">
        <v>16</v>
      </c>
      <c r="F293">
        <v>0</v>
      </c>
      <c r="G293">
        <v>61</v>
      </c>
      <c r="H293">
        <v>90</v>
      </c>
      <c r="I293" t="s">
        <v>561</v>
      </c>
      <c r="J293" s="10">
        <v>6495</v>
      </c>
      <c r="K293">
        <v>4</v>
      </c>
      <c r="L293" t="s">
        <v>516</v>
      </c>
    </row>
    <row r="294" spans="1:12">
      <c r="A294" t="str">
        <f t="shared" si="16"/>
        <v>INSERT INTO tipo_papel_extendido (id_tipo_papel_extendido, id_proveedor_papel, nombre, gramaje, kilogramos, alto, ancho, descripcion, precio, id_tipo_precio, activo) VALUES (64,1,'Sulfadata 1/cara',16,0,70,95,NULL,7998,4,true);</v>
      </c>
      <c r="B294">
        <v>64</v>
      </c>
      <c r="C294">
        <v>1</v>
      </c>
      <c r="D294" s="3" t="s">
        <v>251</v>
      </c>
      <c r="E294">
        <v>16</v>
      </c>
      <c r="F294">
        <v>0</v>
      </c>
      <c r="G294">
        <v>70</v>
      </c>
      <c r="H294">
        <v>95</v>
      </c>
      <c r="I294" t="s">
        <v>561</v>
      </c>
      <c r="J294" s="10">
        <v>7998</v>
      </c>
      <c r="K294">
        <v>4</v>
      </c>
      <c r="L294" t="s">
        <v>516</v>
      </c>
    </row>
    <row r="295" spans="1:12">
      <c r="A295" t="str">
        <f t="shared" si="16"/>
        <v>INSERT INTO tipo_papel_extendido (id_tipo_papel_extendido, id_proveedor_papel, nombre, gramaje, kilogramos, alto, ancho, descripcion, precio, id_tipo_precio, activo) VALUES (65,1,'Sulfadata 1/cara',16,0,71,125,NULL,10673,4,true);</v>
      </c>
      <c r="B295">
        <v>65</v>
      </c>
      <c r="C295">
        <v>1</v>
      </c>
      <c r="D295" s="3" t="s">
        <v>251</v>
      </c>
      <c r="E295">
        <v>16</v>
      </c>
      <c r="F295">
        <v>0</v>
      </c>
      <c r="G295">
        <v>71</v>
      </c>
      <c r="H295">
        <v>125</v>
      </c>
      <c r="I295" t="s">
        <v>561</v>
      </c>
      <c r="J295" s="10">
        <v>10673</v>
      </c>
      <c r="K295">
        <v>4</v>
      </c>
      <c r="L295" t="s">
        <v>516</v>
      </c>
    </row>
    <row r="296" spans="1:12">
      <c r="A296" t="str">
        <f t="shared" ref="A296:A320" si="17">CONCATENATE("INSERT INTO ",B$229," (",B$230,", ",C$230,", ",D$230,", ",E$230,", ",F$230,", ",G$230,", ",H$230,", ",I$230,", ",J$230,", ",K$230,", ",L$230,") VALUES (",B296,",",C296,",",D296,",",E296,",",F296,",",G296,",",H296,",",I296,",",J296,",",K296,",",L296,");" )</f>
        <v>INSERT INTO tipo_papel_extendido (id_tipo_papel_extendido, id_proveedor_papel, nombre, gramaje, kilogramos, alto, ancho, descripcion, precio, id_tipo_precio, activo) VALUES (66,1,'Sulfadata 1/cara',16,0,90,125,NULL,13529,4,true);</v>
      </c>
      <c r="B296">
        <v>66</v>
      </c>
      <c r="C296">
        <v>1</v>
      </c>
      <c r="D296" s="3" t="s">
        <v>251</v>
      </c>
      <c r="E296">
        <v>16</v>
      </c>
      <c r="F296">
        <v>0</v>
      </c>
      <c r="G296">
        <v>90</v>
      </c>
      <c r="H296">
        <v>125</v>
      </c>
      <c r="I296" t="s">
        <v>561</v>
      </c>
      <c r="J296" s="10">
        <v>13529</v>
      </c>
      <c r="K296">
        <v>4</v>
      </c>
      <c r="L296" t="s">
        <v>516</v>
      </c>
    </row>
    <row r="297" spans="1:12">
      <c r="A297" t="str">
        <f t="shared" si="17"/>
        <v>INSERT INTO tipo_papel_extendido (id_tipo_papel_extendido, id_proveedor_papel, nombre, gramaje, kilogramos, alto, ancho, descripcion, precio, id_tipo_precio, activo) VALUES (67,1,'Sulfadata 2/cara',10,0,58,88,NULL,5116,4,true);</v>
      </c>
      <c r="B297">
        <v>67</v>
      </c>
      <c r="C297">
        <v>1</v>
      </c>
      <c r="D297" s="3" t="s">
        <v>292</v>
      </c>
      <c r="E297">
        <v>10</v>
      </c>
      <c r="F297">
        <v>0</v>
      </c>
      <c r="G297">
        <v>58</v>
      </c>
      <c r="H297">
        <v>88</v>
      </c>
      <c r="I297" t="s">
        <v>561</v>
      </c>
      <c r="J297" s="10">
        <v>5116</v>
      </c>
      <c r="K297">
        <v>4</v>
      </c>
      <c r="L297" t="s">
        <v>516</v>
      </c>
    </row>
    <row r="298" spans="1:12">
      <c r="A298" t="str">
        <f t="shared" si="17"/>
        <v>INSERT INTO tipo_papel_extendido (id_tipo_papel_extendido, id_proveedor_papel, nombre, gramaje, kilogramos, alto, ancho, descripcion, precio, id_tipo_precio, activo) VALUES (68,1,'Sulfadata 2/cara',10,0,61,90,NULL,5685,4,true);</v>
      </c>
      <c r="B298">
        <v>68</v>
      </c>
      <c r="C298">
        <v>1</v>
      </c>
      <c r="D298" s="3" t="s">
        <v>292</v>
      </c>
      <c r="E298">
        <v>10</v>
      </c>
      <c r="F298">
        <v>0</v>
      </c>
      <c r="G298">
        <v>61</v>
      </c>
      <c r="H298">
        <v>90</v>
      </c>
      <c r="I298" t="s">
        <v>561</v>
      </c>
      <c r="J298" s="10">
        <v>5685</v>
      </c>
      <c r="K298">
        <v>4</v>
      </c>
      <c r="L298" t="s">
        <v>516</v>
      </c>
    </row>
    <row r="299" spans="1:12">
      <c r="A299" t="str">
        <f t="shared" si="17"/>
        <v>INSERT INTO tipo_papel_extendido (id_tipo_papel_extendido, id_proveedor_papel, nombre, gramaje, kilogramos, alto, ancho, descripcion, precio, id_tipo_precio, activo) VALUES (69,1,'Sulfadata 2/cara',10,0,70,95,NULL,6899,4,true);</v>
      </c>
      <c r="B299">
        <v>69</v>
      </c>
      <c r="C299">
        <v>1</v>
      </c>
      <c r="D299" s="3" t="s">
        <v>292</v>
      </c>
      <c r="E299">
        <v>10</v>
      </c>
      <c r="F299">
        <v>0</v>
      </c>
      <c r="G299">
        <v>70</v>
      </c>
      <c r="H299">
        <v>95</v>
      </c>
      <c r="I299" t="s">
        <v>561</v>
      </c>
      <c r="J299" s="10">
        <v>6899</v>
      </c>
      <c r="K299">
        <v>4</v>
      </c>
      <c r="L299" t="s">
        <v>516</v>
      </c>
    </row>
    <row r="300" spans="1:12">
      <c r="A300" t="str">
        <f t="shared" si="17"/>
        <v>INSERT INTO tipo_papel_extendido (id_tipo_papel_extendido, id_proveedor_papel, nombre, gramaje, kilogramos, alto, ancho, descripcion, precio, id_tipo_precio, activo) VALUES (70,1,'Sulfadata 2/cara',10,0,71,125,NULL,8802,4,true);</v>
      </c>
      <c r="B300">
        <v>70</v>
      </c>
      <c r="C300">
        <v>1</v>
      </c>
      <c r="D300" s="3" t="s">
        <v>292</v>
      </c>
      <c r="E300">
        <v>10</v>
      </c>
      <c r="F300">
        <v>0</v>
      </c>
      <c r="G300">
        <v>71</v>
      </c>
      <c r="H300">
        <v>125</v>
      </c>
      <c r="I300" t="s">
        <v>561</v>
      </c>
      <c r="J300" s="10">
        <v>8802</v>
      </c>
      <c r="K300">
        <v>4</v>
      </c>
      <c r="L300" t="s">
        <v>516</v>
      </c>
    </row>
    <row r="301" spans="1:12">
      <c r="A301" t="str">
        <f t="shared" si="17"/>
        <v>INSERT INTO tipo_papel_extendido (id_tipo_papel_extendido, id_proveedor_papel, nombre, gramaje, kilogramos, alto, ancho, descripcion, precio, id_tipo_precio, activo) VALUES (71,1,'Sulfadata 2/cara',10,0,90,125,NULL,11157,4,true);</v>
      </c>
      <c r="B301">
        <v>71</v>
      </c>
      <c r="C301">
        <v>1</v>
      </c>
      <c r="D301" s="3" t="s">
        <v>292</v>
      </c>
      <c r="E301">
        <v>10</v>
      </c>
      <c r="F301">
        <v>0</v>
      </c>
      <c r="G301">
        <v>90</v>
      </c>
      <c r="H301">
        <v>125</v>
      </c>
      <c r="I301" t="s">
        <v>561</v>
      </c>
      <c r="J301" s="10">
        <v>11157</v>
      </c>
      <c r="K301">
        <v>4</v>
      </c>
      <c r="L301" t="s">
        <v>516</v>
      </c>
    </row>
    <row r="302" spans="1:12">
      <c r="A302" t="str">
        <f t="shared" si="17"/>
        <v>INSERT INTO tipo_papel_extendido (id_tipo_papel_extendido, id_proveedor_papel, nombre, gramaje, kilogramos, alto, ancho, descripcion, precio, id_tipo_precio, activo) VALUES (72,1,'Sulfadata 2/cara',12,0,58,88,NULL,5677,4,true);</v>
      </c>
      <c r="B302">
        <v>72</v>
      </c>
      <c r="C302">
        <v>1</v>
      </c>
      <c r="D302" s="3" t="s">
        <v>292</v>
      </c>
      <c r="E302">
        <v>12</v>
      </c>
      <c r="F302">
        <v>0</v>
      </c>
      <c r="G302">
        <v>58</v>
      </c>
      <c r="H302">
        <v>88</v>
      </c>
      <c r="I302" t="s">
        <v>561</v>
      </c>
      <c r="J302" s="10">
        <v>5677</v>
      </c>
      <c r="K302">
        <v>4</v>
      </c>
      <c r="L302" t="s">
        <v>516</v>
      </c>
    </row>
    <row r="303" spans="1:12">
      <c r="A303" t="str">
        <f t="shared" si="17"/>
        <v>INSERT INTO tipo_papel_extendido (id_tipo_papel_extendido, id_proveedor_papel, nombre, gramaje, kilogramos, alto, ancho, descripcion, precio, id_tipo_precio, activo) VALUES (73,1,'Sulfadata 2/cara',12,0,61,90,NULL,6100,4,true);</v>
      </c>
      <c r="B303">
        <v>73</v>
      </c>
      <c r="C303">
        <v>1</v>
      </c>
      <c r="D303" s="3" t="s">
        <v>292</v>
      </c>
      <c r="E303">
        <v>12</v>
      </c>
      <c r="F303">
        <v>0</v>
      </c>
      <c r="G303">
        <v>61</v>
      </c>
      <c r="H303">
        <v>90</v>
      </c>
      <c r="I303" t="s">
        <v>561</v>
      </c>
      <c r="J303" s="10">
        <v>6100</v>
      </c>
      <c r="K303">
        <v>4</v>
      </c>
      <c r="L303" t="s">
        <v>516</v>
      </c>
    </row>
    <row r="304" spans="1:12">
      <c r="A304" t="str">
        <f t="shared" si="17"/>
        <v>INSERT INTO tipo_papel_extendido (id_tipo_papel_extendido, id_proveedor_papel, nombre, gramaje, kilogramos, alto, ancho, descripcion, precio, id_tipo_precio, activo) VALUES (74,1,'Sulfadata 2/cara',12,0,70,95,NULL,7389,4,true);</v>
      </c>
      <c r="B304">
        <v>74</v>
      </c>
      <c r="C304">
        <v>1</v>
      </c>
      <c r="D304" s="3" t="s">
        <v>292</v>
      </c>
      <c r="E304">
        <v>12</v>
      </c>
      <c r="F304">
        <v>0</v>
      </c>
      <c r="G304">
        <v>70</v>
      </c>
      <c r="H304">
        <v>95</v>
      </c>
      <c r="I304" t="s">
        <v>561</v>
      </c>
      <c r="J304" s="10">
        <v>7389</v>
      </c>
      <c r="K304">
        <v>4</v>
      </c>
      <c r="L304" t="s">
        <v>516</v>
      </c>
    </row>
    <row r="305" spans="1:12">
      <c r="A305" t="str">
        <f t="shared" si="17"/>
        <v>INSERT INTO tipo_papel_extendido (id_tipo_papel_extendido, id_proveedor_papel, nombre, gramaje, kilogramos, alto, ancho, descripcion, precio, id_tipo_precio, activo) VALUES (75,1,'Sulfadata 2/cara',12,0,71,125,NULL,9874,4,true);</v>
      </c>
      <c r="B305">
        <v>75</v>
      </c>
      <c r="C305">
        <v>1</v>
      </c>
      <c r="D305" s="3" t="s">
        <v>292</v>
      </c>
      <c r="E305">
        <v>12</v>
      </c>
      <c r="F305">
        <v>0</v>
      </c>
      <c r="G305">
        <v>71</v>
      </c>
      <c r="H305">
        <v>125</v>
      </c>
      <c r="I305" t="s">
        <v>561</v>
      </c>
      <c r="J305" s="10">
        <v>9874</v>
      </c>
      <c r="K305">
        <v>4</v>
      </c>
      <c r="L305" t="s">
        <v>516</v>
      </c>
    </row>
    <row r="306" spans="1:12">
      <c r="A306" t="str">
        <f t="shared" si="17"/>
        <v>INSERT INTO tipo_papel_extendido (id_tipo_papel_extendido, id_proveedor_papel, nombre, gramaje, kilogramos, alto, ancho, descripcion, precio, id_tipo_precio, activo) VALUES (76,1,'Sulfadata 2/cara',12,0,90,125,NULL,12511,4,true);</v>
      </c>
      <c r="B306">
        <v>76</v>
      </c>
      <c r="C306">
        <v>1</v>
      </c>
      <c r="D306" s="3" t="s">
        <v>292</v>
      </c>
      <c r="E306">
        <v>12</v>
      </c>
      <c r="F306">
        <v>0</v>
      </c>
      <c r="G306">
        <v>90</v>
      </c>
      <c r="H306">
        <v>125</v>
      </c>
      <c r="I306" t="s">
        <v>561</v>
      </c>
      <c r="J306" s="10">
        <v>12511</v>
      </c>
      <c r="K306">
        <v>4</v>
      </c>
      <c r="L306" t="s">
        <v>516</v>
      </c>
    </row>
    <row r="307" spans="1:12">
      <c r="A307" t="str">
        <f t="shared" si="17"/>
        <v>INSERT INTO tipo_papel_extendido (id_tipo_papel_extendido, id_proveedor_papel, nombre, gramaje, kilogramos, alto, ancho, descripcion, precio, id_tipo_precio, activo) VALUES (77,1,'Sulfadata 2/cara',14,0,58,88,NULL,6450,4,true);</v>
      </c>
      <c r="B307">
        <v>77</v>
      </c>
      <c r="C307">
        <v>1</v>
      </c>
      <c r="D307" s="3" t="s">
        <v>292</v>
      </c>
      <c r="E307">
        <v>14</v>
      </c>
      <c r="F307">
        <v>0</v>
      </c>
      <c r="G307">
        <v>58</v>
      </c>
      <c r="H307">
        <v>88</v>
      </c>
      <c r="I307" t="s">
        <v>561</v>
      </c>
      <c r="J307" s="10">
        <v>6450</v>
      </c>
      <c r="K307">
        <v>4</v>
      </c>
      <c r="L307" t="s">
        <v>516</v>
      </c>
    </row>
    <row r="308" spans="1:12">
      <c r="A308" t="str">
        <f t="shared" si="17"/>
        <v>INSERT INTO tipo_papel_extendido (id_tipo_papel_extendido, id_proveedor_papel, nombre, gramaje, kilogramos, alto, ancho, descripcion, precio, id_tipo_precio, activo) VALUES (78,1,'Sulfadata 2/cara',14,0,61,90,NULL,6937,4,true);</v>
      </c>
      <c r="B308">
        <v>78</v>
      </c>
      <c r="C308">
        <v>1</v>
      </c>
      <c r="D308" s="3" t="s">
        <v>292</v>
      </c>
      <c r="E308">
        <v>14</v>
      </c>
      <c r="F308">
        <v>0</v>
      </c>
      <c r="G308">
        <v>61</v>
      </c>
      <c r="H308">
        <v>90</v>
      </c>
      <c r="I308" t="s">
        <v>561</v>
      </c>
      <c r="J308" s="10">
        <v>6937</v>
      </c>
      <c r="K308">
        <v>4</v>
      </c>
      <c r="L308" t="s">
        <v>516</v>
      </c>
    </row>
    <row r="309" spans="1:12">
      <c r="A309" t="str">
        <f t="shared" si="17"/>
        <v>INSERT INTO tipo_papel_extendido (id_tipo_papel_extendido, id_proveedor_papel, nombre, gramaje, kilogramos, alto, ancho, descripcion, precio, id_tipo_precio, activo) VALUES (79,1,'Sulfadata 2/cara',14,0,70,95,NULL,8395,4,true);</v>
      </c>
      <c r="B309">
        <v>79</v>
      </c>
      <c r="C309">
        <v>1</v>
      </c>
      <c r="D309" s="3" t="s">
        <v>292</v>
      </c>
      <c r="E309">
        <v>14</v>
      </c>
      <c r="F309">
        <v>0</v>
      </c>
      <c r="G309">
        <v>70</v>
      </c>
      <c r="H309">
        <v>95</v>
      </c>
      <c r="I309" t="s">
        <v>561</v>
      </c>
      <c r="J309" s="10">
        <v>8395</v>
      </c>
      <c r="K309">
        <v>4</v>
      </c>
      <c r="L309" t="s">
        <v>516</v>
      </c>
    </row>
    <row r="310" spans="1:12">
      <c r="A310" t="str">
        <f t="shared" si="17"/>
        <v>INSERT INTO tipo_papel_extendido (id_tipo_papel_extendido, id_proveedor_papel, nombre, gramaje, kilogramos, alto, ancho, descripcion, precio, id_tipo_precio, activo) VALUES (80,1,'Sulfadata 2/cara',14,0,71,125,NULL,11214,4,true);</v>
      </c>
      <c r="B310">
        <v>80</v>
      </c>
      <c r="C310">
        <v>1</v>
      </c>
      <c r="D310" s="3" t="s">
        <v>292</v>
      </c>
      <c r="E310">
        <v>14</v>
      </c>
      <c r="F310">
        <v>0</v>
      </c>
      <c r="G310">
        <v>71</v>
      </c>
      <c r="H310">
        <v>125</v>
      </c>
      <c r="I310" t="s">
        <v>561</v>
      </c>
      <c r="J310" s="10">
        <v>11214</v>
      </c>
      <c r="K310">
        <v>4</v>
      </c>
      <c r="L310" t="s">
        <v>516</v>
      </c>
    </row>
    <row r="311" spans="1:12">
      <c r="A311" t="str">
        <f t="shared" si="17"/>
        <v>INSERT INTO tipo_papel_extendido (id_tipo_papel_extendido, id_proveedor_papel, nombre, gramaje, kilogramos, alto, ancho, descripcion, precio, id_tipo_precio, activo) VALUES (81,1,'Sulfadata 2/cara',14,0,90,125,NULL,14214,4,true);</v>
      </c>
      <c r="B311">
        <v>81</v>
      </c>
      <c r="C311">
        <v>1</v>
      </c>
      <c r="D311" s="3" t="s">
        <v>292</v>
      </c>
      <c r="E311">
        <v>14</v>
      </c>
      <c r="F311">
        <v>0</v>
      </c>
      <c r="G311">
        <v>90</v>
      </c>
      <c r="H311">
        <v>125</v>
      </c>
      <c r="I311" t="s">
        <v>561</v>
      </c>
      <c r="J311" s="10">
        <v>14214</v>
      </c>
      <c r="K311">
        <v>4</v>
      </c>
      <c r="L311" t="s">
        <v>516</v>
      </c>
    </row>
    <row r="312" spans="1:12">
      <c r="A312" t="str">
        <f t="shared" si="17"/>
        <v>INSERT INTO tipo_papel_extendido (id_tipo_papel_extendido, id_proveedor_papel, nombre, gramaje, kilogramos, alto, ancho, descripcion, precio, id_tipo_precio, activo) VALUES (82,1,'Sulfadata 2/cara',16,0,58,88,NULL,6500,4,true);</v>
      </c>
      <c r="B312">
        <v>82</v>
      </c>
      <c r="C312">
        <v>1</v>
      </c>
      <c r="D312" s="3" t="s">
        <v>292</v>
      </c>
      <c r="E312">
        <v>16</v>
      </c>
      <c r="F312">
        <v>0</v>
      </c>
      <c r="G312">
        <v>58</v>
      </c>
      <c r="H312">
        <v>88</v>
      </c>
      <c r="I312" t="s">
        <v>561</v>
      </c>
      <c r="J312" s="10">
        <v>6500</v>
      </c>
      <c r="K312">
        <v>4</v>
      </c>
      <c r="L312" t="s">
        <v>516</v>
      </c>
    </row>
    <row r="313" spans="1:12">
      <c r="A313" t="str">
        <f t="shared" si="17"/>
        <v>INSERT INTO tipo_papel_extendido (id_tipo_papel_extendido, id_proveedor_papel, nombre, gramaje, kilogramos, alto, ancho, descripcion, precio, id_tipo_precio, activo) VALUES (83,1,'Sulfadata 2/cara',16,0,61,90,NULL,7467,4,true);</v>
      </c>
      <c r="B313">
        <v>83</v>
      </c>
      <c r="C313">
        <v>1</v>
      </c>
      <c r="D313" s="3" t="s">
        <v>292</v>
      </c>
      <c r="E313">
        <v>16</v>
      </c>
      <c r="F313">
        <v>0</v>
      </c>
      <c r="G313">
        <v>61</v>
      </c>
      <c r="H313">
        <v>90</v>
      </c>
      <c r="I313" t="s">
        <v>561</v>
      </c>
      <c r="J313" s="10">
        <v>7467</v>
      </c>
      <c r="K313">
        <v>4</v>
      </c>
      <c r="L313" t="s">
        <v>516</v>
      </c>
    </row>
    <row r="314" spans="1:12">
      <c r="A314" t="str">
        <f t="shared" si="17"/>
        <v>INSERT INTO tipo_papel_extendido (id_tipo_papel_extendido, id_proveedor_papel, nombre, gramaje, kilogramos, alto, ancho, descripcion, precio, id_tipo_precio, activo) VALUES (84,1,'Sulfadata 2/cara',16,0,70,95,NULL,9050,4,true);</v>
      </c>
      <c r="B314">
        <v>84</v>
      </c>
      <c r="C314">
        <v>1</v>
      </c>
      <c r="D314" s="3" t="s">
        <v>292</v>
      </c>
      <c r="E314">
        <v>16</v>
      </c>
      <c r="F314">
        <v>0</v>
      </c>
      <c r="G314">
        <v>70</v>
      </c>
      <c r="H314">
        <v>95</v>
      </c>
      <c r="I314" t="s">
        <v>561</v>
      </c>
      <c r="J314" s="10">
        <v>9050</v>
      </c>
      <c r="K314">
        <v>4</v>
      </c>
      <c r="L314" t="s">
        <v>516</v>
      </c>
    </row>
    <row r="315" spans="1:12">
      <c r="A315" t="str">
        <f t="shared" si="17"/>
        <v>INSERT INTO tipo_papel_extendido (id_tipo_papel_extendido, id_proveedor_papel, nombre, gramaje, kilogramos, alto, ancho, descripcion, precio, id_tipo_precio, activo) VALUES (85,1,'Sulfadata 2/cara',16,0,71,125,NULL,11836,4,true);</v>
      </c>
      <c r="B315">
        <v>85</v>
      </c>
      <c r="C315">
        <v>1</v>
      </c>
      <c r="D315" s="3" t="s">
        <v>292</v>
      </c>
      <c r="E315">
        <v>16</v>
      </c>
      <c r="F315">
        <v>0</v>
      </c>
      <c r="G315">
        <v>71</v>
      </c>
      <c r="H315">
        <v>125</v>
      </c>
      <c r="I315" t="s">
        <v>561</v>
      </c>
      <c r="J315" s="10">
        <v>11836</v>
      </c>
      <c r="K315">
        <v>4</v>
      </c>
      <c r="L315" t="s">
        <v>516</v>
      </c>
    </row>
    <row r="316" spans="1:12">
      <c r="A316" t="str">
        <f t="shared" si="17"/>
        <v>INSERT INTO tipo_papel_extendido (id_tipo_papel_extendido, id_proveedor_papel, nombre, gramaje, kilogramos, alto, ancho, descripcion, precio, id_tipo_precio, activo) VALUES (86,1,'Sulfadata 2/cara',16,0,90,125,NULL,15315,4,true);</v>
      </c>
      <c r="B316">
        <v>86</v>
      </c>
      <c r="C316">
        <v>1</v>
      </c>
      <c r="D316" s="3" t="s">
        <v>292</v>
      </c>
      <c r="E316">
        <v>16</v>
      </c>
      <c r="F316">
        <v>0</v>
      </c>
      <c r="G316">
        <v>90</v>
      </c>
      <c r="H316">
        <v>125</v>
      </c>
      <c r="I316" t="s">
        <v>561</v>
      </c>
      <c r="J316" s="10">
        <v>15315</v>
      </c>
      <c r="K316">
        <v>4</v>
      </c>
      <c r="L316" t="s">
        <v>516</v>
      </c>
    </row>
    <row r="317" spans="1:12">
      <c r="A317" t="str">
        <f t="shared" si="17"/>
        <v>INSERT INTO tipo_papel_extendido (id_tipo_papel_extendido, id_proveedor_papel, nombre, gramaje, kilogramos, alto, ancho, descripcion, precio, id_tipo_precio, activo) VALUES (87,1,'Opalina blanca',125,62,57,87,NULL,3489,4,true);</v>
      </c>
      <c r="B317">
        <v>87</v>
      </c>
      <c r="C317">
        <v>1</v>
      </c>
      <c r="D317" s="3" t="s">
        <v>134</v>
      </c>
      <c r="E317">
        <v>125</v>
      </c>
      <c r="F317">
        <v>62</v>
      </c>
      <c r="G317">
        <v>57</v>
      </c>
      <c r="H317">
        <v>87</v>
      </c>
      <c r="I317" t="s">
        <v>561</v>
      </c>
      <c r="J317" s="10">
        <v>3489</v>
      </c>
      <c r="K317">
        <v>4</v>
      </c>
      <c r="L317" t="s">
        <v>516</v>
      </c>
    </row>
    <row r="318" spans="1:12">
      <c r="A318" t="str">
        <f t="shared" si="17"/>
        <v>INSERT INTO tipo_papel_extendido (id_tipo_papel_extendido, id_proveedor_papel, nombre, gramaje, kilogramos, alto, ancho, descripcion, precio, id_tipo_precio, activo) VALUES (88,1,'Opalina blanca',125,83,70,95,NULL,4672,4,true);</v>
      </c>
      <c r="B318">
        <v>88</v>
      </c>
      <c r="C318">
        <v>1</v>
      </c>
      <c r="D318" s="3" t="s">
        <v>134</v>
      </c>
      <c r="E318">
        <v>125</v>
      </c>
      <c r="F318">
        <v>83</v>
      </c>
      <c r="G318">
        <v>70</v>
      </c>
      <c r="H318">
        <v>95</v>
      </c>
      <c r="I318" t="s">
        <v>561</v>
      </c>
      <c r="J318" s="10">
        <v>4672</v>
      </c>
      <c r="K318">
        <v>4</v>
      </c>
      <c r="L318" t="s">
        <v>516</v>
      </c>
    </row>
    <row r="319" spans="1:12">
      <c r="A319" t="str">
        <f t="shared" si="17"/>
        <v>INSERT INTO tipo_papel_extendido (id_tipo_papel_extendido, id_proveedor_papel, nombre, gramaje, kilogramos, alto, ancho, descripcion, precio, id_tipo_precio, activo) VALUES (89,1,'Opalina blanca',225,92,57,72,NULL,5178,4,true);</v>
      </c>
      <c r="B319">
        <v>89</v>
      </c>
      <c r="C319">
        <v>1</v>
      </c>
      <c r="D319" s="3" t="s">
        <v>134</v>
      </c>
      <c r="E319">
        <v>225</v>
      </c>
      <c r="F319">
        <v>92</v>
      </c>
      <c r="G319">
        <v>57</v>
      </c>
      <c r="H319">
        <v>72</v>
      </c>
      <c r="I319" t="s">
        <v>561</v>
      </c>
      <c r="J319" s="10">
        <v>5178</v>
      </c>
      <c r="K319">
        <v>4</v>
      </c>
      <c r="L319" t="s">
        <v>516</v>
      </c>
    </row>
    <row r="320" spans="1:12">
      <c r="A320" t="str">
        <f t="shared" si="17"/>
        <v>INSERT INTO tipo_papel_extendido (id_tipo_papel_extendido, id_proveedor_papel, nombre, gramaje, kilogramos, alto, ancho, descripcion, precio, id_tipo_precio, activo) VALUES (90,1,'Opalina blanca',225,112,57,87,NULL,6304,4,true);</v>
      </c>
      <c r="B320">
        <v>90</v>
      </c>
      <c r="C320">
        <v>1</v>
      </c>
      <c r="D320" s="3" t="s">
        <v>134</v>
      </c>
      <c r="E320">
        <v>225</v>
      </c>
      <c r="F320">
        <v>112</v>
      </c>
      <c r="G320">
        <v>57</v>
      </c>
      <c r="H320">
        <v>87</v>
      </c>
      <c r="I320" t="s">
        <v>561</v>
      </c>
      <c r="J320" s="10">
        <v>6304</v>
      </c>
      <c r="K320">
        <v>4</v>
      </c>
      <c r="L320" t="s">
        <v>516</v>
      </c>
    </row>
    <row r="321" spans="1:10">
      <c r="D321" s="3"/>
      <c r="J321" s="22"/>
    </row>
    <row r="322" spans="1:10">
      <c r="D322" s="3"/>
      <c r="J322" s="22"/>
    </row>
    <row r="323" spans="1:10">
      <c r="B323" s="1" t="s">
        <v>338</v>
      </c>
    </row>
    <row r="324" spans="1:10">
      <c r="B324" t="s">
        <v>324</v>
      </c>
      <c r="C324" t="s">
        <v>538</v>
      </c>
      <c r="D324" t="s">
        <v>341</v>
      </c>
      <c r="E324" t="s">
        <v>368</v>
      </c>
      <c r="F324" t="s">
        <v>751</v>
      </c>
      <c r="G324" t="s">
        <v>408</v>
      </c>
    </row>
    <row r="325" spans="1:10">
      <c r="A325" t="str">
        <f>CONCATENATE("INSERT INTO ",B$323," (",B$324,", ",C$324,", ",D$324,", ",E$324,", ",F$324,", ",G$324,") VALUES (",B325,",",C325,",",D325,",",E325,",",F325,",",G325,");" )</f>
        <v>INSERT INTO tipo_placa (id_tipo_placa, id_maquina, descripcion, precio, id_tipo_precio, activo) VALUES (1,1,'Placa CTP',280,2,true);</v>
      </c>
      <c r="B325">
        <v>1</v>
      </c>
      <c r="C325">
        <v>1</v>
      </c>
      <c r="D325" s="3" t="s">
        <v>365</v>
      </c>
      <c r="E325" s="11">
        <v>280</v>
      </c>
      <c r="F325">
        <v>2</v>
      </c>
      <c r="G325" t="s">
        <v>517</v>
      </c>
    </row>
    <row r="326" spans="1:10">
      <c r="A326" t="str">
        <f t="shared" ref="A326:A330" si="18">CONCATENATE("INSERT INTO ",B$323," (",B$324,", ",C$324,", ",D$324,", ",E$324,", ",F$324,", ",G$324,") VALUES (",B326,",",C326,",",D326,",",E326,",",F326,",",G326,");" )</f>
        <v>INSERT INTO tipo_placa (id_tipo_placa, id_maquina, descripcion, precio, id_tipo_precio, activo) VALUES (2,1,'Lámina presensibilizada',140,2,true);</v>
      </c>
      <c r="B326">
        <v>2</v>
      </c>
      <c r="C326">
        <v>1</v>
      </c>
      <c r="D326" s="3" t="s">
        <v>621</v>
      </c>
      <c r="E326" s="11">
        <v>140</v>
      </c>
      <c r="F326">
        <v>2</v>
      </c>
      <c r="G326" t="s">
        <v>517</v>
      </c>
    </row>
    <row r="327" spans="1:10">
      <c r="A327" t="str">
        <f t="shared" si="18"/>
        <v>INSERT INTO tipo_placa (id_tipo_placa, id_maquina, descripcion, precio, id_tipo_precio, activo) VALUES (3,2,'Placa CTP',115,2,true);</v>
      </c>
      <c r="B327">
        <v>3</v>
      </c>
      <c r="C327">
        <v>2</v>
      </c>
      <c r="D327" s="3" t="s">
        <v>365</v>
      </c>
      <c r="E327" s="11">
        <v>115</v>
      </c>
      <c r="F327">
        <v>2</v>
      </c>
      <c r="G327" t="s">
        <v>517</v>
      </c>
    </row>
    <row r="328" spans="1:10">
      <c r="A328" t="str">
        <f t="shared" si="18"/>
        <v>INSERT INTO tipo_placa (id_tipo_placa, id_maquina, descripcion, precio, id_tipo_precio, activo) VALUES (4,2,'Lámina presensibilizada',80,2,true);</v>
      </c>
      <c r="B328">
        <v>4</v>
      </c>
      <c r="C328">
        <v>2</v>
      </c>
      <c r="D328" s="3" t="s">
        <v>621</v>
      </c>
      <c r="E328" s="11">
        <v>80</v>
      </c>
      <c r="F328">
        <v>2</v>
      </c>
      <c r="G328" t="s">
        <v>517</v>
      </c>
    </row>
    <row r="329" spans="1:10">
      <c r="A329" t="str">
        <f t="shared" si="18"/>
        <v>INSERT INTO tipo_placa (id_tipo_placa, id_maquina, descripcion, precio, id_tipo_precio, activo) VALUES (5,3,'Placa CTP',105,2,true);</v>
      </c>
      <c r="B329">
        <v>5</v>
      </c>
      <c r="C329">
        <v>3</v>
      </c>
      <c r="D329" s="3" t="s">
        <v>365</v>
      </c>
      <c r="E329" s="22">
        <v>105</v>
      </c>
      <c r="F329">
        <v>2</v>
      </c>
      <c r="G329" t="s">
        <v>345</v>
      </c>
    </row>
    <row r="330" spans="1:10">
      <c r="A330" t="str">
        <f t="shared" si="18"/>
        <v>INSERT INTO tipo_placa (id_tipo_placa, id_maquina, descripcion, precio, id_tipo_precio, activo) VALUES (6,3,'Lámina presensibilizada',70,2,true);</v>
      </c>
      <c r="B330">
        <v>6</v>
      </c>
      <c r="C330">
        <v>3</v>
      </c>
      <c r="D330" s="3" t="s">
        <v>621</v>
      </c>
      <c r="E330" s="22">
        <v>70</v>
      </c>
      <c r="F330">
        <v>2</v>
      </c>
      <c r="G330" t="s">
        <v>345</v>
      </c>
    </row>
    <row r="331" spans="1:10">
      <c r="D331" s="3"/>
      <c r="E331" s="22"/>
    </row>
    <row r="333" spans="1:10">
      <c r="B333" s="1" t="s">
        <v>322</v>
      </c>
    </row>
    <row r="334" spans="1:10">
      <c r="B334" t="s">
        <v>33</v>
      </c>
      <c r="C334" t="s">
        <v>188</v>
      </c>
      <c r="D334" t="s">
        <v>141</v>
      </c>
    </row>
    <row r="335" spans="1:10">
      <c r="A335" t="str">
        <f>CONCATENATE("INSERT INTO ",B$333," (",B$334,", ",C$334,", ",D$334,") VALUES (",B335,",",C335,",",D335,");" )</f>
        <v>INSERT INTO tipo_trabajo (id_tipo_trabajo, nombre, activo) VALUES (1,'Flyer/Póster',true);</v>
      </c>
      <c r="B335">
        <v>1</v>
      </c>
      <c r="C335" s="3" t="s">
        <v>800</v>
      </c>
      <c r="D335" t="s">
        <v>176</v>
      </c>
    </row>
    <row r="336" spans="1:10">
      <c r="A336" t="str">
        <f t="shared" ref="A336:A337" si="19">CONCATENATE("INSERT INTO ",B$333," (",B$334,", ",C$334,", ",D$334,") VALUES (",B336,",",C336,",",D336,");" )</f>
        <v>INSERT INTO tipo_trabajo (id_tipo_trabajo, nombre, activo) VALUES (2,'Publicación/Revista/Libro',true);</v>
      </c>
      <c r="B336">
        <v>2</v>
      </c>
      <c r="C336" s="3" t="s">
        <v>319</v>
      </c>
      <c r="D336" t="s">
        <v>176</v>
      </c>
    </row>
    <row r="337" spans="1:6">
      <c r="A337" t="str">
        <f t="shared" si="19"/>
        <v>INSERT INTO tipo_trabajo (id_tipo_trabajo, nombre, activo) VALUES (3,'Otro',true);</v>
      </c>
      <c r="B337">
        <v>3</v>
      </c>
      <c r="C337" s="3" t="s">
        <v>504</v>
      </c>
      <c r="D337" t="s">
        <v>176</v>
      </c>
    </row>
    <row r="338" spans="1:6">
      <c r="C338" s="3"/>
    </row>
    <row r="339" spans="1:6">
      <c r="C339" s="3"/>
    </row>
    <row r="340" spans="1:6">
      <c r="B340" s="1" t="s">
        <v>201</v>
      </c>
      <c r="C340" s="3"/>
    </row>
    <row r="341" spans="1:6">
      <c r="B341" t="s">
        <v>280</v>
      </c>
      <c r="C341" t="s">
        <v>281</v>
      </c>
      <c r="D341" t="s">
        <v>282</v>
      </c>
      <c r="E341" t="s">
        <v>283</v>
      </c>
    </row>
    <row r="342" spans="1:6">
      <c r="A342" t="str">
        <f>CONCATENATE("INSERT INTO ",B$340," (",B$341,", ",C$341,", ",D$341,", ",E$341,") VALUES (",B342,",",C342,",",D342,",",E342,");" )</f>
        <v>INSERT INTO tipo_vuelta (id_tipo_vuelta, nombre, descripcion, activo) VALUES (1,'No aplica','no aplica, láminas diferentes',true);</v>
      </c>
      <c r="B342">
        <v>1</v>
      </c>
      <c r="C342" s="3" t="s">
        <v>339</v>
      </c>
      <c r="D342" s="3" t="s">
        <v>390</v>
      </c>
      <c r="E342" t="s">
        <v>146</v>
      </c>
    </row>
    <row r="343" spans="1:6">
      <c r="A343" t="str">
        <f t="shared" ref="A343:A344" si="20">CONCATENATE("INSERT INTO ",B$340," (",B$341,", ",C$341,", ",D$341,", ",E$341,") VALUES (",B343,",",C343,",",D343,",",E343,");" )</f>
        <v>INSERT INTO tipo_vuelta (id_tipo_vuelta, nombre, descripcion, activo) VALUES (2,'Normal','eje de simetría es vertical, a lo alto',true);</v>
      </c>
      <c r="B343">
        <v>2</v>
      </c>
      <c r="C343" s="3" t="s">
        <v>78</v>
      </c>
      <c r="D343" s="3" t="s">
        <v>391</v>
      </c>
      <c r="E343" t="s">
        <v>146</v>
      </c>
    </row>
    <row r="344" spans="1:6">
      <c r="A344" t="str">
        <f t="shared" si="20"/>
        <v>INSERT INTO tipo_vuelta (id_tipo_vuelta, nombre, descripcion, activo) VALUES (3,'Campana','eje de simetría es horizontal, a lo ancho',true);</v>
      </c>
      <c r="B344">
        <v>3</v>
      </c>
      <c r="C344" s="3" t="s">
        <v>340</v>
      </c>
      <c r="D344" s="3" t="s">
        <v>534</v>
      </c>
      <c r="E344" t="s">
        <v>620</v>
      </c>
    </row>
    <row r="345" spans="1:6">
      <c r="C345" s="3"/>
      <c r="D345" s="3"/>
    </row>
    <row r="346" spans="1:6">
      <c r="C346" s="3"/>
    </row>
    <row r="347" spans="1:6">
      <c r="B347" s="1" t="s">
        <v>323</v>
      </c>
    </row>
    <row r="348" spans="1:6">
      <c r="B348" t="s">
        <v>434</v>
      </c>
      <c r="C348" t="s">
        <v>341</v>
      </c>
      <c r="D348" t="s">
        <v>181</v>
      </c>
      <c r="E348" t="s">
        <v>556</v>
      </c>
      <c r="F348" t="s">
        <v>408</v>
      </c>
    </row>
    <row r="349" spans="1:6">
      <c r="A349" t="str">
        <f>CONCATENATE("INSERT INTO ",B$347," (",B$348,", ",C$348,", ",D$348,", ",E$348,", ",F$348,") VALUES (",B349,",",C349,",",D349,",",E349,",",F349,");" )</f>
        <v>INSERT INTO turno_laboral (id_turno_laboral, descripcion, hora_inicio, hora_fin, activo) VALUES (1,'Matutino','06:00','14:00',true);</v>
      </c>
      <c r="B349">
        <v>1</v>
      </c>
      <c r="C349" s="3" t="s">
        <v>497</v>
      </c>
      <c r="D349" s="15" t="s">
        <v>812</v>
      </c>
      <c r="E349" s="15" t="s">
        <v>813</v>
      </c>
      <c r="F349" t="s">
        <v>517</v>
      </c>
    </row>
    <row r="350" spans="1:6">
      <c r="A350" t="str">
        <f t="shared" ref="A350:A351" si="21">CONCATENATE("INSERT INTO ",B$347," (",B$348,", ",C$348,", ",D$348,", ",E$348,", ",F$348,") VALUES (",B350,",",C350,",",D350,",",E350,",",F350,");" )</f>
        <v>INSERT INTO turno_laboral (id_turno_laboral, descripcion, hora_inicio, hora_fin, activo) VALUES (2,'Vespertino','14:00','22:00',true);</v>
      </c>
      <c r="B350">
        <v>2</v>
      </c>
      <c r="C350" s="3" t="s">
        <v>498</v>
      </c>
      <c r="D350" s="15" t="s">
        <v>813</v>
      </c>
      <c r="E350" s="15" t="s">
        <v>814</v>
      </c>
      <c r="F350" t="s">
        <v>517</v>
      </c>
    </row>
    <row r="351" spans="1:6">
      <c r="A351" t="str">
        <f t="shared" si="21"/>
        <v>INSERT INTO turno_laboral (id_turno_laboral, descripcion, hora_inicio, hora_fin, activo) VALUES (3,'Nocturno','22:00','06:00',true);</v>
      </c>
      <c r="B351">
        <v>3</v>
      </c>
      <c r="C351" s="3" t="s">
        <v>39</v>
      </c>
      <c r="D351" s="15" t="s">
        <v>814</v>
      </c>
      <c r="E351" s="15" t="s">
        <v>812</v>
      </c>
      <c r="F351" t="s">
        <v>517</v>
      </c>
    </row>
    <row r="354" spans="1:14">
      <c r="B354" s="1" t="s">
        <v>461</v>
      </c>
    </row>
    <row r="355" spans="1:14">
      <c r="B355" t="s">
        <v>673</v>
      </c>
      <c r="C355" t="s">
        <v>555</v>
      </c>
      <c r="D355" t="s">
        <v>341</v>
      </c>
      <c r="E355" t="s">
        <v>557</v>
      </c>
      <c r="F355" t="s">
        <v>558</v>
      </c>
      <c r="G355" t="s">
        <v>464</v>
      </c>
      <c r="H355" t="s">
        <v>465</v>
      </c>
      <c r="I355" t="s">
        <v>466</v>
      </c>
      <c r="J355" t="s">
        <v>467</v>
      </c>
      <c r="K355" t="s">
        <v>468</v>
      </c>
      <c r="L355" t="s">
        <v>313</v>
      </c>
      <c r="M355" t="s">
        <v>314</v>
      </c>
      <c r="N355" t="s">
        <v>408</v>
      </c>
    </row>
    <row r="356" spans="1:14">
      <c r="A356" t="str">
        <f>CONCATENATE("INSERT INTO ",B$354," (",B$355,", ",C$355,", ",D$355,", ",E$355,", ",F$355,", ",G$355,", ",H$355,", ",I$355,", ",J$355,", ",K$355,", ",L$355,", ",M$355,", ",N$355,") VALUES (",B356,",",C356,",",D356,",",E356,",",F356,",",G356,",",H356,",",I356,",",J356,",",K356,",",L356,",",M356,",",N356,");" )</f>
        <v>INSERT INTO parametros_config (id_parametros_config, nombre, descripcion, filler_varchar_1, filler_varchar_2, filler_int_1, filler_int_2, filler_numeric_1, filler_numeric_2, filler_bool_1, filler_bool_2, id_tipo_precio, activo) VALUES (1,'Qwerty','Ejemplo de qwerty',NULL,NULL,16,NULL,NULL,NULL,NULL,NULL,5,true);</v>
      </c>
      <c r="B356">
        <v>1</v>
      </c>
      <c r="C356" s="3" t="s">
        <v>378</v>
      </c>
      <c r="D356" s="3" t="s">
        <v>380</v>
      </c>
      <c r="E356" t="s">
        <v>285</v>
      </c>
      <c r="F356" t="s">
        <v>285</v>
      </c>
      <c r="G356">
        <v>16</v>
      </c>
      <c r="H356" t="s">
        <v>285</v>
      </c>
      <c r="I356" t="s">
        <v>285</v>
      </c>
      <c r="J356" t="s">
        <v>285</v>
      </c>
      <c r="K356" t="s">
        <v>285</v>
      </c>
      <c r="L356" t="s">
        <v>377</v>
      </c>
      <c r="M356">
        <v>5</v>
      </c>
      <c r="N356" t="s">
        <v>284</v>
      </c>
    </row>
    <row r="359" spans="1:14">
      <c r="B359" s="1" t="s">
        <v>631</v>
      </c>
    </row>
    <row r="360" spans="1:14">
      <c r="B360" t="s">
        <v>646</v>
      </c>
      <c r="C360" t="s">
        <v>144</v>
      </c>
      <c r="D360" t="s">
        <v>762</v>
      </c>
      <c r="E360" t="s">
        <v>654</v>
      </c>
      <c r="F360" t="s">
        <v>655</v>
      </c>
      <c r="G360" t="s">
        <v>653</v>
      </c>
      <c r="H360" t="s">
        <v>647</v>
      </c>
      <c r="I360" t="s">
        <v>763</v>
      </c>
    </row>
    <row r="361" spans="1:14">
      <c r="A361" t="str">
        <f>CONCATENATE("INSERT INTO ",B$359," (",B$360,", ",C$360,", ",D$360,", ",E$360,", ",F$360,", ",G$360,", ",H$360,", ",I$360,") VALUES (",B361,",",C361,",",D361,",",E361,",",F361,",",G361,",",H361,",",I361,");" )</f>
        <v>INSERT INTO papel_sobrante (id_papel_sobrante, inicio_tabulador, fin_tabulador, frente_num_tinta, vuelta_num_tinta, tinta_especial, hojas_sobrante, activo) VALUES (1,0,1000,1,0,false,100,true);</v>
      </c>
      <c r="B361">
        <v>1</v>
      </c>
      <c r="C361">
        <v>0</v>
      </c>
      <c r="D361">
        <v>1000</v>
      </c>
      <c r="E361">
        <v>1</v>
      </c>
      <c r="F361">
        <v>0</v>
      </c>
      <c r="G361" t="s">
        <v>669</v>
      </c>
      <c r="H361">
        <v>100</v>
      </c>
      <c r="I361" t="s">
        <v>516</v>
      </c>
    </row>
    <row r="362" spans="1:14">
      <c r="A362" t="str">
        <f t="shared" ref="A362:A425" si="22">CONCATENATE("INSERT INTO ",B$359," (",B$360,", ",C$360,", ",D$360,", ",E$360,", ",F$360,", ",G$360,", ",H$360,", ",I$360,") VALUES (",B362,",",C362,",",D362,",",E362,",",F362,",",G362,",",H362,",",I362,");" )</f>
        <v>INSERT INTO papel_sobrante (id_papel_sobrante, inicio_tabulador, fin_tabulador, frente_num_tinta, vuelta_num_tinta, tinta_especial, hojas_sobrante, activo) VALUES (2,0,1000,1,1,false,150,true);</v>
      </c>
      <c r="B362">
        <v>2</v>
      </c>
      <c r="C362">
        <v>0</v>
      </c>
      <c r="D362">
        <v>1000</v>
      </c>
      <c r="E362">
        <v>1</v>
      </c>
      <c r="F362">
        <v>1</v>
      </c>
      <c r="G362" t="s">
        <v>669</v>
      </c>
      <c r="H362">
        <v>150</v>
      </c>
      <c r="I362" t="s">
        <v>577</v>
      </c>
    </row>
    <row r="363" spans="1:14">
      <c r="A363" t="str">
        <f t="shared" si="22"/>
        <v>INSERT INTO papel_sobrante (id_papel_sobrante, inicio_tabulador, fin_tabulador, frente_num_tinta, vuelta_num_tinta, tinta_especial, hojas_sobrante, activo) VALUES (3,0,1000,4,0,false,200,true);</v>
      </c>
      <c r="B363">
        <v>3</v>
      </c>
      <c r="C363">
        <v>0</v>
      </c>
      <c r="D363">
        <v>1000</v>
      </c>
      <c r="E363">
        <v>4</v>
      </c>
      <c r="F363">
        <v>0</v>
      </c>
      <c r="G363" t="s">
        <v>669</v>
      </c>
      <c r="H363">
        <v>200</v>
      </c>
      <c r="I363" t="s">
        <v>577</v>
      </c>
    </row>
    <row r="364" spans="1:14">
      <c r="A364" t="str">
        <f t="shared" si="22"/>
        <v>INSERT INTO papel_sobrante (id_papel_sobrante, inicio_tabulador, fin_tabulador, frente_num_tinta, vuelta_num_tinta, tinta_especial, hojas_sobrante, activo) VALUES (4,0,1000,4,4,false,250,true);</v>
      </c>
      <c r="B364">
        <v>4</v>
      </c>
      <c r="C364">
        <v>0</v>
      </c>
      <c r="D364">
        <v>1000</v>
      </c>
      <c r="E364">
        <v>4</v>
      </c>
      <c r="F364">
        <v>4</v>
      </c>
      <c r="G364" t="s">
        <v>669</v>
      </c>
      <c r="H364">
        <v>250</v>
      </c>
      <c r="I364" t="s">
        <v>577</v>
      </c>
    </row>
    <row r="365" spans="1:14">
      <c r="A365" t="str">
        <f t="shared" si="22"/>
        <v>INSERT INTO papel_sobrante (id_papel_sobrante, inicio_tabulador, fin_tabulador, frente_num_tinta, vuelta_num_tinta, tinta_especial, hojas_sobrante, activo) VALUES (5,0,1000,1,0,true,200,true);</v>
      </c>
      <c r="B365">
        <v>5</v>
      </c>
      <c r="C365">
        <v>0</v>
      </c>
      <c r="D365">
        <v>1000</v>
      </c>
      <c r="E365">
        <v>1</v>
      </c>
      <c r="F365">
        <v>0</v>
      </c>
      <c r="G365" t="s">
        <v>605</v>
      </c>
      <c r="H365">
        <v>200</v>
      </c>
      <c r="I365" t="s">
        <v>577</v>
      </c>
    </row>
    <row r="366" spans="1:14">
      <c r="A366" t="str">
        <f t="shared" si="22"/>
        <v>INSERT INTO papel_sobrante (id_papel_sobrante, inicio_tabulador, fin_tabulador, frente_num_tinta, vuelta_num_tinta, tinta_especial, hojas_sobrante, activo) VALUES (6,0,1000,1,1,true,300,true);</v>
      </c>
      <c r="B366">
        <v>6</v>
      </c>
      <c r="C366">
        <v>0</v>
      </c>
      <c r="D366">
        <v>1000</v>
      </c>
      <c r="E366">
        <v>1</v>
      </c>
      <c r="F366">
        <v>1</v>
      </c>
      <c r="G366" t="s">
        <v>605</v>
      </c>
      <c r="H366">
        <v>300</v>
      </c>
      <c r="I366" t="s">
        <v>577</v>
      </c>
    </row>
    <row r="367" spans="1:14">
      <c r="A367" t="str">
        <f t="shared" si="22"/>
        <v>INSERT INTO papel_sobrante (id_papel_sobrante, inicio_tabulador, fin_tabulador, frente_num_tinta, vuelta_num_tinta, tinta_especial, hojas_sobrante, activo) VALUES (7,0,1000,4,0,true,400,true);</v>
      </c>
      <c r="B367">
        <v>7</v>
      </c>
      <c r="C367">
        <v>0</v>
      </c>
      <c r="D367">
        <v>1000</v>
      </c>
      <c r="E367">
        <v>4</v>
      </c>
      <c r="F367">
        <v>0</v>
      </c>
      <c r="G367" t="s">
        <v>605</v>
      </c>
      <c r="H367">
        <v>400</v>
      </c>
      <c r="I367" t="s">
        <v>577</v>
      </c>
    </row>
    <row r="368" spans="1:14">
      <c r="A368" t="str">
        <f t="shared" si="22"/>
        <v>INSERT INTO papel_sobrante (id_papel_sobrante, inicio_tabulador, fin_tabulador, frente_num_tinta, vuelta_num_tinta, tinta_especial, hojas_sobrante, activo) VALUES (8,0,1000,4,4,true,500,true);</v>
      </c>
      <c r="B368">
        <v>8</v>
      </c>
      <c r="C368">
        <v>0</v>
      </c>
      <c r="D368">
        <v>1000</v>
      </c>
      <c r="E368">
        <v>4</v>
      </c>
      <c r="F368">
        <v>4</v>
      </c>
      <c r="G368" t="s">
        <v>605</v>
      </c>
      <c r="H368">
        <v>500</v>
      </c>
      <c r="I368" t="s">
        <v>577</v>
      </c>
    </row>
    <row r="369" spans="1:9">
      <c r="A369" t="str">
        <f t="shared" si="22"/>
        <v>INSERT INTO papel_sobrante (id_papel_sobrante, inicio_tabulador, fin_tabulador, frente_num_tinta, vuelta_num_tinta, tinta_especial, hojas_sobrante, activo) VALUES (9,1001,2000,1,0,false,100,true);</v>
      </c>
      <c r="B369">
        <v>9</v>
      </c>
      <c r="C369">
        <v>1001</v>
      </c>
      <c r="D369">
        <v>2000</v>
      </c>
      <c r="E369">
        <v>1</v>
      </c>
      <c r="F369">
        <v>0</v>
      </c>
      <c r="G369" t="s">
        <v>669</v>
      </c>
      <c r="H369">
        <v>100</v>
      </c>
      <c r="I369" t="s">
        <v>577</v>
      </c>
    </row>
    <row r="370" spans="1:9">
      <c r="A370" t="str">
        <f t="shared" si="22"/>
        <v>INSERT INTO papel_sobrante (id_papel_sobrante, inicio_tabulador, fin_tabulador, frente_num_tinta, vuelta_num_tinta, tinta_especial, hojas_sobrante, activo) VALUES (10,1001,2000,1,1,false,150,true);</v>
      </c>
      <c r="B370">
        <v>10</v>
      </c>
      <c r="C370">
        <v>1001</v>
      </c>
      <c r="D370">
        <v>2000</v>
      </c>
      <c r="E370">
        <v>1</v>
      </c>
      <c r="F370">
        <v>1</v>
      </c>
      <c r="G370" t="s">
        <v>669</v>
      </c>
      <c r="H370">
        <v>150</v>
      </c>
      <c r="I370" t="s">
        <v>577</v>
      </c>
    </row>
    <row r="371" spans="1:9">
      <c r="A371" t="str">
        <f t="shared" si="22"/>
        <v>INSERT INTO papel_sobrante (id_papel_sobrante, inicio_tabulador, fin_tabulador, frente_num_tinta, vuelta_num_tinta, tinta_especial, hojas_sobrante, activo) VALUES (11,1001,2000,4,0,false,200,true);</v>
      </c>
      <c r="B371">
        <v>11</v>
      </c>
      <c r="C371">
        <v>1001</v>
      </c>
      <c r="D371">
        <v>2000</v>
      </c>
      <c r="E371">
        <v>4</v>
      </c>
      <c r="F371">
        <v>0</v>
      </c>
      <c r="G371" t="s">
        <v>669</v>
      </c>
      <c r="H371">
        <v>200</v>
      </c>
      <c r="I371" t="s">
        <v>577</v>
      </c>
    </row>
    <row r="372" spans="1:9">
      <c r="A372" t="str">
        <f t="shared" si="22"/>
        <v>INSERT INTO papel_sobrante (id_papel_sobrante, inicio_tabulador, fin_tabulador, frente_num_tinta, vuelta_num_tinta, tinta_especial, hojas_sobrante, activo) VALUES (12,1001,2000,4,4,false,250,true);</v>
      </c>
      <c r="B372">
        <v>12</v>
      </c>
      <c r="C372">
        <v>1001</v>
      </c>
      <c r="D372">
        <v>2000</v>
      </c>
      <c r="E372">
        <v>4</v>
      </c>
      <c r="F372">
        <v>4</v>
      </c>
      <c r="G372" t="s">
        <v>669</v>
      </c>
      <c r="H372">
        <v>250</v>
      </c>
      <c r="I372" t="s">
        <v>577</v>
      </c>
    </row>
    <row r="373" spans="1:9">
      <c r="A373" t="str">
        <f t="shared" si="22"/>
        <v>INSERT INTO papel_sobrante (id_papel_sobrante, inicio_tabulador, fin_tabulador, frente_num_tinta, vuelta_num_tinta, tinta_especial, hojas_sobrante, activo) VALUES (13,1001,2000,1,0,true,200,true);</v>
      </c>
      <c r="B373">
        <v>13</v>
      </c>
      <c r="C373">
        <v>1001</v>
      </c>
      <c r="D373">
        <v>2000</v>
      </c>
      <c r="E373">
        <v>1</v>
      </c>
      <c r="F373">
        <v>0</v>
      </c>
      <c r="G373" t="s">
        <v>605</v>
      </c>
      <c r="H373">
        <v>200</v>
      </c>
      <c r="I373" t="s">
        <v>577</v>
      </c>
    </row>
    <row r="374" spans="1:9">
      <c r="A374" t="str">
        <f t="shared" si="22"/>
        <v>INSERT INTO papel_sobrante (id_papel_sobrante, inicio_tabulador, fin_tabulador, frente_num_tinta, vuelta_num_tinta, tinta_especial, hojas_sobrante, activo) VALUES (14,1001,2000,1,1,true,300,true);</v>
      </c>
      <c r="B374">
        <v>14</v>
      </c>
      <c r="C374">
        <v>1001</v>
      </c>
      <c r="D374">
        <v>2000</v>
      </c>
      <c r="E374">
        <v>1</v>
      </c>
      <c r="F374">
        <v>1</v>
      </c>
      <c r="G374" t="s">
        <v>605</v>
      </c>
      <c r="H374">
        <v>300</v>
      </c>
      <c r="I374" t="s">
        <v>577</v>
      </c>
    </row>
    <row r="375" spans="1:9">
      <c r="A375" t="str">
        <f t="shared" si="22"/>
        <v>INSERT INTO papel_sobrante (id_papel_sobrante, inicio_tabulador, fin_tabulador, frente_num_tinta, vuelta_num_tinta, tinta_especial, hojas_sobrante, activo) VALUES (15,1001,2000,4,0,true,400,true);</v>
      </c>
      <c r="B375">
        <v>15</v>
      </c>
      <c r="C375">
        <v>1001</v>
      </c>
      <c r="D375">
        <v>2000</v>
      </c>
      <c r="E375">
        <v>4</v>
      </c>
      <c r="F375">
        <v>0</v>
      </c>
      <c r="G375" t="s">
        <v>605</v>
      </c>
      <c r="H375">
        <v>400</v>
      </c>
      <c r="I375" t="s">
        <v>577</v>
      </c>
    </row>
    <row r="376" spans="1:9">
      <c r="A376" t="str">
        <f t="shared" si="22"/>
        <v>INSERT INTO papel_sobrante (id_papel_sobrante, inicio_tabulador, fin_tabulador, frente_num_tinta, vuelta_num_tinta, tinta_especial, hojas_sobrante, activo) VALUES (16,1001,2000,4,4,true,500,true);</v>
      </c>
      <c r="B376">
        <v>16</v>
      </c>
      <c r="C376">
        <v>1001</v>
      </c>
      <c r="D376">
        <v>2000</v>
      </c>
      <c r="E376">
        <v>4</v>
      </c>
      <c r="F376">
        <v>4</v>
      </c>
      <c r="G376" t="s">
        <v>605</v>
      </c>
      <c r="H376">
        <v>500</v>
      </c>
      <c r="I376" t="s">
        <v>577</v>
      </c>
    </row>
    <row r="377" spans="1:9">
      <c r="A377" t="str">
        <f t="shared" si="22"/>
        <v>INSERT INTO papel_sobrante (id_papel_sobrante, inicio_tabulador, fin_tabulador, frente_num_tinta, vuelta_num_tinta, tinta_especial, hojas_sobrante, activo) VALUES (17,2001,3000,1,0,false,100,true);</v>
      </c>
      <c r="B377">
        <v>17</v>
      </c>
      <c r="C377">
        <v>2001</v>
      </c>
      <c r="D377">
        <v>3000</v>
      </c>
      <c r="E377">
        <v>1</v>
      </c>
      <c r="F377">
        <v>0</v>
      </c>
      <c r="G377" t="s">
        <v>669</v>
      </c>
      <c r="H377">
        <v>100</v>
      </c>
      <c r="I377" t="s">
        <v>577</v>
      </c>
    </row>
    <row r="378" spans="1:9">
      <c r="A378" t="str">
        <f t="shared" si="22"/>
        <v>INSERT INTO papel_sobrante (id_papel_sobrante, inicio_tabulador, fin_tabulador, frente_num_tinta, vuelta_num_tinta, tinta_especial, hojas_sobrante, activo) VALUES (18,2001,3000,1,1,false,150,true);</v>
      </c>
      <c r="B378">
        <v>18</v>
      </c>
      <c r="C378">
        <v>2001</v>
      </c>
      <c r="D378">
        <v>3000</v>
      </c>
      <c r="E378">
        <v>1</v>
      </c>
      <c r="F378">
        <v>1</v>
      </c>
      <c r="G378" t="s">
        <v>669</v>
      </c>
      <c r="H378">
        <v>150</v>
      </c>
      <c r="I378" t="s">
        <v>577</v>
      </c>
    </row>
    <row r="379" spans="1:9">
      <c r="A379" t="str">
        <f t="shared" si="22"/>
        <v>INSERT INTO papel_sobrante (id_papel_sobrante, inicio_tabulador, fin_tabulador, frente_num_tinta, vuelta_num_tinta, tinta_especial, hojas_sobrante, activo) VALUES (19,2001,3000,4,0,false,200,true);</v>
      </c>
      <c r="B379">
        <v>19</v>
      </c>
      <c r="C379">
        <v>2001</v>
      </c>
      <c r="D379">
        <v>3000</v>
      </c>
      <c r="E379">
        <v>4</v>
      </c>
      <c r="F379">
        <v>0</v>
      </c>
      <c r="G379" t="s">
        <v>669</v>
      </c>
      <c r="H379">
        <v>200</v>
      </c>
      <c r="I379" t="s">
        <v>577</v>
      </c>
    </row>
    <row r="380" spans="1:9">
      <c r="A380" t="str">
        <f t="shared" si="22"/>
        <v>INSERT INTO papel_sobrante (id_papel_sobrante, inicio_tabulador, fin_tabulador, frente_num_tinta, vuelta_num_tinta, tinta_especial, hojas_sobrante, activo) VALUES (20,2001,3000,4,4,false,300,true);</v>
      </c>
      <c r="B380">
        <v>20</v>
      </c>
      <c r="C380">
        <v>2001</v>
      </c>
      <c r="D380">
        <v>3000</v>
      </c>
      <c r="E380">
        <v>4</v>
      </c>
      <c r="F380">
        <v>4</v>
      </c>
      <c r="G380" t="s">
        <v>669</v>
      </c>
      <c r="H380">
        <v>300</v>
      </c>
      <c r="I380" t="s">
        <v>577</v>
      </c>
    </row>
    <row r="381" spans="1:9">
      <c r="A381" t="str">
        <f t="shared" si="22"/>
        <v>INSERT INTO papel_sobrante (id_papel_sobrante, inicio_tabulador, fin_tabulador, frente_num_tinta, vuelta_num_tinta, tinta_especial, hojas_sobrante, activo) VALUES (21,2001,3000,1,0,true,200,true);</v>
      </c>
      <c r="B381">
        <v>21</v>
      </c>
      <c r="C381">
        <v>2001</v>
      </c>
      <c r="D381">
        <v>3000</v>
      </c>
      <c r="E381">
        <v>1</v>
      </c>
      <c r="F381">
        <v>0</v>
      </c>
      <c r="G381" t="s">
        <v>605</v>
      </c>
      <c r="H381">
        <v>200</v>
      </c>
      <c r="I381" t="s">
        <v>577</v>
      </c>
    </row>
    <row r="382" spans="1:9">
      <c r="A382" t="str">
        <f t="shared" si="22"/>
        <v>INSERT INTO papel_sobrante (id_papel_sobrante, inicio_tabulador, fin_tabulador, frente_num_tinta, vuelta_num_tinta, tinta_especial, hojas_sobrante, activo) VALUES (22,2001,3000,1,1,true,300,true);</v>
      </c>
      <c r="B382">
        <v>22</v>
      </c>
      <c r="C382">
        <v>2001</v>
      </c>
      <c r="D382">
        <v>3000</v>
      </c>
      <c r="E382">
        <v>1</v>
      </c>
      <c r="F382">
        <v>1</v>
      </c>
      <c r="G382" t="s">
        <v>605</v>
      </c>
      <c r="H382">
        <v>300</v>
      </c>
      <c r="I382" t="s">
        <v>577</v>
      </c>
    </row>
    <row r="383" spans="1:9">
      <c r="A383" t="str">
        <f t="shared" si="22"/>
        <v>INSERT INTO papel_sobrante (id_papel_sobrante, inicio_tabulador, fin_tabulador, frente_num_tinta, vuelta_num_tinta, tinta_especial, hojas_sobrante, activo) VALUES (23,2001,3000,4,0,true,400,true);</v>
      </c>
      <c r="B383">
        <v>23</v>
      </c>
      <c r="C383">
        <v>2001</v>
      </c>
      <c r="D383">
        <v>3000</v>
      </c>
      <c r="E383">
        <v>4</v>
      </c>
      <c r="F383">
        <v>0</v>
      </c>
      <c r="G383" t="s">
        <v>605</v>
      </c>
      <c r="H383">
        <v>400</v>
      </c>
      <c r="I383" t="s">
        <v>577</v>
      </c>
    </row>
    <row r="384" spans="1:9">
      <c r="A384" t="str">
        <f t="shared" si="22"/>
        <v>INSERT INTO papel_sobrante (id_papel_sobrante, inicio_tabulador, fin_tabulador, frente_num_tinta, vuelta_num_tinta, tinta_especial, hojas_sobrante, activo) VALUES (24,2001,3000,4,4,true,500,true);</v>
      </c>
      <c r="B384">
        <v>24</v>
      </c>
      <c r="C384">
        <v>2001</v>
      </c>
      <c r="D384">
        <v>3000</v>
      </c>
      <c r="E384">
        <v>4</v>
      </c>
      <c r="F384">
        <v>4</v>
      </c>
      <c r="G384" t="s">
        <v>605</v>
      </c>
      <c r="H384">
        <v>500</v>
      </c>
      <c r="I384" t="s">
        <v>577</v>
      </c>
    </row>
    <row r="385" spans="1:9">
      <c r="A385" t="str">
        <f t="shared" si="22"/>
        <v>INSERT INTO papel_sobrante (id_papel_sobrante, inicio_tabulador, fin_tabulador, frente_num_tinta, vuelta_num_tinta, tinta_especial, hojas_sobrante, activo) VALUES (25,3001,4000,1,0,false,100,true);</v>
      </c>
      <c r="B385">
        <v>25</v>
      </c>
      <c r="C385">
        <v>3001</v>
      </c>
      <c r="D385">
        <v>4000</v>
      </c>
      <c r="E385">
        <v>1</v>
      </c>
      <c r="F385">
        <v>0</v>
      </c>
      <c r="G385" t="s">
        <v>669</v>
      </c>
      <c r="H385">
        <v>100</v>
      </c>
      <c r="I385" t="s">
        <v>577</v>
      </c>
    </row>
    <row r="386" spans="1:9">
      <c r="A386" t="str">
        <f t="shared" si="22"/>
        <v>INSERT INTO papel_sobrante (id_papel_sobrante, inicio_tabulador, fin_tabulador, frente_num_tinta, vuelta_num_tinta, tinta_especial, hojas_sobrante, activo) VALUES (26,3001,4000,1,1,false,150,true);</v>
      </c>
      <c r="B386">
        <v>26</v>
      </c>
      <c r="C386">
        <v>3001</v>
      </c>
      <c r="D386">
        <v>4000</v>
      </c>
      <c r="E386">
        <v>1</v>
      </c>
      <c r="F386">
        <v>1</v>
      </c>
      <c r="G386" t="s">
        <v>669</v>
      </c>
      <c r="H386">
        <v>150</v>
      </c>
      <c r="I386" t="s">
        <v>577</v>
      </c>
    </row>
    <row r="387" spans="1:9">
      <c r="A387" t="str">
        <f t="shared" si="22"/>
        <v>INSERT INTO papel_sobrante (id_papel_sobrante, inicio_tabulador, fin_tabulador, frente_num_tinta, vuelta_num_tinta, tinta_especial, hojas_sobrante, activo) VALUES (27,3001,4000,4,0,false,300,true);</v>
      </c>
      <c r="B387">
        <v>27</v>
      </c>
      <c r="C387">
        <v>3001</v>
      </c>
      <c r="D387">
        <v>4000</v>
      </c>
      <c r="E387">
        <v>4</v>
      </c>
      <c r="F387">
        <v>0</v>
      </c>
      <c r="G387" t="s">
        <v>669</v>
      </c>
      <c r="H387">
        <v>300</v>
      </c>
      <c r="I387" t="s">
        <v>577</v>
      </c>
    </row>
    <row r="388" spans="1:9">
      <c r="A388" t="str">
        <f t="shared" si="22"/>
        <v>INSERT INTO papel_sobrante (id_papel_sobrante, inicio_tabulador, fin_tabulador, frente_num_tinta, vuelta_num_tinta, tinta_especial, hojas_sobrante, activo) VALUES (28,3001,4000,4,4,false,350,true);</v>
      </c>
      <c r="B388">
        <v>28</v>
      </c>
      <c r="C388">
        <v>3001</v>
      </c>
      <c r="D388">
        <v>4000</v>
      </c>
      <c r="E388">
        <v>4</v>
      </c>
      <c r="F388">
        <v>4</v>
      </c>
      <c r="G388" t="s">
        <v>669</v>
      </c>
      <c r="H388">
        <v>350</v>
      </c>
      <c r="I388" t="s">
        <v>577</v>
      </c>
    </row>
    <row r="389" spans="1:9">
      <c r="A389" t="str">
        <f t="shared" si="22"/>
        <v>INSERT INTO papel_sobrante (id_papel_sobrante, inicio_tabulador, fin_tabulador, frente_num_tinta, vuelta_num_tinta, tinta_especial, hojas_sobrante, activo) VALUES (29,3001,4000,1,0,true,200,true);</v>
      </c>
      <c r="B389">
        <v>29</v>
      </c>
      <c r="C389">
        <v>3001</v>
      </c>
      <c r="D389">
        <v>4000</v>
      </c>
      <c r="E389">
        <v>1</v>
      </c>
      <c r="F389">
        <v>0</v>
      </c>
      <c r="G389" t="s">
        <v>605</v>
      </c>
      <c r="H389">
        <v>200</v>
      </c>
      <c r="I389" t="s">
        <v>577</v>
      </c>
    </row>
    <row r="390" spans="1:9">
      <c r="A390" t="str">
        <f t="shared" si="22"/>
        <v>INSERT INTO papel_sobrante (id_papel_sobrante, inicio_tabulador, fin_tabulador, frente_num_tinta, vuelta_num_tinta, tinta_especial, hojas_sobrante, activo) VALUES (30,3001,4000,1,1,true,300,true);</v>
      </c>
      <c r="B390">
        <v>30</v>
      </c>
      <c r="C390">
        <v>3001</v>
      </c>
      <c r="D390">
        <v>4000</v>
      </c>
      <c r="E390">
        <v>1</v>
      </c>
      <c r="F390">
        <v>1</v>
      </c>
      <c r="G390" t="s">
        <v>605</v>
      </c>
      <c r="H390">
        <v>300</v>
      </c>
      <c r="I390" t="s">
        <v>577</v>
      </c>
    </row>
    <row r="391" spans="1:9">
      <c r="A391" t="str">
        <f t="shared" si="22"/>
        <v>INSERT INTO papel_sobrante (id_papel_sobrante, inicio_tabulador, fin_tabulador, frente_num_tinta, vuelta_num_tinta, tinta_especial, hojas_sobrante, activo) VALUES (31,3001,4000,4,0,true,450,true);</v>
      </c>
      <c r="B391">
        <v>31</v>
      </c>
      <c r="C391">
        <v>3001</v>
      </c>
      <c r="D391">
        <v>4000</v>
      </c>
      <c r="E391">
        <v>4</v>
      </c>
      <c r="F391">
        <v>0</v>
      </c>
      <c r="G391" t="s">
        <v>605</v>
      </c>
      <c r="H391">
        <v>450</v>
      </c>
      <c r="I391" t="s">
        <v>577</v>
      </c>
    </row>
    <row r="392" spans="1:9">
      <c r="A392" t="str">
        <f t="shared" si="22"/>
        <v>INSERT INTO papel_sobrante (id_papel_sobrante, inicio_tabulador, fin_tabulador, frente_num_tinta, vuelta_num_tinta, tinta_especial, hojas_sobrante, activo) VALUES (32,3001,4000,4,4,true,600,true);</v>
      </c>
      <c r="B392">
        <v>32</v>
      </c>
      <c r="C392">
        <v>3001</v>
      </c>
      <c r="D392">
        <v>4000</v>
      </c>
      <c r="E392">
        <v>4</v>
      </c>
      <c r="F392">
        <v>4</v>
      </c>
      <c r="G392" t="s">
        <v>605</v>
      </c>
      <c r="H392">
        <v>600</v>
      </c>
      <c r="I392" t="s">
        <v>577</v>
      </c>
    </row>
    <row r="393" spans="1:9">
      <c r="A393" t="str">
        <f t="shared" si="22"/>
        <v>INSERT INTO papel_sobrante (id_papel_sobrante, inicio_tabulador, fin_tabulador, frente_num_tinta, vuelta_num_tinta, tinta_especial, hojas_sobrante, activo) VALUES (33,4001,5000,1,0,false,150,true);</v>
      </c>
      <c r="B393">
        <v>33</v>
      </c>
      <c r="C393">
        <v>4001</v>
      </c>
      <c r="D393">
        <v>5000</v>
      </c>
      <c r="E393">
        <v>1</v>
      </c>
      <c r="F393">
        <v>0</v>
      </c>
      <c r="G393" t="s">
        <v>669</v>
      </c>
      <c r="H393">
        <v>150</v>
      </c>
      <c r="I393" t="s">
        <v>577</v>
      </c>
    </row>
    <row r="394" spans="1:9">
      <c r="A394" t="str">
        <f t="shared" si="22"/>
        <v>INSERT INTO papel_sobrante (id_papel_sobrante, inicio_tabulador, fin_tabulador, frente_num_tinta, vuelta_num_tinta, tinta_especial, hojas_sobrante, activo) VALUES (34,4001,5000,1,1,false,200,true);</v>
      </c>
      <c r="B394">
        <v>34</v>
      </c>
      <c r="C394">
        <v>4001</v>
      </c>
      <c r="D394">
        <v>5000</v>
      </c>
      <c r="E394">
        <v>1</v>
      </c>
      <c r="F394">
        <v>1</v>
      </c>
      <c r="G394" t="s">
        <v>669</v>
      </c>
      <c r="H394">
        <v>200</v>
      </c>
      <c r="I394" t="s">
        <v>577</v>
      </c>
    </row>
    <row r="395" spans="1:9">
      <c r="A395" t="str">
        <f t="shared" si="22"/>
        <v>INSERT INTO papel_sobrante (id_papel_sobrante, inicio_tabulador, fin_tabulador, frente_num_tinta, vuelta_num_tinta, tinta_especial, hojas_sobrante, activo) VALUES (35,4001,5000,4,0,false,300,true);</v>
      </c>
      <c r="B395">
        <v>35</v>
      </c>
      <c r="C395">
        <v>4001</v>
      </c>
      <c r="D395">
        <v>5000</v>
      </c>
      <c r="E395">
        <v>4</v>
      </c>
      <c r="F395">
        <v>0</v>
      </c>
      <c r="G395" t="s">
        <v>669</v>
      </c>
      <c r="H395">
        <v>300</v>
      </c>
      <c r="I395" t="s">
        <v>577</v>
      </c>
    </row>
    <row r="396" spans="1:9">
      <c r="A396" t="str">
        <f t="shared" si="22"/>
        <v>INSERT INTO papel_sobrante (id_papel_sobrante, inicio_tabulador, fin_tabulador, frente_num_tinta, vuelta_num_tinta, tinta_especial, hojas_sobrante, activo) VALUES (36,4001,5000,4,4,false,400,true);</v>
      </c>
      <c r="B396">
        <v>36</v>
      </c>
      <c r="C396">
        <v>4001</v>
      </c>
      <c r="D396">
        <v>5000</v>
      </c>
      <c r="E396">
        <v>4</v>
      </c>
      <c r="F396">
        <v>4</v>
      </c>
      <c r="G396" t="s">
        <v>669</v>
      </c>
      <c r="H396">
        <v>400</v>
      </c>
      <c r="I396" t="s">
        <v>577</v>
      </c>
    </row>
    <row r="397" spans="1:9">
      <c r="A397" t="str">
        <f t="shared" si="22"/>
        <v>INSERT INTO papel_sobrante (id_papel_sobrante, inicio_tabulador, fin_tabulador, frente_num_tinta, vuelta_num_tinta, tinta_especial, hojas_sobrante, activo) VALUES (37,4001,5000,1,0,true,200,true);</v>
      </c>
      <c r="B397">
        <v>37</v>
      </c>
      <c r="C397">
        <v>4001</v>
      </c>
      <c r="D397">
        <v>5000</v>
      </c>
      <c r="E397">
        <v>1</v>
      </c>
      <c r="F397">
        <v>0</v>
      </c>
      <c r="G397" t="s">
        <v>605</v>
      </c>
      <c r="H397">
        <v>200</v>
      </c>
      <c r="I397" t="s">
        <v>577</v>
      </c>
    </row>
    <row r="398" spans="1:9">
      <c r="A398" t="str">
        <f t="shared" si="22"/>
        <v>INSERT INTO papel_sobrante (id_papel_sobrante, inicio_tabulador, fin_tabulador, frente_num_tinta, vuelta_num_tinta, tinta_especial, hojas_sobrante, activo) VALUES (38,4001,5000,1,1,true,350,true);</v>
      </c>
      <c r="B398">
        <v>38</v>
      </c>
      <c r="C398">
        <v>4001</v>
      </c>
      <c r="D398">
        <v>5000</v>
      </c>
      <c r="E398">
        <v>1</v>
      </c>
      <c r="F398">
        <v>1</v>
      </c>
      <c r="G398" t="s">
        <v>605</v>
      </c>
      <c r="H398">
        <v>350</v>
      </c>
      <c r="I398" t="s">
        <v>577</v>
      </c>
    </row>
    <row r="399" spans="1:9">
      <c r="A399" t="str">
        <f t="shared" si="22"/>
        <v>INSERT INTO papel_sobrante (id_papel_sobrante, inicio_tabulador, fin_tabulador, frente_num_tinta, vuelta_num_tinta, tinta_especial, hojas_sobrante, activo) VALUES (39,4001,5000,4,0,true,450,true);</v>
      </c>
      <c r="B399">
        <v>39</v>
      </c>
      <c r="C399">
        <v>4001</v>
      </c>
      <c r="D399">
        <v>5000</v>
      </c>
      <c r="E399">
        <v>4</v>
      </c>
      <c r="F399">
        <v>0</v>
      </c>
      <c r="G399" t="s">
        <v>605</v>
      </c>
      <c r="H399">
        <v>450</v>
      </c>
      <c r="I399" t="s">
        <v>577</v>
      </c>
    </row>
    <row r="400" spans="1:9">
      <c r="A400" t="str">
        <f t="shared" si="22"/>
        <v>INSERT INTO papel_sobrante (id_papel_sobrante, inicio_tabulador, fin_tabulador, frente_num_tinta, vuelta_num_tinta, tinta_especial, hojas_sobrante, activo) VALUES (40,4001,5000,4,4,true,600,true);</v>
      </c>
      <c r="B400">
        <v>40</v>
      </c>
      <c r="C400">
        <v>4001</v>
      </c>
      <c r="D400">
        <v>5000</v>
      </c>
      <c r="E400">
        <v>4</v>
      </c>
      <c r="F400">
        <v>4</v>
      </c>
      <c r="G400" t="s">
        <v>605</v>
      </c>
      <c r="H400">
        <v>600</v>
      </c>
      <c r="I400" t="s">
        <v>577</v>
      </c>
    </row>
    <row r="401" spans="1:9">
      <c r="A401" t="str">
        <f t="shared" si="22"/>
        <v>INSERT INTO papel_sobrante (id_papel_sobrante, inicio_tabulador, fin_tabulador, frente_num_tinta, vuelta_num_tinta, tinta_especial, hojas_sobrante, activo) VALUES (41,5001,6000,1,0,false,150,true);</v>
      </c>
      <c r="B401">
        <v>41</v>
      </c>
      <c r="C401">
        <v>5001</v>
      </c>
      <c r="D401">
        <v>6000</v>
      </c>
      <c r="E401">
        <v>1</v>
      </c>
      <c r="F401">
        <v>0</v>
      </c>
      <c r="G401" t="s">
        <v>669</v>
      </c>
      <c r="H401">
        <v>150</v>
      </c>
      <c r="I401" t="s">
        <v>577</v>
      </c>
    </row>
    <row r="402" spans="1:9">
      <c r="A402" t="str">
        <f t="shared" si="22"/>
        <v>INSERT INTO papel_sobrante (id_papel_sobrante, inicio_tabulador, fin_tabulador, frente_num_tinta, vuelta_num_tinta, tinta_especial, hojas_sobrante, activo) VALUES (42,5001,6000,1,1,false,200,true);</v>
      </c>
      <c r="B402">
        <v>42</v>
      </c>
      <c r="C402">
        <v>5001</v>
      </c>
      <c r="D402">
        <v>6000</v>
      </c>
      <c r="E402">
        <v>1</v>
      </c>
      <c r="F402">
        <v>1</v>
      </c>
      <c r="G402" t="s">
        <v>669</v>
      </c>
      <c r="H402">
        <v>200</v>
      </c>
      <c r="I402" t="s">
        <v>577</v>
      </c>
    </row>
    <row r="403" spans="1:9">
      <c r="A403" t="str">
        <f t="shared" si="22"/>
        <v>INSERT INTO papel_sobrante (id_papel_sobrante, inicio_tabulador, fin_tabulador, frente_num_tinta, vuelta_num_tinta, tinta_especial, hojas_sobrante, activo) VALUES (43,5001,6000,4,0,false,300,true);</v>
      </c>
      <c r="B403">
        <v>43</v>
      </c>
      <c r="C403">
        <v>5001</v>
      </c>
      <c r="D403">
        <v>6000</v>
      </c>
      <c r="E403">
        <v>4</v>
      </c>
      <c r="F403">
        <v>0</v>
      </c>
      <c r="G403" t="s">
        <v>669</v>
      </c>
      <c r="H403">
        <v>300</v>
      </c>
      <c r="I403" t="s">
        <v>577</v>
      </c>
    </row>
    <row r="404" spans="1:9">
      <c r="A404" t="str">
        <f t="shared" si="22"/>
        <v>INSERT INTO papel_sobrante (id_papel_sobrante, inicio_tabulador, fin_tabulador, frente_num_tinta, vuelta_num_tinta, tinta_especial, hojas_sobrante, activo) VALUES (44,5001,6000,4,4,false,400,true);</v>
      </c>
      <c r="B404">
        <v>44</v>
      </c>
      <c r="C404">
        <v>5001</v>
      </c>
      <c r="D404">
        <v>6000</v>
      </c>
      <c r="E404">
        <v>4</v>
      </c>
      <c r="F404">
        <v>4</v>
      </c>
      <c r="G404" t="s">
        <v>669</v>
      </c>
      <c r="H404">
        <v>400</v>
      </c>
      <c r="I404" t="s">
        <v>577</v>
      </c>
    </row>
    <row r="405" spans="1:9">
      <c r="A405" t="str">
        <f t="shared" si="22"/>
        <v>INSERT INTO papel_sobrante (id_papel_sobrante, inicio_tabulador, fin_tabulador, frente_num_tinta, vuelta_num_tinta, tinta_especial, hojas_sobrante, activo) VALUES (45,5001,6000,1,0,true,200,true);</v>
      </c>
      <c r="B405">
        <v>45</v>
      </c>
      <c r="C405">
        <v>5001</v>
      </c>
      <c r="D405">
        <v>6000</v>
      </c>
      <c r="E405">
        <v>1</v>
      </c>
      <c r="F405">
        <v>0</v>
      </c>
      <c r="G405" t="s">
        <v>605</v>
      </c>
      <c r="H405">
        <v>200</v>
      </c>
      <c r="I405" t="s">
        <v>577</v>
      </c>
    </row>
    <row r="406" spans="1:9">
      <c r="A406" t="str">
        <f t="shared" si="22"/>
        <v>INSERT INTO papel_sobrante (id_papel_sobrante, inicio_tabulador, fin_tabulador, frente_num_tinta, vuelta_num_tinta, tinta_especial, hojas_sobrante, activo) VALUES (46,5001,6000,1,1,true,350,true);</v>
      </c>
      <c r="B406">
        <v>46</v>
      </c>
      <c r="C406">
        <v>5001</v>
      </c>
      <c r="D406">
        <v>6000</v>
      </c>
      <c r="E406">
        <v>1</v>
      </c>
      <c r="F406">
        <v>1</v>
      </c>
      <c r="G406" t="s">
        <v>605</v>
      </c>
      <c r="H406">
        <v>350</v>
      </c>
      <c r="I406" t="s">
        <v>577</v>
      </c>
    </row>
    <row r="407" spans="1:9">
      <c r="A407" t="str">
        <f t="shared" si="22"/>
        <v>INSERT INTO papel_sobrante (id_papel_sobrante, inicio_tabulador, fin_tabulador, frente_num_tinta, vuelta_num_tinta, tinta_especial, hojas_sobrante, activo) VALUES (47,5001,6000,4,0,true,500,true);</v>
      </c>
      <c r="B407">
        <v>47</v>
      </c>
      <c r="C407">
        <v>5001</v>
      </c>
      <c r="D407">
        <v>6000</v>
      </c>
      <c r="E407">
        <v>4</v>
      </c>
      <c r="F407">
        <v>0</v>
      </c>
      <c r="G407" t="s">
        <v>605</v>
      </c>
      <c r="H407">
        <v>500</v>
      </c>
      <c r="I407" t="s">
        <v>577</v>
      </c>
    </row>
    <row r="408" spans="1:9">
      <c r="A408" t="str">
        <f t="shared" si="22"/>
        <v>INSERT INTO papel_sobrante (id_papel_sobrante, inicio_tabulador, fin_tabulador, frente_num_tinta, vuelta_num_tinta, tinta_especial, hojas_sobrante, activo) VALUES (48,5001,6000,4,4,true,700,true);</v>
      </c>
      <c r="B408">
        <v>48</v>
      </c>
      <c r="C408">
        <v>5001</v>
      </c>
      <c r="D408">
        <v>6000</v>
      </c>
      <c r="E408">
        <v>4</v>
      </c>
      <c r="F408">
        <v>4</v>
      </c>
      <c r="G408" t="s">
        <v>605</v>
      </c>
      <c r="H408">
        <v>700</v>
      </c>
      <c r="I408" t="s">
        <v>577</v>
      </c>
    </row>
    <row r="409" spans="1:9">
      <c r="A409" t="str">
        <f t="shared" si="22"/>
        <v>INSERT INTO papel_sobrante (id_papel_sobrante, inicio_tabulador, fin_tabulador, frente_num_tinta, vuelta_num_tinta, tinta_especial, hojas_sobrante, activo) VALUES (49,6001,7000,1,0,false,150,true);</v>
      </c>
      <c r="B409">
        <v>49</v>
      </c>
      <c r="C409">
        <v>6001</v>
      </c>
      <c r="D409">
        <v>7000</v>
      </c>
      <c r="E409">
        <v>1</v>
      </c>
      <c r="F409">
        <v>0</v>
      </c>
      <c r="G409" t="s">
        <v>669</v>
      </c>
      <c r="H409">
        <v>150</v>
      </c>
      <c r="I409" t="s">
        <v>577</v>
      </c>
    </row>
    <row r="410" spans="1:9">
      <c r="A410" t="str">
        <f t="shared" si="22"/>
        <v>INSERT INTO papel_sobrante (id_papel_sobrante, inicio_tabulador, fin_tabulador, frente_num_tinta, vuelta_num_tinta, tinta_especial, hojas_sobrante, activo) VALUES (50,6001,7000,1,1,false,200,true);</v>
      </c>
      <c r="B410">
        <v>50</v>
      </c>
      <c r="C410">
        <v>6001</v>
      </c>
      <c r="D410">
        <v>7000</v>
      </c>
      <c r="E410">
        <v>1</v>
      </c>
      <c r="F410">
        <v>1</v>
      </c>
      <c r="G410" t="s">
        <v>669</v>
      </c>
      <c r="H410">
        <v>200</v>
      </c>
      <c r="I410" t="s">
        <v>577</v>
      </c>
    </row>
    <row r="411" spans="1:9">
      <c r="A411" t="str">
        <f t="shared" si="22"/>
        <v>INSERT INTO papel_sobrante (id_papel_sobrante, inicio_tabulador, fin_tabulador, frente_num_tinta, vuelta_num_tinta, tinta_especial, hojas_sobrante, activo) VALUES (51,6001,7000,4,0,false,350,true);</v>
      </c>
      <c r="B411">
        <v>51</v>
      </c>
      <c r="C411">
        <v>6001</v>
      </c>
      <c r="D411">
        <v>7000</v>
      </c>
      <c r="E411">
        <v>4</v>
      </c>
      <c r="F411">
        <v>0</v>
      </c>
      <c r="G411" t="s">
        <v>669</v>
      </c>
      <c r="H411">
        <v>350</v>
      </c>
      <c r="I411" t="s">
        <v>577</v>
      </c>
    </row>
    <row r="412" spans="1:9">
      <c r="A412" t="str">
        <f t="shared" si="22"/>
        <v>INSERT INTO papel_sobrante (id_papel_sobrante, inicio_tabulador, fin_tabulador, frente_num_tinta, vuelta_num_tinta, tinta_especial, hojas_sobrante, activo) VALUES (52,6001,7000,4,4,false,400,true);</v>
      </c>
      <c r="B412">
        <v>52</v>
      </c>
      <c r="C412">
        <v>6001</v>
      </c>
      <c r="D412">
        <v>7000</v>
      </c>
      <c r="E412">
        <v>4</v>
      </c>
      <c r="F412">
        <v>4</v>
      </c>
      <c r="G412" t="s">
        <v>669</v>
      </c>
      <c r="H412">
        <v>400</v>
      </c>
      <c r="I412" t="s">
        <v>577</v>
      </c>
    </row>
    <row r="413" spans="1:9">
      <c r="A413" t="str">
        <f t="shared" si="22"/>
        <v>INSERT INTO papel_sobrante (id_papel_sobrante, inicio_tabulador, fin_tabulador, frente_num_tinta, vuelta_num_tinta, tinta_especial, hojas_sobrante, activo) VALUES (53,6001,7000,1,0,true,200,true);</v>
      </c>
      <c r="B413">
        <v>53</v>
      </c>
      <c r="C413">
        <v>6001</v>
      </c>
      <c r="D413">
        <v>7000</v>
      </c>
      <c r="E413">
        <v>1</v>
      </c>
      <c r="F413">
        <v>0</v>
      </c>
      <c r="G413" t="s">
        <v>605</v>
      </c>
      <c r="H413">
        <v>200</v>
      </c>
      <c r="I413" t="s">
        <v>577</v>
      </c>
    </row>
    <row r="414" spans="1:9">
      <c r="A414" t="str">
        <f t="shared" si="22"/>
        <v>INSERT INTO papel_sobrante (id_papel_sobrante, inicio_tabulador, fin_tabulador, frente_num_tinta, vuelta_num_tinta, tinta_especial, hojas_sobrante, activo) VALUES (54,6001,7000,1,1,true,350,true);</v>
      </c>
      <c r="B414">
        <v>54</v>
      </c>
      <c r="C414">
        <v>6001</v>
      </c>
      <c r="D414">
        <v>7000</v>
      </c>
      <c r="E414">
        <v>1</v>
      </c>
      <c r="F414">
        <v>1</v>
      </c>
      <c r="G414" t="s">
        <v>605</v>
      </c>
      <c r="H414">
        <v>350</v>
      </c>
      <c r="I414" t="s">
        <v>577</v>
      </c>
    </row>
    <row r="415" spans="1:9">
      <c r="A415" t="str">
        <f t="shared" si="22"/>
        <v>INSERT INTO papel_sobrante (id_papel_sobrante, inicio_tabulador, fin_tabulador, frente_num_tinta, vuelta_num_tinta, tinta_especial, hojas_sobrante, activo) VALUES (55,6001,7000,4,0,true,500,true);</v>
      </c>
      <c r="B415">
        <v>55</v>
      </c>
      <c r="C415">
        <v>6001</v>
      </c>
      <c r="D415">
        <v>7000</v>
      </c>
      <c r="E415">
        <v>4</v>
      </c>
      <c r="F415">
        <v>0</v>
      </c>
      <c r="G415" t="s">
        <v>605</v>
      </c>
      <c r="H415">
        <v>500</v>
      </c>
      <c r="I415" t="s">
        <v>577</v>
      </c>
    </row>
    <row r="416" spans="1:9">
      <c r="A416" t="str">
        <f t="shared" si="22"/>
        <v>INSERT INTO papel_sobrante (id_papel_sobrante, inicio_tabulador, fin_tabulador, frente_num_tinta, vuelta_num_tinta, tinta_especial, hojas_sobrante, activo) VALUES (56,6001,7000,4,4,true,700,true);</v>
      </c>
      <c r="B416">
        <v>56</v>
      </c>
      <c r="C416">
        <v>6001</v>
      </c>
      <c r="D416">
        <v>7000</v>
      </c>
      <c r="E416">
        <v>4</v>
      </c>
      <c r="F416">
        <v>4</v>
      </c>
      <c r="G416" t="s">
        <v>605</v>
      </c>
      <c r="H416">
        <v>700</v>
      </c>
      <c r="I416" t="s">
        <v>577</v>
      </c>
    </row>
    <row r="417" spans="1:9">
      <c r="A417" t="str">
        <f t="shared" si="22"/>
        <v>INSERT INTO papel_sobrante (id_papel_sobrante, inicio_tabulador, fin_tabulador, frente_num_tinta, vuelta_num_tinta, tinta_especial, hojas_sobrante, activo) VALUES (57,7001,8000,1,0,false,150,true);</v>
      </c>
      <c r="B417">
        <v>57</v>
      </c>
      <c r="C417">
        <v>7001</v>
      </c>
      <c r="D417">
        <v>8000</v>
      </c>
      <c r="E417">
        <v>1</v>
      </c>
      <c r="F417">
        <v>0</v>
      </c>
      <c r="G417" t="s">
        <v>669</v>
      </c>
      <c r="H417">
        <v>150</v>
      </c>
      <c r="I417" t="s">
        <v>577</v>
      </c>
    </row>
    <row r="418" spans="1:9">
      <c r="A418" t="str">
        <f t="shared" si="22"/>
        <v>INSERT INTO papel_sobrante (id_papel_sobrante, inicio_tabulador, fin_tabulador, frente_num_tinta, vuelta_num_tinta, tinta_especial, hojas_sobrante, activo) VALUES (58,7001,8000,1,1,false,200,true);</v>
      </c>
      <c r="B418">
        <v>58</v>
      </c>
      <c r="C418">
        <v>7001</v>
      </c>
      <c r="D418">
        <v>8000</v>
      </c>
      <c r="E418">
        <v>1</v>
      </c>
      <c r="F418">
        <v>1</v>
      </c>
      <c r="G418" t="s">
        <v>669</v>
      </c>
      <c r="H418">
        <v>200</v>
      </c>
      <c r="I418" t="s">
        <v>577</v>
      </c>
    </row>
    <row r="419" spans="1:9">
      <c r="A419" t="str">
        <f t="shared" si="22"/>
        <v>INSERT INTO papel_sobrante (id_papel_sobrante, inicio_tabulador, fin_tabulador, frente_num_tinta, vuelta_num_tinta, tinta_especial, hojas_sobrante, activo) VALUES (59,7001,8000,4,0,false,350,true);</v>
      </c>
      <c r="B419">
        <v>59</v>
      </c>
      <c r="C419">
        <v>7001</v>
      </c>
      <c r="D419">
        <v>8000</v>
      </c>
      <c r="E419">
        <v>4</v>
      </c>
      <c r="F419">
        <v>0</v>
      </c>
      <c r="G419" t="s">
        <v>669</v>
      </c>
      <c r="H419">
        <v>350</v>
      </c>
      <c r="I419" t="s">
        <v>577</v>
      </c>
    </row>
    <row r="420" spans="1:9">
      <c r="A420" t="str">
        <f t="shared" si="22"/>
        <v>INSERT INTO papel_sobrante (id_papel_sobrante, inicio_tabulador, fin_tabulador, frente_num_tinta, vuelta_num_tinta, tinta_especial, hojas_sobrante, activo) VALUES (60,7001,8000,4,4,false,500,true);</v>
      </c>
      <c r="B420">
        <v>60</v>
      </c>
      <c r="C420">
        <v>7001</v>
      </c>
      <c r="D420">
        <v>8000</v>
      </c>
      <c r="E420">
        <v>4</v>
      </c>
      <c r="F420">
        <v>4</v>
      </c>
      <c r="G420" t="s">
        <v>669</v>
      </c>
      <c r="H420">
        <v>500</v>
      </c>
      <c r="I420" t="s">
        <v>577</v>
      </c>
    </row>
    <row r="421" spans="1:9">
      <c r="A421" t="str">
        <f t="shared" si="22"/>
        <v>INSERT INTO papel_sobrante (id_papel_sobrante, inicio_tabulador, fin_tabulador, frente_num_tinta, vuelta_num_tinta, tinta_especial, hojas_sobrante, activo) VALUES (61,7001,8000,1,0,true,200,true);</v>
      </c>
      <c r="B421">
        <v>61</v>
      </c>
      <c r="C421">
        <v>7001</v>
      </c>
      <c r="D421">
        <v>8000</v>
      </c>
      <c r="E421">
        <v>1</v>
      </c>
      <c r="F421">
        <v>0</v>
      </c>
      <c r="G421" t="s">
        <v>605</v>
      </c>
      <c r="H421">
        <v>200</v>
      </c>
      <c r="I421" t="s">
        <v>577</v>
      </c>
    </row>
    <row r="422" spans="1:9">
      <c r="A422" t="str">
        <f t="shared" si="22"/>
        <v>INSERT INTO papel_sobrante (id_papel_sobrante, inicio_tabulador, fin_tabulador, frente_num_tinta, vuelta_num_tinta, tinta_especial, hojas_sobrante, activo) VALUES (62,7001,8000,1,1,true,400,true);</v>
      </c>
      <c r="B422">
        <v>62</v>
      </c>
      <c r="C422">
        <v>7001</v>
      </c>
      <c r="D422">
        <v>8000</v>
      </c>
      <c r="E422">
        <v>1</v>
      </c>
      <c r="F422">
        <v>1</v>
      </c>
      <c r="G422" t="s">
        <v>605</v>
      </c>
      <c r="H422">
        <v>400</v>
      </c>
      <c r="I422" t="s">
        <v>577</v>
      </c>
    </row>
    <row r="423" spans="1:9">
      <c r="A423" t="str">
        <f t="shared" si="22"/>
        <v>INSERT INTO papel_sobrante (id_papel_sobrante, inicio_tabulador, fin_tabulador, frente_num_tinta, vuelta_num_tinta, tinta_especial, hojas_sobrante, activo) VALUES (63,7001,8000,4,0,true,500,true);</v>
      </c>
      <c r="B423">
        <v>63</v>
      </c>
      <c r="C423">
        <v>7001</v>
      </c>
      <c r="D423">
        <v>8000</v>
      </c>
      <c r="E423">
        <v>4</v>
      </c>
      <c r="F423">
        <v>0</v>
      </c>
      <c r="G423" t="s">
        <v>605</v>
      </c>
      <c r="H423">
        <v>500</v>
      </c>
      <c r="I423" t="s">
        <v>577</v>
      </c>
    </row>
    <row r="424" spans="1:9">
      <c r="A424" t="str">
        <f t="shared" si="22"/>
        <v>INSERT INTO papel_sobrante (id_papel_sobrante, inicio_tabulador, fin_tabulador, frente_num_tinta, vuelta_num_tinta, tinta_especial, hojas_sobrante, activo) VALUES (64,7001,8000,4,4,true,800,true);</v>
      </c>
      <c r="B424">
        <v>64</v>
      </c>
      <c r="C424">
        <v>7001</v>
      </c>
      <c r="D424">
        <v>8000</v>
      </c>
      <c r="E424">
        <v>4</v>
      </c>
      <c r="F424">
        <v>4</v>
      </c>
      <c r="G424" t="s">
        <v>605</v>
      </c>
      <c r="H424">
        <v>800</v>
      </c>
      <c r="I424" t="s">
        <v>577</v>
      </c>
    </row>
    <row r="425" spans="1:9">
      <c r="A425" t="str">
        <f t="shared" si="22"/>
        <v>INSERT INTO papel_sobrante (id_papel_sobrante, inicio_tabulador, fin_tabulador, frente_num_tinta, vuelta_num_tinta, tinta_especial, hojas_sobrante, activo) VALUES (65,8001,9000,1,0,false,150,true);</v>
      </c>
      <c r="B425">
        <v>65</v>
      </c>
      <c r="C425">
        <v>8001</v>
      </c>
      <c r="D425">
        <v>9000</v>
      </c>
      <c r="E425">
        <v>1</v>
      </c>
      <c r="F425">
        <v>0</v>
      </c>
      <c r="G425" t="s">
        <v>669</v>
      </c>
      <c r="H425">
        <v>150</v>
      </c>
      <c r="I425" t="s">
        <v>577</v>
      </c>
    </row>
    <row r="426" spans="1:9">
      <c r="A426" t="str">
        <f t="shared" ref="A426:A464" si="23">CONCATENATE("INSERT INTO ",B$359," (",B$360,", ",C$360,", ",D$360,", ",E$360,", ",F$360,", ",G$360,", ",H$360,", ",I$360,") VALUES (",B426,",",C426,",",D426,",",E426,",",F426,",",G426,",",H426,",",I426,");" )</f>
        <v>INSERT INTO papel_sobrante (id_papel_sobrante, inicio_tabulador, fin_tabulador, frente_num_tinta, vuelta_num_tinta, tinta_especial, hojas_sobrante, activo) VALUES (66,8001,9000,1,1,false,200,true);</v>
      </c>
      <c r="B426">
        <v>66</v>
      </c>
      <c r="C426">
        <v>8001</v>
      </c>
      <c r="D426">
        <v>9000</v>
      </c>
      <c r="E426">
        <v>1</v>
      </c>
      <c r="F426">
        <v>1</v>
      </c>
      <c r="G426" t="s">
        <v>669</v>
      </c>
      <c r="H426">
        <v>200</v>
      </c>
      <c r="I426" t="s">
        <v>577</v>
      </c>
    </row>
    <row r="427" spans="1:9">
      <c r="A427" t="str">
        <f t="shared" si="23"/>
        <v>INSERT INTO papel_sobrante (id_papel_sobrante, inicio_tabulador, fin_tabulador, frente_num_tinta, vuelta_num_tinta, tinta_especial, hojas_sobrante, activo) VALUES (67,8001,9000,4,0,false,350,true);</v>
      </c>
      <c r="B427">
        <v>67</v>
      </c>
      <c r="C427">
        <v>8001</v>
      </c>
      <c r="D427">
        <v>9000</v>
      </c>
      <c r="E427">
        <v>4</v>
      </c>
      <c r="F427">
        <v>0</v>
      </c>
      <c r="G427" t="s">
        <v>669</v>
      </c>
      <c r="H427">
        <v>350</v>
      </c>
      <c r="I427" t="s">
        <v>577</v>
      </c>
    </row>
    <row r="428" spans="1:9">
      <c r="A428" t="str">
        <f t="shared" si="23"/>
        <v>INSERT INTO papel_sobrante (id_papel_sobrante, inicio_tabulador, fin_tabulador, frente_num_tinta, vuelta_num_tinta, tinta_especial, hojas_sobrante, activo) VALUES (68,8001,9000,4,4,false,500,true);</v>
      </c>
      <c r="B428">
        <v>68</v>
      </c>
      <c r="C428">
        <v>8001</v>
      </c>
      <c r="D428">
        <v>9000</v>
      </c>
      <c r="E428">
        <v>4</v>
      </c>
      <c r="F428">
        <v>4</v>
      </c>
      <c r="G428" t="s">
        <v>669</v>
      </c>
      <c r="H428">
        <v>500</v>
      </c>
      <c r="I428" t="s">
        <v>577</v>
      </c>
    </row>
    <row r="429" spans="1:9">
      <c r="A429" t="str">
        <f t="shared" si="23"/>
        <v>INSERT INTO papel_sobrante (id_papel_sobrante, inicio_tabulador, fin_tabulador, frente_num_tinta, vuelta_num_tinta, tinta_especial, hojas_sobrante, activo) VALUES (69,8001,9000,1,0,true,200,true);</v>
      </c>
      <c r="B429">
        <v>69</v>
      </c>
      <c r="C429">
        <v>8001</v>
      </c>
      <c r="D429">
        <v>9000</v>
      </c>
      <c r="E429">
        <v>1</v>
      </c>
      <c r="F429">
        <v>0</v>
      </c>
      <c r="G429" t="s">
        <v>605</v>
      </c>
      <c r="H429">
        <v>200</v>
      </c>
      <c r="I429" t="s">
        <v>577</v>
      </c>
    </row>
    <row r="430" spans="1:9">
      <c r="A430" t="str">
        <f t="shared" si="23"/>
        <v>INSERT INTO papel_sobrante (id_papel_sobrante, inicio_tabulador, fin_tabulador, frente_num_tinta, vuelta_num_tinta, tinta_especial, hojas_sobrante, activo) VALUES (70,8001,9000,1,1,true,400,true);</v>
      </c>
      <c r="B430">
        <v>70</v>
      </c>
      <c r="C430">
        <v>8001</v>
      </c>
      <c r="D430">
        <v>9000</v>
      </c>
      <c r="E430">
        <v>1</v>
      </c>
      <c r="F430">
        <v>1</v>
      </c>
      <c r="G430" t="s">
        <v>605</v>
      </c>
      <c r="H430">
        <v>400</v>
      </c>
      <c r="I430" t="s">
        <v>577</v>
      </c>
    </row>
    <row r="431" spans="1:9">
      <c r="A431" t="str">
        <f t="shared" si="23"/>
        <v>INSERT INTO papel_sobrante (id_papel_sobrante, inicio_tabulador, fin_tabulador, frente_num_tinta, vuelta_num_tinta, tinta_especial, hojas_sobrante, activo) VALUES (71,8001,9000,4,0,true,500,true);</v>
      </c>
      <c r="B431">
        <v>71</v>
      </c>
      <c r="C431">
        <v>8001</v>
      </c>
      <c r="D431">
        <v>9000</v>
      </c>
      <c r="E431">
        <v>4</v>
      </c>
      <c r="F431">
        <v>0</v>
      </c>
      <c r="G431" t="s">
        <v>605</v>
      </c>
      <c r="H431">
        <v>500</v>
      </c>
      <c r="I431" t="s">
        <v>577</v>
      </c>
    </row>
    <row r="432" spans="1:9">
      <c r="A432" t="str">
        <f t="shared" si="23"/>
        <v>INSERT INTO papel_sobrante (id_papel_sobrante, inicio_tabulador, fin_tabulador, frente_num_tinta, vuelta_num_tinta, tinta_especial, hojas_sobrante, activo) VALUES (72,8001,9000,4,4,true,800,true);</v>
      </c>
      <c r="B432">
        <v>72</v>
      </c>
      <c r="C432">
        <v>8001</v>
      </c>
      <c r="D432">
        <v>9000</v>
      </c>
      <c r="E432">
        <v>4</v>
      </c>
      <c r="F432">
        <v>4</v>
      </c>
      <c r="G432" t="s">
        <v>605</v>
      </c>
      <c r="H432">
        <v>800</v>
      </c>
      <c r="I432" t="s">
        <v>577</v>
      </c>
    </row>
    <row r="433" spans="1:9">
      <c r="A433" t="str">
        <f t="shared" si="23"/>
        <v>INSERT INTO papel_sobrante (id_papel_sobrante, inicio_tabulador, fin_tabulador, frente_num_tinta, vuelta_num_tinta, tinta_especial, hojas_sobrante, activo) VALUES (73,9001,10000,1,0,false,200,true);</v>
      </c>
      <c r="B433">
        <v>73</v>
      </c>
      <c r="C433">
        <v>9001</v>
      </c>
      <c r="D433">
        <v>10000</v>
      </c>
      <c r="E433">
        <v>1</v>
      </c>
      <c r="F433">
        <v>0</v>
      </c>
      <c r="G433" t="s">
        <v>669</v>
      </c>
      <c r="H433">
        <v>200</v>
      </c>
      <c r="I433" t="s">
        <v>577</v>
      </c>
    </row>
    <row r="434" spans="1:9">
      <c r="A434" t="str">
        <f t="shared" si="23"/>
        <v>INSERT INTO papel_sobrante (id_papel_sobrante, inicio_tabulador, fin_tabulador, frente_num_tinta, vuelta_num_tinta, tinta_especial, hojas_sobrante, activo) VALUES (74,9001,10000,1,1,false,300,true);</v>
      </c>
      <c r="B434">
        <v>74</v>
      </c>
      <c r="C434">
        <v>9001</v>
      </c>
      <c r="D434">
        <v>10000</v>
      </c>
      <c r="E434">
        <v>1</v>
      </c>
      <c r="F434">
        <v>1</v>
      </c>
      <c r="G434" t="s">
        <v>669</v>
      </c>
      <c r="H434">
        <v>300</v>
      </c>
      <c r="I434" t="s">
        <v>577</v>
      </c>
    </row>
    <row r="435" spans="1:9">
      <c r="A435" t="str">
        <f t="shared" si="23"/>
        <v>INSERT INTO papel_sobrante (id_papel_sobrante, inicio_tabulador, fin_tabulador, frente_num_tinta, vuelta_num_tinta, tinta_especial, hojas_sobrante, activo) VALUES (75,9001,10000,4,0,false,400,true);</v>
      </c>
      <c r="B435">
        <v>75</v>
      </c>
      <c r="C435">
        <v>9001</v>
      </c>
      <c r="D435">
        <v>10000</v>
      </c>
      <c r="E435">
        <v>4</v>
      </c>
      <c r="F435">
        <v>0</v>
      </c>
      <c r="G435" t="s">
        <v>669</v>
      </c>
      <c r="H435">
        <v>400</v>
      </c>
      <c r="I435" t="s">
        <v>577</v>
      </c>
    </row>
    <row r="436" spans="1:9">
      <c r="A436" t="str">
        <f t="shared" si="23"/>
        <v>INSERT INTO papel_sobrante (id_papel_sobrante, inicio_tabulador, fin_tabulador, frente_num_tinta, vuelta_num_tinta, tinta_especial, hojas_sobrante, activo) VALUES (76,9001,10000,4,4,false,500,true);</v>
      </c>
      <c r="B436">
        <v>76</v>
      </c>
      <c r="C436">
        <v>9001</v>
      </c>
      <c r="D436">
        <v>10000</v>
      </c>
      <c r="E436">
        <v>4</v>
      </c>
      <c r="F436">
        <v>4</v>
      </c>
      <c r="G436" t="s">
        <v>669</v>
      </c>
      <c r="H436">
        <v>500</v>
      </c>
      <c r="I436" t="s">
        <v>577</v>
      </c>
    </row>
    <row r="437" spans="1:9">
      <c r="A437" t="str">
        <f t="shared" si="23"/>
        <v>INSERT INTO papel_sobrante (id_papel_sobrante, inicio_tabulador, fin_tabulador, frente_num_tinta, vuelta_num_tinta, tinta_especial, hojas_sobrante, activo) VALUES (77,9001,10000,1,0,true,300,true);</v>
      </c>
      <c r="B437">
        <v>77</v>
      </c>
      <c r="C437">
        <v>9001</v>
      </c>
      <c r="D437">
        <v>10000</v>
      </c>
      <c r="E437">
        <v>1</v>
      </c>
      <c r="F437">
        <v>0</v>
      </c>
      <c r="G437" t="s">
        <v>605</v>
      </c>
      <c r="H437">
        <v>300</v>
      </c>
      <c r="I437" t="s">
        <v>577</v>
      </c>
    </row>
    <row r="438" spans="1:9">
      <c r="A438" t="str">
        <f t="shared" si="23"/>
        <v>INSERT INTO papel_sobrante (id_papel_sobrante, inicio_tabulador, fin_tabulador, frente_num_tinta, vuelta_num_tinta, tinta_especial, hojas_sobrante, activo) VALUES (78,9001,10000,1,1,true,400,true);</v>
      </c>
      <c r="B438">
        <v>78</v>
      </c>
      <c r="C438">
        <v>9001</v>
      </c>
      <c r="D438">
        <v>10000</v>
      </c>
      <c r="E438">
        <v>1</v>
      </c>
      <c r="F438">
        <v>1</v>
      </c>
      <c r="G438" t="s">
        <v>605</v>
      </c>
      <c r="H438">
        <v>400</v>
      </c>
      <c r="I438" t="s">
        <v>577</v>
      </c>
    </row>
    <row r="439" spans="1:9">
      <c r="A439" t="str">
        <f t="shared" si="23"/>
        <v>INSERT INTO papel_sobrante (id_papel_sobrante, inicio_tabulador, fin_tabulador, frente_num_tinta, vuelta_num_tinta, tinta_especial, hojas_sobrante, activo) VALUES (79,9001,10000,4,0,true,700,true);</v>
      </c>
      <c r="B439">
        <v>79</v>
      </c>
      <c r="C439">
        <v>9001</v>
      </c>
      <c r="D439">
        <v>10000</v>
      </c>
      <c r="E439">
        <v>4</v>
      </c>
      <c r="F439">
        <v>0</v>
      </c>
      <c r="G439" t="s">
        <v>605</v>
      </c>
      <c r="H439">
        <v>700</v>
      </c>
      <c r="I439" t="s">
        <v>577</v>
      </c>
    </row>
    <row r="440" spans="1:9">
      <c r="A440" t="str">
        <f t="shared" si="23"/>
        <v>INSERT INTO papel_sobrante (id_papel_sobrante, inicio_tabulador, fin_tabulador, frente_num_tinta, vuelta_num_tinta, tinta_especial, hojas_sobrante, activo) VALUES (80,9001,10000,4,4,true,800,true);</v>
      </c>
      <c r="B440">
        <v>80</v>
      </c>
      <c r="C440">
        <v>9001</v>
      </c>
      <c r="D440">
        <v>10000</v>
      </c>
      <c r="E440">
        <v>4</v>
      </c>
      <c r="F440">
        <v>4</v>
      </c>
      <c r="G440" t="s">
        <v>605</v>
      </c>
      <c r="H440">
        <v>800</v>
      </c>
      <c r="I440" t="s">
        <v>577</v>
      </c>
    </row>
    <row r="441" spans="1:9">
      <c r="A441" t="str">
        <f t="shared" si="23"/>
        <v>INSERT INTO papel_sobrante (id_papel_sobrante, inicio_tabulador, fin_tabulador, frente_num_tinta, vuelta_num_tinta, tinta_especial, hojas_sobrante, activo) VALUES (81,10001,20000,1,0,false,300,true);</v>
      </c>
      <c r="B441">
        <v>81</v>
      </c>
      <c r="C441">
        <v>10001</v>
      </c>
      <c r="D441">
        <v>20000</v>
      </c>
      <c r="E441">
        <v>1</v>
      </c>
      <c r="F441">
        <v>0</v>
      </c>
      <c r="G441" t="s">
        <v>669</v>
      </c>
      <c r="H441">
        <v>300</v>
      </c>
      <c r="I441" t="s">
        <v>577</v>
      </c>
    </row>
    <row r="442" spans="1:9">
      <c r="A442" t="str">
        <f t="shared" si="23"/>
        <v>INSERT INTO papel_sobrante (id_papel_sobrante, inicio_tabulador, fin_tabulador, frente_num_tinta, vuelta_num_tinta, tinta_especial, hojas_sobrante, activo) VALUES (82,10001,20000,1,1,false,400,true);</v>
      </c>
      <c r="B442">
        <v>82</v>
      </c>
      <c r="C442">
        <v>10001</v>
      </c>
      <c r="D442">
        <v>20000</v>
      </c>
      <c r="E442">
        <v>1</v>
      </c>
      <c r="F442">
        <v>1</v>
      </c>
      <c r="G442" t="s">
        <v>669</v>
      </c>
      <c r="H442">
        <v>400</v>
      </c>
      <c r="I442" t="s">
        <v>577</v>
      </c>
    </row>
    <row r="443" spans="1:9">
      <c r="A443" t="str">
        <f t="shared" si="23"/>
        <v>INSERT INTO papel_sobrante (id_papel_sobrante, inicio_tabulador, fin_tabulador, frente_num_tinta, vuelta_num_tinta, tinta_especial, hojas_sobrante, activo) VALUES (83,10001,20000,4,0,false,500,true);</v>
      </c>
      <c r="B443">
        <v>83</v>
      </c>
      <c r="C443">
        <v>10001</v>
      </c>
      <c r="D443">
        <v>20000</v>
      </c>
      <c r="E443">
        <v>4</v>
      </c>
      <c r="F443">
        <v>0</v>
      </c>
      <c r="G443" t="s">
        <v>669</v>
      </c>
      <c r="H443">
        <v>500</v>
      </c>
      <c r="I443" t="s">
        <v>577</v>
      </c>
    </row>
    <row r="444" spans="1:9">
      <c r="A444" t="str">
        <f t="shared" si="23"/>
        <v>INSERT INTO papel_sobrante (id_papel_sobrante, inicio_tabulador, fin_tabulador, frente_num_tinta, vuelta_num_tinta, tinta_especial, hojas_sobrante, activo) VALUES (84,10001,20000,4,4,false,800,true);</v>
      </c>
      <c r="B444">
        <v>84</v>
      </c>
      <c r="C444">
        <v>10001</v>
      </c>
      <c r="D444">
        <v>20000</v>
      </c>
      <c r="E444">
        <v>4</v>
      </c>
      <c r="F444">
        <v>4</v>
      </c>
      <c r="G444" t="s">
        <v>669</v>
      </c>
      <c r="H444">
        <v>800</v>
      </c>
      <c r="I444" t="s">
        <v>577</v>
      </c>
    </row>
    <row r="445" spans="1:9">
      <c r="A445" t="str">
        <f t="shared" si="23"/>
        <v>INSERT INTO papel_sobrante (id_papel_sobrante, inicio_tabulador, fin_tabulador, frente_num_tinta, vuelta_num_tinta, tinta_especial, hojas_sobrante, activo) VALUES (85,10001,20000,1,0,true,400,true);</v>
      </c>
      <c r="B445">
        <v>85</v>
      </c>
      <c r="C445">
        <v>10001</v>
      </c>
      <c r="D445">
        <v>20000</v>
      </c>
      <c r="E445">
        <v>1</v>
      </c>
      <c r="F445">
        <v>0</v>
      </c>
      <c r="G445" t="s">
        <v>605</v>
      </c>
      <c r="H445">
        <v>400</v>
      </c>
      <c r="I445" t="s">
        <v>577</v>
      </c>
    </row>
    <row r="446" spans="1:9">
      <c r="A446" t="str">
        <f t="shared" si="23"/>
        <v>INSERT INTO papel_sobrante (id_papel_sobrante, inicio_tabulador, fin_tabulador, frente_num_tinta, vuelta_num_tinta, tinta_especial, hojas_sobrante, activo) VALUES (86,10001,20000,1,1,true,500,true);</v>
      </c>
      <c r="B446">
        <v>86</v>
      </c>
      <c r="C446">
        <v>10001</v>
      </c>
      <c r="D446">
        <v>20000</v>
      </c>
      <c r="E446">
        <v>1</v>
      </c>
      <c r="F446">
        <v>1</v>
      </c>
      <c r="G446" t="s">
        <v>605</v>
      </c>
      <c r="H446">
        <v>500</v>
      </c>
      <c r="I446" t="s">
        <v>577</v>
      </c>
    </row>
    <row r="447" spans="1:9">
      <c r="A447" t="str">
        <f t="shared" si="23"/>
        <v>INSERT INTO papel_sobrante (id_papel_sobrante, inicio_tabulador, fin_tabulador, frente_num_tinta, vuelta_num_tinta, tinta_especial, hojas_sobrante, activo) VALUES (87,10001,20000,4,0,true,1000,true);</v>
      </c>
      <c r="B447">
        <v>87</v>
      </c>
      <c r="C447">
        <v>10001</v>
      </c>
      <c r="D447">
        <v>20000</v>
      </c>
      <c r="E447">
        <v>4</v>
      </c>
      <c r="F447">
        <v>0</v>
      </c>
      <c r="G447" t="s">
        <v>605</v>
      </c>
      <c r="H447">
        <v>1000</v>
      </c>
      <c r="I447" t="s">
        <v>577</v>
      </c>
    </row>
    <row r="448" spans="1:9">
      <c r="A448" t="str">
        <f t="shared" si="23"/>
        <v>INSERT INTO papel_sobrante (id_papel_sobrante, inicio_tabulador, fin_tabulador, frente_num_tinta, vuelta_num_tinta, tinta_especial, hojas_sobrante, activo) VALUES (88,10001,20000,4,4,true,1500,true);</v>
      </c>
      <c r="B448">
        <v>88</v>
      </c>
      <c r="C448">
        <v>10001</v>
      </c>
      <c r="D448">
        <v>20000</v>
      </c>
      <c r="E448">
        <v>4</v>
      </c>
      <c r="F448">
        <v>4</v>
      </c>
      <c r="G448" t="s">
        <v>605</v>
      </c>
      <c r="H448">
        <v>1500</v>
      </c>
      <c r="I448" t="s">
        <v>577</v>
      </c>
    </row>
    <row r="449" spans="1:9">
      <c r="A449" t="str">
        <f t="shared" si="23"/>
        <v>INSERT INTO papel_sobrante (id_papel_sobrante, inicio_tabulador, fin_tabulador, frente_num_tinta, vuelta_num_tinta, tinta_especial, hojas_sobrante, activo) VALUES (89,20001,30000,1,0,false,400,true);</v>
      </c>
      <c r="B449">
        <v>89</v>
      </c>
      <c r="C449">
        <v>20001</v>
      </c>
      <c r="D449">
        <v>30000</v>
      </c>
      <c r="E449">
        <v>1</v>
      </c>
      <c r="F449">
        <v>0</v>
      </c>
      <c r="G449" t="s">
        <v>669</v>
      </c>
      <c r="H449">
        <v>400</v>
      </c>
      <c r="I449" t="s">
        <v>577</v>
      </c>
    </row>
    <row r="450" spans="1:9">
      <c r="A450" t="str">
        <f t="shared" si="23"/>
        <v>INSERT INTO papel_sobrante (id_papel_sobrante, inicio_tabulador, fin_tabulador, frente_num_tinta, vuelta_num_tinta, tinta_especial, hojas_sobrante, activo) VALUES (90,20001,30000,1,1,false,500,true);</v>
      </c>
      <c r="B450">
        <v>90</v>
      </c>
      <c r="C450">
        <v>20001</v>
      </c>
      <c r="D450">
        <v>30000</v>
      </c>
      <c r="E450">
        <v>1</v>
      </c>
      <c r="F450">
        <v>1</v>
      </c>
      <c r="G450" t="s">
        <v>669</v>
      </c>
      <c r="H450">
        <v>500</v>
      </c>
      <c r="I450" t="s">
        <v>577</v>
      </c>
    </row>
    <row r="451" spans="1:9">
      <c r="A451" t="str">
        <f t="shared" si="23"/>
        <v>INSERT INTO papel_sobrante (id_papel_sobrante, inicio_tabulador, fin_tabulador, frente_num_tinta, vuelta_num_tinta, tinta_especial, hojas_sobrante, activo) VALUES (91,20001,30000,4,0,false,1000,true);</v>
      </c>
      <c r="B451">
        <v>91</v>
      </c>
      <c r="C451">
        <v>20001</v>
      </c>
      <c r="D451">
        <v>30000</v>
      </c>
      <c r="E451">
        <v>4</v>
      </c>
      <c r="F451">
        <v>0</v>
      </c>
      <c r="G451" t="s">
        <v>669</v>
      </c>
      <c r="H451">
        <v>1000</v>
      </c>
      <c r="I451" t="s">
        <v>577</v>
      </c>
    </row>
    <row r="452" spans="1:9">
      <c r="A452" t="str">
        <f t="shared" si="23"/>
        <v>INSERT INTO papel_sobrante (id_papel_sobrante, inicio_tabulador, fin_tabulador, frente_num_tinta, vuelta_num_tinta, tinta_especial, hojas_sobrante, activo) VALUES (92,20001,30000,4,4,false,1500,true);</v>
      </c>
      <c r="B452">
        <v>92</v>
      </c>
      <c r="C452">
        <v>20001</v>
      </c>
      <c r="D452">
        <v>30000</v>
      </c>
      <c r="E452">
        <v>4</v>
      </c>
      <c r="F452">
        <v>4</v>
      </c>
      <c r="G452" t="s">
        <v>669</v>
      </c>
      <c r="H452">
        <v>1500</v>
      </c>
      <c r="I452" t="s">
        <v>577</v>
      </c>
    </row>
    <row r="453" spans="1:9">
      <c r="A453" t="str">
        <f t="shared" si="23"/>
        <v>INSERT INTO papel_sobrante (id_papel_sobrante, inicio_tabulador, fin_tabulador, frente_num_tinta, vuelta_num_tinta, tinta_especial, hojas_sobrante, activo) VALUES (93,20001,30000,1,0,true,500,true);</v>
      </c>
      <c r="B453">
        <v>93</v>
      </c>
      <c r="C453">
        <v>20001</v>
      </c>
      <c r="D453">
        <v>30000</v>
      </c>
      <c r="E453">
        <v>1</v>
      </c>
      <c r="F453">
        <v>0</v>
      </c>
      <c r="G453" t="s">
        <v>605</v>
      </c>
      <c r="H453">
        <v>500</v>
      </c>
      <c r="I453" t="s">
        <v>577</v>
      </c>
    </row>
    <row r="454" spans="1:9">
      <c r="A454" t="str">
        <f t="shared" si="23"/>
        <v>INSERT INTO papel_sobrante (id_papel_sobrante, inicio_tabulador, fin_tabulador, frente_num_tinta, vuelta_num_tinta, tinta_especial, hojas_sobrante, activo) VALUES (94,20001,30000,1,1,true,600,true);</v>
      </c>
      <c r="B454">
        <v>94</v>
      </c>
      <c r="C454">
        <v>20001</v>
      </c>
      <c r="D454">
        <v>30000</v>
      </c>
      <c r="E454">
        <v>1</v>
      </c>
      <c r="F454">
        <v>1</v>
      </c>
      <c r="G454" t="s">
        <v>605</v>
      </c>
      <c r="H454">
        <v>600</v>
      </c>
      <c r="I454" t="s">
        <v>577</v>
      </c>
    </row>
    <row r="455" spans="1:9">
      <c r="A455" t="str">
        <f t="shared" si="23"/>
        <v>INSERT INTO papel_sobrante (id_papel_sobrante, inicio_tabulador, fin_tabulador, frente_num_tinta, vuelta_num_tinta, tinta_especial, hojas_sobrante, activo) VALUES (95,20001,30000,4,0,true,1000,true);</v>
      </c>
      <c r="B455">
        <v>95</v>
      </c>
      <c r="C455">
        <v>20001</v>
      </c>
      <c r="D455">
        <v>30000</v>
      </c>
      <c r="E455">
        <v>4</v>
      </c>
      <c r="F455">
        <v>0</v>
      </c>
      <c r="G455" t="s">
        <v>605</v>
      </c>
      <c r="H455">
        <v>1000</v>
      </c>
      <c r="I455" t="s">
        <v>577</v>
      </c>
    </row>
    <row r="456" spans="1:9">
      <c r="A456" t="str">
        <f t="shared" si="23"/>
        <v>INSERT INTO papel_sobrante (id_papel_sobrante, inicio_tabulador, fin_tabulador, frente_num_tinta, vuelta_num_tinta, tinta_especial, hojas_sobrante, activo) VALUES (96,20001,30000,4,4,true,1500,true);</v>
      </c>
      <c r="B456">
        <v>96</v>
      </c>
      <c r="C456">
        <v>20001</v>
      </c>
      <c r="D456">
        <v>30000</v>
      </c>
      <c r="E456">
        <v>4</v>
      </c>
      <c r="F456">
        <v>4</v>
      </c>
      <c r="G456" t="s">
        <v>605</v>
      </c>
      <c r="H456">
        <v>1500</v>
      </c>
      <c r="I456" t="s">
        <v>577</v>
      </c>
    </row>
    <row r="457" spans="1:9">
      <c r="A457" t="str">
        <f t="shared" si="23"/>
        <v>INSERT INTO papel_sobrante (id_papel_sobrante, inicio_tabulador, fin_tabulador, frente_num_tinta, vuelta_num_tinta, tinta_especial, hojas_sobrante, activo) VALUES (97,30001,50000,1,0,false,5000,true);</v>
      </c>
      <c r="B457">
        <v>97</v>
      </c>
      <c r="C457">
        <v>30001</v>
      </c>
      <c r="D457">
        <v>50000</v>
      </c>
      <c r="E457">
        <v>1</v>
      </c>
      <c r="F457">
        <v>0</v>
      </c>
      <c r="G457" t="s">
        <v>669</v>
      </c>
      <c r="H457">
        <v>5000</v>
      </c>
      <c r="I457" t="s">
        <v>577</v>
      </c>
    </row>
    <row r="458" spans="1:9">
      <c r="A458" t="str">
        <f t="shared" si="23"/>
        <v>INSERT INTO papel_sobrante (id_papel_sobrante, inicio_tabulador, fin_tabulador, frente_num_tinta, vuelta_num_tinta, tinta_especial, hojas_sobrante, activo) VALUES (98,30001,50000,1,1,false,1000,true);</v>
      </c>
      <c r="B458">
        <v>98</v>
      </c>
      <c r="C458">
        <v>30001</v>
      </c>
      <c r="D458">
        <v>50000</v>
      </c>
      <c r="E458">
        <v>1</v>
      </c>
      <c r="F458">
        <v>1</v>
      </c>
      <c r="G458" t="s">
        <v>669</v>
      </c>
      <c r="H458">
        <v>1000</v>
      </c>
      <c r="I458" t="s">
        <v>577</v>
      </c>
    </row>
    <row r="459" spans="1:9">
      <c r="A459" t="str">
        <f t="shared" si="23"/>
        <v>INSERT INTO papel_sobrante (id_papel_sobrante, inicio_tabulador, fin_tabulador, frente_num_tinta, vuelta_num_tinta, tinta_especial, hojas_sobrante, activo) VALUES (99,30001,50000,4,0,false,1200,true);</v>
      </c>
      <c r="B459">
        <v>99</v>
      </c>
      <c r="C459">
        <v>30001</v>
      </c>
      <c r="D459">
        <v>50000</v>
      </c>
      <c r="E459">
        <v>4</v>
      </c>
      <c r="F459">
        <v>0</v>
      </c>
      <c r="G459" t="s">
        <v>669</v>
      </c>
      <c r="H459">
        <v>1200</v>
      </c>
      <c r="I459" t="s">
        <v>577</v>
      </c>
    </row>
    <row r="460" spans="1:9">
      <c r="A460" t="str">
        <f t="shared" si="23"/>
        <v>INSERT INTO papel_sobrante (id_papel_sobrante, inicio_tabulador, fin_tabulador, frente_num_tinta, vuelta_num_tinta, tinta_especial, hojas_sobrante, activo) VALUES (100,30001,50000,4,4,false,1500,true);</v>
      </c>
      <c r="B460">
        <v>100</v>
      </c>
      <c r="C460">
        <v>30001</v>
      </c>
      <c r="D460">
        <v>50000</v>
      </c>
      <c r="E460">
        <v>4</v>
      </c>
      <c r="F460">
        <v>4</v>
      </c>
      <c r="G460" t="s">
        <v>669</v>
      </c>
      <c r="H460">
        <v>1500</v>
      </c>
      <c r="I460" t="s">
        <v>577</v>
      </c>
    </row>
    <row r="461" spans="1:9">
      <c r="A461" t="str">
        <f t="shared" si="23"/>
        <v>INSERT INTO papel_sobrante (id_papel_sobrante, inicio_tabulador, fin_tabulador, frente_num_tinta, vuelta_num_tinta, tinta_especial, hojas_sobrante, activo) VALUES (101,30001,50000,1,0,true,600,true);</v>
      </c>
      <c r="B461">
        <v>101</v>
      </c>
      <c r="C461">
        <v>30001</v>
      </c>
      <c r="D461">
        <v>50000</v>
      </c>
      <c r="E461">
        <v>1</v>
      </c>
      <c r="F461">
        <v>0</v>
      </c>
      <c r="G461" t="s">
        <v>605</v>
      </c>
      <c r="H461">
        <v>600</v>
      </c>
      <c r="I461" t="s">
        <v>577</v>
      </c>
    </row>
    <row r="462" spans="1:9">
      <c r="A462" t="str">
        <f t="shared" si="23"/>
        <v>INSERT INTO papel_sobrante (id_papel_sobrante, inicio_tabulador, fin_tabulador, frente_num_tinta, vuelta_num_tinta, tinta_especial, hojas_sobrante, activo) VALUES (102,30001,50000,1,1,true,700,true);</v>
      </c>
      <c r="B462">
        <v>102</v>
      </c>
      <c r="C462">
        <v>30001</v>
      </c>
      <c r="D462">
        <v>50000</v>
      </c>
      <c r="E462">
        <v>1</v>
      </c>
      <c r="F462">
        <v>1</v>
      </c>
      <c r="G462" t="s">
        <v>605</v>
      </c>
      <c r="H462">
        <v>700</v>
      </c>
      <c r="I462" t="s">
        <v>577</v>
      </c>
    </row>
    <row r="463" spans="1:9">
      <c r="A463" t="str">
        <f t="shared" si="23"/>
        <v>INSERT INTO papel_sobrante (id_papel_sobrante, inicio_tabulador, fin_tabulador, frente_num_tinta, vuelta_num_tinta, tinta_especial, hojas_sobrante, activo) VALUES (103,30001,50000,4,0,true,1500,true);</v>
      </c>
      <c r="B463">
        <v>103</v>
      </c>
      <c r="C463">
        <v>30001</v>
      </c>
      <c r="D463">
        <v>50000</v>
      </c>
      <c r="E463">
        <v>4</v>
      </c>
      <c r="F463">
        <v>0</v>
      </c>
      <c r="G463" t="s">
        <v>605</v>
      </c>
      <c r="H463">
        <v>1500</v>
      </c>
      <c r="I463" t="s">
        <v>577</v>
      </c>
    </row>
    <row r="464" spans="1:9">
      <c r="A464" t="str">
        <f t="shared" si="23"/>
        <v>INSERT INTO papel_sobrante (id_papel_sobrante, inicio_tabulador, fin_tabulador, frente_num_tinta, vuelta_num_tinta, tinta_especial, hojas_sobrante, activo) VALUES (104,30001,50000,4,4,true,2000,true);</v>
      </c>
      <c r="B464">
        <v>104</v>
      </c>
      <c r="C464">
        <v>30001</v>
      </c>
      <c r="D464">
        <v>50000</v>
      </c>
      <c r="E464">
        <v>4</v>
      </c>
      <c r="F464">
        <v>4</v>
      </c>
      <c r="G464" t="s">
        <v>605</v>
      </c>
      <c r="H464">
        <v>2000</v>
      </c>
      <c r="I464" t="s">
        <v>577</v>
      </c>
    </row>
  </sheetData>
  <phoneticPr fontId="6" type="noConversion"/>
  <hyperlinks>
    <hyperlink ref="M218" r:id="rId1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AO145"/>
  <sheetViews>
    <sheetView zoomScale="120" workbookViewId="0">
      <selection activeCell="A4" sqref="A4:A137"/>
    </sheetView>
  </sheetViews>
  <sheetFormatPr baseColWidth="10" defaultColWidth="20.28515625" defaultRowHeight="13"/>
  <cols>
    <col min="2" max="2" width="25" bestFit="1" customWidth="1"/>
  </cols>
  <sheetData>
    <row r="2" spans="1:20">
      <c r="B2" s="1" t="s">
        <v>28</v>
      </c>
    </row>
    <row r="3" spans="1:20">
      <c r="B3" t="s">
        <v>349</v>
      </c>
      <c r="C3" t="s">
        <v>476</v>
      </c>
      <c r="D3" t="s">
        <v>15</v>
      </c>
      <c r="E3" t="s">
        <v>249</v>
      </c>
      <c r="F3" t="s">
        <v>224</v>
      </c>
      <c r="G3" t="s">
        <v>5</v>
      </c>
      <c r="H3" t="s">
        <v>212</v>
      </c>
      <c r="I3" t="s">
        <v>213</v>
      </c>
      <c r="J3" t="s">
        <v>192</v>
      </c>
      <c r="K3" t="s">
        <v>193</v>
      </c>
      <c r="L3" t="s">
        <v>458</v>
      </c>
      <c r="M3" t="s">
        <v>51</v>
      </c>
      <c r="N3" t="s">
        <v>787</v>
      </c>
      <c r="O3" t="s">
        <v>147</v>
      </c>
      <c r="P3" t="s">
        <v>155</v>
      </c>
      <c r="Q3" t="s">
        <v>156</v>
      </c>
      <c r="R3" t="s">
        <v>782</v>
      </c>
      <c r="S3" t="s">
        <v>287</v>
      </c>
      <c r="T3" t="s">
        <v>387</v>
      </c>
    </row>
    <row r="4" spans="1:20">
      <c r="A4" s="25" t="str">
        <f>CONCATENATE("INSERT INTO ",B$2," (",B$3,", ",C$3,", ",D$3,", ",E$3,", ",F$3,", ",G$3,", ",H$3,", ",I$3,", ",J$3,", ",K$3,", ",L$3,", ",M$3,", ",N$3,", ",O$3,", ",P$3,", ",Q$3,", ",R$3,", ",S$3,", ",T$3,") VALUES (",B4,",",C4,",",D4,",",E4,",",F4,",",G4,",",H4,",",I4,",",J4,",",K4,",",L4,",",M4,",",N4,",",O4,",",P4,",",Q4,",",R4,",",S4,",",T4,");"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(1,1,'Maquila',' ',' ',' ',' ',' ',' ',' ',' ',' ',' ',' ',' ',' ',' ',NULL,true);</v>
      </c>
      <c r="B4">
        <v>1</v>
      </c>
      <c r="C4">
        <v>1</v>
      </c>
      <c r="D4" s="3" t="s">
        <v>330</v>
      </c>
      <c r="E4" s="3" t="s">
        <v>127</v>
      </c>
      <c r="F4" s="3" t="s">
        <v>328</v>
      </c>
      <c r="G4" s="3" t="s">
        <v>328</v>
      </c>
      <c r="H4" s="3" t="s">
        <v>328</v>
      </c>
      <c r="I4" s="3" t="s">
        <v>328</v>
      </c>
      <c r="J4" s="3" t="s">
        <v>328</v>
      </c>
      <c r="K4" s="3" t="s">
        <v>328</v>
      </c>
      <c r="L4" s="3" t="s">
        <v>328</v>
      </c>
      <c r="M4" s="3" t="s">
        <v>328</v>
      </c>
      <c r="N4" s="3" t="s">
        <v>328</v>
      </c>
      <c r="O4" s="3" t="s">
        <v>328</v>
      </c>
      <c r="P4" s="3" t="s">
        <v>328</v>
      </c>
      <c r="Q4" s="3" t="s">
        <v>328</v>
      </c>
      <c r="R4" s="3" t="s">
        <v>328</v>
      </c>
      <c r="S4" t="s">
        <v>329</v>
      </c>
      <c r="T4" t="s">
        <v>640</v>
      </c>
    </row>
    <row r="5" spans="1:20">
      <c r="A5" s="25" t="str">
        <f>CONCATENATE("INSERT INTO ",B$2," (",B$3,", ",C$3,", ",D$3,", ",E$3,", ",F$3,", ",G$3,", ",H$3,", ",I$3,", ",J$3,", ",K$3,", ",L$3,", ",M$3,", ",N$3,", ",O$3,", ",P$3,", ",Q$3,", ",R$3,", ",S$3,", ",T$3,") VALUES (",B5,",",C5,",",D5,",",E5,",",F5,",",G5,",",H5,",",I5,",",J5,",",K5,",",L5,",",M5,",",N5,",",O5,",",P5,",",Q5,",",R5,",",S5,",",T5,");"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(2,2,'Editores Buena Onda S.A. De C.V.','Eduardo Ruíz Noriega','Director','Suiza',14,NULL,'Portales Oriente','Benito Juárez','Distrito Federal','03570','México','EBO981030HL7','55320880','0445555087783','aaa@aaa.com',NULL,true);</v>
      </c>
      <c r="B5">
        <v>2</v>
      </c>
      <c r="C5">
        <v>2</v>
      </c>
      <c r="D5" s="3" t="s">
        <v>496</v>
      </c>
      <c r="E5" s="3" t="s">
        <v>53</v>
      </c>
      <c r="F5" s="3" t="s">
        <v>54</v>
      </c>
      <c r="G5" s="3" t="s">
        <v>197</v>
      </c>
      <c r="H5">
        <v>14</v>
      </c>
      <c r="I5" t="s">
        <v>699</v>
      </c>
      <c r="J5" s="3" t="s">
        <v>0</v>
      </c>
      <c r="K5" s="3" t="s">
        <v>35</v>
      </c>
      <c r="L5" s="3" t="s">
        <v>443</v>
      </c>
      <c r="M5" t="s">
        <v>128</v>
      </c>
      <c r="N5" s="3" t="s">
        <v>781</v>
      </c>
      <c r="O5" s="3" t="s">
        <v>129</v>
      </c>
      <c r="P5" s="3" t="s">
        <v>50</v>
      </c>
      <c r="Q5" s="3" t="s">
        <v>428</v>
      </c>
      <c r="R5" s="3" t="s">
        <v>802</v>
      </c>
      <c r="S5" t="s">
        <v>699</v>
      </c>
      <c r="T5" t="s">
        <v>444</v>
      </c>
    </row>
    <row r="8" spans="1:20">
      <c r="B8" s="1" t="s">
        <v>388</v>
      </c>
    </row>
    <row r="9" spans="1:20">
      <c r="B9" t="s">
        <v>410</v>
      </c>
      <c r="C9" t="s">
        <v>634</v>
      </c>
      <c r="D9" t="s">
        <v>349</v>
      </c>
      <c r="E9" t="s">
        <v>215</v>
      </c>
      <c r="F9" t="s">
        <v>512</v>
      </c>
      <c r="G9" t="s">
        <v>555</v>
      </c>
      <c r="H9" t="s">
        <v>341</v>
      </c>
      <c r="I9" t="s">
        <v>191</v>
      </c>
      <c r="J9" t="s">
        <v>19</v>
      </c>
      <c r="K9" t="s">
        <v>20</v>
      </c>
      <c r="L9" t="s">
        <v>273</v>
      </c>
      <c r="M9" t="s">
        <v>21</v>
      </c>
      <c r="N9" t="s">
        <v>288</v>
      </c>
      <c r="O9" t="s">
        <v>116</v>
      </c>
    </row>
    <row r="10" spans="1:20">
      <c r="A10" t="str">
        <f>CONCATENATE("INSERT INTO ",B$8," (",B$9,", ",C$9,", ",D$9,", ",E$9,", ",F$9,", ",G$9,", ",H$9,", ",I$9,", ",J$9,", ",K$9,", ",L$9,", ",M$9,", ",N$9,", ",O$9,") VALUES (",B10,",",C10,",",D10,",",E10,",",F10,",",G10,",",H10,",",I10,",",J10,",",K10,",",L10,",",M10,",",N10,",",O10,");" )</f>
        <v>INSERT INTO orden_produccion (id_orden_produccion, id_usuario, id_cliente, id_tipo_comprobante_fiscal, nut, nombre, descripcion, fecha_cotizacion, fecha_prometida_entrega, fecha_inicio, fecha_fin, fecha_entrega, fecha_generacion, activo) VALUES (1,3,1,1,'201400100019','Orden de produccion','Orden de produccion','2013-09-19','2013-09-19',NULL,NULL,NULL,'2013-09-19 03:14:07',true);</v>
      </c>
      <c r="B10">
        <v>1</v>
      </c>
      <c r="C10">
        <v>3</v>
      </c>
      <c r="D10">
        <v>1</v>
      </c>
      <c r="E10">
        <v>1</v>
      </c>
      <c r="F10" s="3" t="s">
        <v>513</v>
      </c>
      <c r="G10" s="3" t="s">
        <v>206</v>
      </c>
      <c r="H10" s="3" t="s">
        <v>207</v>
      </c>
      <c r="I10" s="3" t="s">
        <v>619</v>
      </c>
      <c r="J10" s="3" t="s">
        <v>344</v>
      </c>
      <c r="K10" t="s">
        <v>699</v>
      </c>
      <c r="L10" t="s">
        <v>274</v>
      </c>
      <c r="M10" t="s">
        <v>699</v>
      </c>
      <c r="N10" s="3" t="s">
        <v>289</v>
      </c>
      <c r="O10" t="s">
        <v>7</v>
      </c>
    </row>
    <row r="13" spans="1:20">
      <c r="B13" s="1" t="s">
        <v>530</v>
      </c>
    </row>
    <row r="14" spans="1:20">
      <c r="B14" t="s">
        <v>370</v>
      </c>
      <c r="C14" t="s">
        <v>410</v>
      </c>
      <c r="D14" t="s">
        <v>130</v>
      </c>
      <c r="E14" t="s">
        <v>371</v>
      </c>
      <c r="F14" t="s">
        <v>287</v>
      </c>
      <c r="G14" t="s">
        <v>8</v>
      </c>
    </row>
    <row r="15" spans="1:20">
      <c r="A15" t="str">
        <f>CONCATENATE("INSERT INTO ",B$13," (",B$14,", ",C$14,", ",D$14,", ",E$14,", ",F$14,", ",G$14,") VALUES (",B15,",",C15,",",D15,",",E15,",",F15,",",G15,");" )</f>
        <v>INSERT INTO historial_estatus (id_historial_estatus, id_orden_produccion, id_estatus_orden, fecha, observaciones, activo) VALUES (1,1,1,'2013-09-19',NULL,true);</v>
      </c>
      <c r="B15">
        <v>1</v>
      </c>
      <c r="C15">
        <v>1</v>
      </c>
      <c r="D15">
        <v>1</v>
      </c>
      <c r="E15" s="3" t="s">
        <v>619</v>
      </c>
      <c r="F15" t="s">
        <v>699</v>
      </c>
      <c r="G15" t="s">
        <v>7</v>
      </c>
    </row>
    <row r="18" spans="1:33">
      <c r="B18" s="1" t="s">
        <v>627</v>
      </c>
    </row>
    <row r="19" spans="1:33">
      <c r="B19" t="s">
        <v>367</v>
      </c>
      <c r="C19" t="s">
        <v>410</v>
      </c>
      <c r="D19" t="s">
        <v>372</v>
      </c>
      <c r="E19" t="s">
        <v>425</v>
      </c>
      <c r="F19" t="s">
        <v>149</v>
      </c>
      <c r="G19" t="s">
        <v>89</v>
      </c>
      <c r="H19" t="s">
        <v>542</v>
      </c>
      <c r="I19" t="s">
        <v>34</v>
      </c>
      <c r="J19" t="s">
        <v>295</v>
      </c>
      <c r="K19" t="s">
        <v>547</v>
      </c>
      <c r="L19" t="s">
        <v>288</v>
      </c>
      <c r="M19" t="s">
        <v>8</v>
      </c>
    </row>
    <row r="20" spans="1:33">
      <c r="A20" t="str">
        <f>CONCATENATE("INSERT INTO ",B$18," (",B$19,", ",C$19,", ",D$19,", ",E$19,", ",F$19,", ",G$19,", ",H$19,", ",I$19,", ",J$19,", ",K$19,", ",L$19,", ",M$19,") VALUES (",B20,",",C20,",",D20,",",E20,",",F20,",",G20,",",H20,",",I20,",",J20,",",K20,",",L20,",",M20,");" )</f>
        <v>INSERT INTO partida (id_partida, id_orden_produccion, id_tipo_trabajo, nombre_partida, id_tipo_forma_trabajo, cantidad, descripcion_partida, diagrama_formacion, observaciones_generales, observaciones_aprobacion, fecha_generacion, activo) VALUES (1,1,1,'Partida flyer',1,10000,'Flyer monster high',NULL,NULL,'Necesita VoBo','2013-09-19 03:15:17',true);</v>
      </c>
      <c r="B20">
        <v>1</v>
      </c>
      <c r="C20">
        <v>1</v>
      </c>
      <c r="D20">
        <v>1</v>
      </c>
      <c r="E20" s="3" t="s">
        <v>1</v>
      </c>
      <c r="F20">
        <v>1</v>
      </c>
      <c r="G20">
        <v>10000</v>
      </c>
      <c r="H20" s="3" t="s">
        <v>3</v>
      </c>
      <c r="I20" t="s">
        <v>699</v>
      </c>
      <c r="J20" t="s">
        <v>699</v>
      </c>
      <c r="K20" s="3" t="s">
        <v>676</v>
      </c>
      <c r="L20" s="3" t="s">
        <v>290</v>
      </c>
      <c r="M20" t="s">
        <v>7</v>
      </c>
    </row>
    <row r="21" spans="1:33">
      <c r="A21" t="str">
        <f>CONCATENATE("INSERT INTO ",B$18," (",B$19,", ",C$19,", ",D$19,", ",E$19,", ",F$19,", ",G$19,", ",H$19,", ",I$19,", ",J$19,", ",K$19,", ",L$19,", ",M$19,") VALUES (",B21,",",C21,",",D21,",",E21,",",F21,",",G21,",",H21,",",I21,",",J21,",",K21,",",L21,",",M21,");" )</f>
        <v>INSERT INTO partida (id_partida, id_orden_produccion, id_tipo_trabajo, nombre_partida, id_tipo_forma_trabajo, cantidad, descripcion_partida, diagrama_formacion, observaciones_generales, observaciones_aprobacion, fecha_generacion, activo) VALUES (2,1,2,'Partida publicacion',3,5000,'Libro El Chapopote',NULL,NULL,'Necesita rúbrica de aprobación','2013-09-19 03:21:17',true);</v>
      </c>
      <c r="B21">
        <v>2</v>
      </c>
      <c r="C21">
        <v>1</v>
      </c>
      <c r="D21">
        <v>2</v>
      </c>
      <c r="E21" s="3" t="s">
        <v>2</v>
      </c>
      <c r="F21">
        <v>3</v>
      </c>
      <c r="G21">
        <v>5000</v>
      </c>
      <c r="H21" s="3" t="s">
        <v>132</v>
      </c>
      <c r="I21" t="s">
        <v>699</v>
      </c>
      <c r="J21" t="s">
        <v>452</v>
      </c>
      <c r="K21" s="3" t="s">
        <v>613</v>
      </c>
      <c r="L21" s="3" t="s">
        <v>291</v>
      </c>
      <c r="M21" t="s">
        <v>7</v>
      </c>
    </row>
    <row r="24" spans="1:33">
      <c r="B24" s="1" t="s">
        <v>550</v>
      </c>
    </row>
    <row r="25" spans="1:33">
      <c r="B25" t="s">
        <v>551</v>
      </c>
      <c r="C25" t="s">
        <v>367</v>
      </c>
      <c r="D25" t="s">
        <v>341</v>
      </c>
      <c r="E25" t="s">
        <v>552</v>
      </c>
      <c r="F25" t="s">
        <v>544</v>
      </c>
      <c r="G25" t="s">
        <v>36</v>
      </c>
      <c r="H25" t="s">
        <v>172</v>
      </c>
      <c r="I25" t="s">
        <v>175</v>
      </c>
      <c r="J25" t="s">
        <v>55</v>
      </c>
      <c r="K25" t="s">
        <v>189</v>
      </c>
      <c r="L25" t="s">
        <v>56</v>
      </c>
      <c r="M25" t="s">
        <v>57</v>
      </c>
      <c r="N25" t="s">
        <v>826</v>
      </c>
      <c r="O25" t="s">
        <v>168</v>
      </c>
      <c r="P25" t="s">
        <v>49</v>
      </c>
      <c r="Q25" t="s">
        <v>278</v>
      </c>
      <c r="R25" t="s">
        <v>22</v>
      </c>
      <c r="S25" t="s">
        <v>159</v>
      </c>
      <c r="T25" t="s">
        <v>217</v>
      </c>
      <c r="U25" t="s">
        <v>218</v>
      </c>
      <c r="V25" t="s">
        <v>59</v>
      </c>
      <c r="W25" t="s">
        <v>202</v>
      </c>
      <c r="X25" t="s">
        <v>203</v>
      </c>
      <c r="Y25" t="s">
        <v>25</v>
      </c>
      <c r="Z25" t="s">
        <v>58</v>
      </c>
      <c r="AA25" t="s">
        <v>324</v>
      </c>
      <c r="AB25" t="s">
        <v>77</v>
      </c>
      <c r="AC25" t="s">
        <v>581</v>
      </c>
      <c r="AD25" t="s">
        <v>288</v>
      </c>
      <c r="AE25" t="s">
        <v>9</v>
      </c>
    </row>
    <row r="26" spans="1:33">
      <c r="A26" s="28" t="str">
        <f>CONCATENATE("INSERT INTO ",B$24," (",B$25,", ",C$25,", ",D$25,", ",E$25,", ",F$25,", ",G$25,", ",H$25,", ",I$25,", ",J$25,", ",K$25,", ",L$25,", ",M$25,", ",N$25,", ",O$25,", ",P$25,", ",Q$25,", ",R$25,", ",S$25,", ",T$25,", ",U$25,", ",V$25,", ",W$25,", ",X$25,", ",Y$25,", ",Z$25,", ",AA$25,", ",AB$25,", ",AC$25,", ",AD$25,", ",AE$25,") VALUES (",B26,",",C26,",",D26,",",E26,",",F26,",",G26,",",H26,",",I26,",",J26,",",K26,",",L26,",",M26,",",N26,",",O26,",",P26,",",Q26,",",R26,",",S26,",",T26,",",U26,",",V26,",",W26,",",X26,",",Y26,",",Z26,",",AA26,",",AB26,",",AC26,",",AD26,",",AE26,");"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(1,1,'Flyer monster high',20,15,NULL,NULL,true,false,false,false,false,6,12,NULL,1,1,0,NULL,1,2,0,NULL,1,1,2,1,'Ninguna','2013-09-19 03:16:17',true);</v>
      </c>
      <c r="B26">
        <v>1</v>
      </c>
      <c r="C26">
        <v>1</v>
      </c>
      <c r="D26" s="3" t="s">
        <v>233</v>
      </c>
      <c r="E26" s="12">
        <v>20</v>
      </c>
      <c r="F26" s="12">
        <v>15</v>
      </c>
      <c r="G26" t="s">
        <v>561</v>
      </c>
      <c r="H26" t="s">
        <v>561</v>
      </c>
      <c r="I26" t="s">
        <v>103</v>
      </c>
      <c r="J26" t="s">
        <v>315</v>
      </c>
      <c r="K26" t="s">
        <v>220</v>
      </c>
      <c r="L26" t="s">
        <v>315</v>
      </c>
      <c r="M26" t="s">
        <v>315</v>
      </c>
      <c r="N26">
        <v>6</v>
      </c>
      <c r="O26">
        <v>12</v>
      </c>
      <c r="P26" t="s">
        <v>310</v>
      </c>
      <c r="Q26">
        <v>1</v>
      </c>
      <c r="R26">
        <v>1</v>
      </c>
      <c r="S26">
        <v>0</v>
      </c>
      <c r="T26" t="s">
        <v>699</v>
      </c>
      <c r="U26">
        <v>1</v>
      </c>
      <c r="V26">
        <v>2</v>
      </c>
      <c r="W26">
        <v>0</v>
      </c>
      <c r="X26" t="s">
        <v>369</v>
      </c>
      <c r="Y26">
        <v>1</v>
      </c>
      <c r="Z26">
        <v>1</v>
      </c>
      <c r="AA26">
        <v>2</v>
      </c>
      <c r="AB26">
        <v>1</v>
      </c>
      <c r="AC26" s="3" t="s">
        <v>582</v>
      </c>
      <c r="AD26" s="3" t="s">
        <v>294</v>
      </c>
      <c r="AE26" t="s">
        <v>7</v>
      </c>
    </row>
    <row r="27" spans="1:33">
      <c r="A27" s="28" t="str">
        <f t="shared" ref="A27:A28" si="0">CONCATENATE("INSERT INTO ",B$24," (",B$25,", ",C$25,", ",D$25,", ",E$25,", ",F$25,", ",G$25,", ",H$25,", ",I$25,", ",J$25,", ",K$25,", ",L$25,", ",M$25,", ",N$25,", ",O$25,", ",P$25,", ",Q$25,", ",R$25,", ",S$25,", ",T$25,", ",U$25,", ",V$25,", ",W$25,", ",X$25,", ",Y$25,", ",Z$25,", ",AA$25,", ",AB$25,", ",AC$25,", ",AD$25,", ",AE$25,") VALUES (",B27,",",C27,",",D27,",",E27,",",F27,",",G27,",",H27,",",I27,",",J27,",",K27,",",L27,",",M27,",",N27,",",O27,",",P27,",",Q27,",",R27,",",S27,",",T27,",",U27,",",V27,",",W27,",",X27,",",Y27,",",Z27,",",AA27,",",AB27,",",AC27,",",AD27,",",AE27,");"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(2,2,'Contenido interior revista',20,15,20,30,false,false,false,false,false,1,NULL,52,5,1,1,'Dorada',1,1,1,'Dorada',1,1,2,1,'Ninguna','2013-09-19 03:22:17',true);</v>
      </c>
      <c r="B27">
        <v>2</v>
      </c>
      <c r="C27">
        <v>2</v>
      </c>
      <c r="D27" s="3" t="s">
        <v>824</v>
      </c>
      <c r="E27" s="12">
        <v>20</v>
      </c>
      <c r="F27" s="13">
        <v>15</v>
      </c>
      <c r="G27" s="22">
        <v>20</v>
      </c>
      <c r="H27" s="22">
        <v>30</v>
      </c>
      <c r="I27" t="s">
        <v>315</v>
      </c>
      <c r="J27" t="s">
        <v>315</v>
      </c>
      <c r="K27" t="s">
        <v>220</v>
      </c>
      <c r="L27" t="s">
        <v>315</v>
      </c>
      <c r="M27" t="s">
        <v>315</v>
      </c>
      <c r="N27">
        <v>1</v>
      </c>
      <c r="O27" t="s">
        <v>104</v>
      </c>
      <c r="P27">
        <v>52</v>
      </c>
      <c r="Q27">
        <v>5</v>
      </c>
      <c r="R27">
        <v>1</v>
      </c>
      <c r="S27">
        <v>1</v>
      </c>
      <c r="T27" s="3" t="s">
        <v>546</v>
      </c>
      <c r="U27">
        <v>1</v>
      </c>
      <c r="V27">
        <v>1</v>
      </c>
      <c r="W27">
        <v>1</v>
      </c>
      <c r="X27" s="3" t="s">
        <v>546</v>
      </c>
      <c r="Y27">
        <v>1</v>
      </c>
      <c r="Z27">
        <v>1</v>
      </c>
      <c r="AA27">
        <v>2</v>
      </c>
      <c r="AB27">
        <v>1</v>
      </c>
      <c r="AC27" s="3" t="s">
        <v>582</v>
      </c>
      <c r="AD27" s="3" t="s">
        <v>158</v>
      </c>
      <c r="AE27" t="s">
        <v>10</v>
      </c>
      <c r="AG27" t="s">
        <v>502</v>
      </c>
    </row>
    <row r="28" spans="1:33">
      <c r="A28" s="28" t="str">
        <f t="shared" si="0"/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(3,2,'Portada revista',20,15,20,30,false,false,false,false,false,9,NULL,4,5,1,0,NULL,2,4,0,NULL,2,1,2,1,'Ninguna','2013-09-19 03:23:17',true);</v>
      </c>
      <c r="B28">
        <v>3</v>
      </c>
      <c r="C28">
        <v>2</v>
      </c>
      <c r="D28" s="3" t="s">
        <v>355</v>
      </c>
      <c r="E28" s="13">
        <v>20</v>
      </c>
      <c r="F28" s="13">
        <v>15</v>
      </c>
      <c r="G28" s="22">
        <v>20</v>
      </c>
      <c r="H28" s="22">
        <v>30</v>
      </c>
      <c r="I28" t="s">
        <v>315</v>
      </c>
      <c r="J28" t="s">
        <v>315</v>
      </c>
      <c r="K28" t="s">
        <v>221</v>
      </c>
      <c r="L28" t="s">
        <v>315</v>
      </c>
      <c r="M28" t="s">
        <v>315</v>
      </c>
      <c r="N28">
        <v>9</v>
      </c>
      <c r="O28" t="s">
        <v>808</v>
      </c>
      <c r="P28">
        <v>4</v>
      </c>
      <c r="Q28">
        <v>5</v>
      </c>
      <c r="R28">
        <v>1</v>
      </c>
      <c r="S28">
        <v>0</v>
      </c>
      <c r="T28" t="s">
        <v>699</v>
      </c>
      <c r="U28">
        <v>2</v>
      </c>
      <c r="V28">
        <v>4</v>
      </c>
      <c r="W28">
        <v>0</v>
      </c>
      <c r="X28" t="s">
        <v>699</v>
      </c>
      <c r="Y28">
        <v>2</v>
      </c>
      <c r="Z28">
        <v>1</v>
      </c>
      <c r="AA28">
        <v>2</v>
      </c>
      <c r="AB28">
        <v>1</v>
      </c>
      <c r="AC28" s="3" t="s">
        <v>582</v>
      </c>
      <c r="AD28" s="3" t="s">
        <v>180</v>
      </c>
      <c r="AE28" t="s">
        <v>7</v>
      </c>
    </row>
    <row r="29" spans="1:33">
      <c r="F29" s="3"/>
      <c r="G29" s="3"/>
      <c r="W29" s="3"/>
    </row>
    <row r="31" spans="1:33">
      <c r="B31" s="1" t="s">
        <v>539</v>
      </c>
    </row>
    <row r="32" spans="1:33">
      <c r="B32" t="s">
        <v>540</v>
      </c>
      <c r="C32" t="s">
        <v>551</v>
      </c>
      <c r="D32" t="s">
        <v>541</v>
      </c>
      <c r="E32" t="s">
        <v>381</v>
      </c>
      <c r="F32" t="s">
        <v>543</v>
      </c>
      <c r="G32" t="s">
        <v>287</v>
      </c>
      <c r="H32" t="s">
        <v>745</v>
      </c>
      <c r="I32" t="s">
        <v>564</v>
      </c>
      <c r="J32" t="s">
        <v>659</v>
      </c>
      <c r="K32" t="s">
        <v>204</v>
      </c>
      <c r="L32" t="s">
        <v>32</v>
      </c>
      <c r="M32" t="s">
        <v>85</v>
      </c>
      <c r="N32" t="s">
        <v>86</v>
      </c>
      <c r="O32" t="s">
        <v>186</v>
      </c>
      <c r="P32" t="s">
        <v>79</v>
      </c>
      <c r="Q32" t="s">
        <v>657</v>
      </c>
      <c r="R32" t="s">
        <v>80</v>
      </c>
      <c r="S32" t="s">
        <v>451</v>
      </c>
      <c r="T32" t="s">
        <v>187</v>
      </c>
      <c r="U32" t="s">
        <v>392</v>
      </c>
      <c r="V32" t="s">
        <v>8</v>
      </c>
    </row>
    <row r="33" spans="1:23">
      <c r="A33" t="str">
        <f>CONCATENATE("INSERT INTO ",B$31," (",B$32,", ",C$32,", ",D$32,", ",E$32,", ",F$32,", ",G$32,", ",H$32,", ",I$32,", ",J$32,", ",K$32,", ",L$32,", ",M$32,", ",N$32,", ",O$32,", ",P$32,", ",Q$32,", ",R$32,", ",S$32,", ",T$32,", ",U$32,", ",V$32,") VALUES (",B33,",",C33,",",D33,",",E33,",",F33,",",G33,",",H33,",",I33,",",J33,",",K33,",",L33,",",M33,",",N33,",",O33,",",P33,",",Q33,",",R33,",",S33,",",T33,",",U33,",",V33,");"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(1,1,5,5,1,'Ninguna',1,834,250,1084,4,0,0,4,3,0,0,false,3,1,true);</v>
      </c>
      <c r="B33">
        <v>1</v>
      </c>
      <c r="C33">
        <v>1</v>
      </c>
      <c r="D33">
        <v>5</v>
      </c>
      <c r="E33">
        <v>5</v>
      </c>
      <c r="F33">
        <v>1</v>
      </c>
      <c r="G33" s="3" t="s">
        <v>234</v>
      </c>
      <c r="H33">
        <v>1</v>
      </c>
      <c r="I33">
        <v>834</v>
      </c>
      <c r="J33">
        <v>250</v>
      </c>
      <c r="K33">
        <v>1084</v>
      </c>
      <c r="L33">
        <v>4</v>
      </c>
      <c r="M33">
        <v>0</v>
      </c>
      <c r="N33">
        <v>0</v>
      </c>
      <c r="O33">
        <v>4</v>
      </c>
      <c r="P33">
        <v>3</v>
      </c>
      <c r="Q33">
        <v>0</v>
      </c>
      <c r="R33">
        <v>0</v>
      </c>
      <c r="S33" t="s">
        <v>499</v>
      </c>
      <c r="T33">
        <v>3</v>
      </c>
      <c r="U33">
        <v>1</v>
      </c>
      <c r="V33" t="s">
        <v>7</v>
      </c>
    </row>
    <row r="34" spans="1:23">
      <c r="A34" t="str">
        <f t="shared" ref="A34:A38" si="1">CONCATENATE("INSERT INTO ",B$31," (",B$32,", ",C$32,", ",D$32,", ",E$32,", ",F$32,", ",G$32,", ",H$32,", ",I$32,", ",J$32,", ",K$32,", ",L$32,", ",M$32,", ",N$32,", ",O$32,", ",P$32,", ",Q$32,", ",R$32,", ",S$32,", ",T$32,", ",U$32,", ",V$32,") VALUES (",B34,",",C34,",",D34,",",E34,",",F34,",",G34,",",H34,",",I34,",",J34,",",K34,",",L34,",",M34,",",N34,",",O34,",",P34,",",Q34,",",R34,",",S34,",",T34,",",U34,",",V34,");"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(2,2,5,5,1,'pàgina 1-16',1,5000,600,5600,4,1,0,5,4,1,0,false,5,1,true);</v>
      </c>
      <c r="B34">
        <v>2</v>
      </c>
      <c r="C34">
        <v>2</v>
      </c>
      <c r="D34">
        <v>5</v>
      </c>
      <c r="E34">
        <v>5</v>
      </c>
      <c r="F34">
        <v>1</v>
      </c>
      <c r="G34" s="3" t="s">
        <v>311</v>
      </c>
      <c r="H34">
        <v>1</v>
      </c>
      <c r="I34">
        <v>5000</v>
      </c>
      <c r="J34">
        <v>600</v>
      </c>
      <c r="K34">
        <v>5600</v>
      </c>
      <c r="L34">
        <v>4</v>
      </c>
      <c r="M34">
        <v>1</v>
      </c>
      <c r="N34">
        <v>0</v>
      </c>
      <c r="O34" s="3">
        <v>5</v>
      </c>
      <c r="P34">
        <v>4</v>
      </c>
      <c r="Q34">
        <v>1</v>
      </c>
      <c r="R34">
        <v>0</v>
      </c>
      <c r="S34" t="s">
        <v>499</v>
      </c>
      <c r="T34">
        <v>5</v>
      </c>
      <c r="U34">
        <v>1</v>
      </c>
      <c r="V34" t="s">
        <v>7</v>
      </c>
    </row>
    <row r="35" spans="1:23">
      <c r="A35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(3,2,5,5,1,'página 17-32',1,5000,600,5600,4,1,0,5,4,1,0,false,5,1,true);</v>
      </c>
      <c r="B35">
        <v>3</v>
      </c>
      <c r="C35">
        <v>2</v>
      </c>
      <c r="D35">
        <v>5</v>
      </c>
      <c r="E35">
        <v>5</v>
      </c>
      <c r="F35">
        <v>1</v>
      </c>
      <c r="G35" s="3" t="s">
        <v>545</v>
      </c>
      <c r="H35">
        <v>1</v>
      </c>
      <c r="I35">
        <v>5000</v>
      </c>
      <c r="J35">
        <v>600</v>
      </c>
      <c r="K35">
        <v>5600</v>
      </c>
      <c r="L35">
        <v>4</v>
      </c>
      <c r="M35">
        <v>1</v>
      </c>
      <c r="N35">
        <v>0</v>
      </c>
      <c r="O35">
        <v>5</v>
      </c>
      <c r="P35">
        <v>4</v>
      </c>
      <c r="Q35">
        <v>1</v>
      </c>
      <c r="R35">
        <v>0</v>
      </c>
      <c r="S35" t="s">
        <v>499</v>
      </c>
      <c r="T35">
        <v>5</v>
      </c>
      <c r="U35">
        <v>1</v>
      </c>
      <c r="V35" t="s">
        <v>7</v>
      </c>
      <c r="W35" s="3"/>
    </row>
    <row r="36" spans="1:23">
      <c r="A36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(4,2,5,5,1,'página 33-48',1,5000,600,5600,4,1,0,5,4,1,0,false,5,1,true);</v>
      </c>
      <c r="B36">
        <v>4</v>
      </c>
      <c r="C36">
        <v>2</v>
      </c>
      <c r="D36">
        <v>5</v>
      </c>
      <c r="E36">
        <v>5</v>
      </c>
      <c r="F36">
        <v>1</v>
      </c>
      <c r="G36" s="3" t="s">
        <v>312</v>
      </c>
      <c r="H36">
        <v>1</v>
      </c>
      <c r="I36">
        <v>5000</v>
      </c>
      <c r="J36">
        <v>600</v>
      </c>
      <c r="K36">
        <v>5600</v>
      </c>
      <c r="L36">
        <v>4</v>
      </c>
      <c r="M36">
        <v>1</v>
      </c>
      <c r="N36">
        <v>0</v>
      </c>
      <c r="O36">
        <v>5</v>
      </c>
      <c r="P36">
        <v>4</v>
      </c>
      <c r="Q36">
        <v>1</v>
      </c>
      <c r="R36">
        <v>0</v>
      </c>
      <c r="S36" t="s">
        <v>499</v>
      </c>
      <c r="T36">
        <v>5</v>
      </c>
      <c r="U36">
        <v>1</v>
      </c>
      <c r="V36" t="s">
        <v>7</v>
      </c>
    </row>
    <row r="37" spans="1:23">
      <c r="A37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(5,2,5,5,1,'página 49-52',0.25,1250,500,1750,4,1,0,5,0,0,0,true,0,2,true);</v>
      </c>
      <c r="B37">
        <v>5</v>
      </c>
      <c r="C37">
        <v>2</v>
      </c>
      <c r="D37">
        <v>5</v>
      </c>
      <c r="E37">
        <v>5</v>
      </c>
      <c r="F37">
        <v>1</v>
      </c>
      <c r="G37" s="3" t="s">
        <v>818</v>
      </c>
      <c r="H37">
        <v>0.25</v>
      </c>
      <c r="I37">
        <v>1250</v>
      </c>
      <c r="J37">
        <v>500</v>
      </c>
      <c r="K37">
        <v>1750</v>
      </c>
      <c r="L37">
        <v>4</v>
      </c>
      <c r="M37">
        <v>1</v>
      </c>
      <c r="N37">
        <v>0</v>
      </c>
      <c r="O37">
        <v>5</v>
      </c>
      <c r="P37">
        <v>0</v>
      </c>
      <c r="Q37">
        <v>0</v>
      </c>
      <c r="R37">
        <v>0</v>
      </c>
      <c r="S37" t="s">
        <v>500</v>
      </c>
      <c r="T37">
        <v>0</v>
      </c>
      <c r="U37">
        <v>2</v>
      </c>
      <c r="V37" t="s">
        <v>7</v>
      </c>
    </row>
    <row r="38" spans="1:23">
      <c r="A38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(6,3,5,5,1,'portada',0.25,1250,250,1500,4,0,1,4,0,0,0,false,0,1,true);</v>
      </c>
      <c r="B38">
        <v>6</v>
      </c>
      <c r="C38">
        <v>3</v>
      </c>
      <c r="D38">
        <v>5</v>
      </c>
      <c r="E38">
        <v>5</v>
      </c>
      <c r="F38">
        <v>1</v>
      </c>
      <c r="G38" s="3" t="s">
        <v>385</v>
      </c>
      <c r="H38">
        <v>0.25</v>
      </c>
      <c r="I38">
        <v>1250</v>
      </c>
      <c r="J38">
        <v>250</v>
      </c>
      <c r="K38">
        <v>1500</v>
      </c>
      <c r="L38">
        <v>4</v>
      </c>
      <c r="M38">
        <v>0</v>
      </c>
      <c r="N38">
        <v>1</v>
      </c>
      <c r="O38">
        <v>4</v>
      </c>
      <c r="P38">
        <v>0</v>
      </c>
      <c r="Q38">
        <v>0</v>
      </c>
      <c r="R38">
        <v>0</v>
      </c>
      <c r="S38" t="s">
        <v>499</v>
      </c>
      <c r="T38">
        <v>0</v>
      </c>
      <c r="U38">
        <v>1</v>
      </c>
      <c r="V38" t="s">
        <v>7</v>
      </c>
    </row>
    <row r="41" spans="1:23">
      <c r="B41" s="1" t="s">
        <v>223</v>
      </c>
    </row>
    <row r="42" spans="1:23">
      <c r="B42" t="s">
        <v>81</v>
      </c>
      <c r="C42" t="s">
        <v>367</v>
      </c>
      <c r="D42" t="s">
        <v>266</v>
      </c>
      <c r="E42" t="s">
        <v>148</v>
      </c>
      <c r="F42" t="s">
        <v>287</v>
      </c>
      <c r="G42" t="s">
        <v>8</v>
      </c>
    </row>
    <row r="43" spans="1:23">
      <c r="A43" t="str">
        <f>CONCATENATE("INSERT INTO ",B$41," (",B$42,", ",C$42,", ",D$42,", ",E$42,", ",F$42,", ",G$42,") VALUES (",B43,",",C43,",",D43,",",E43,",",F43,",",G43,");" )</f>
        <v>INSERT INTO material_ayuda_x_partida (id_material_ayuda_x_partida, id_partida, id_material_ayuda, id_responsable_insumo, observaciones, activo) VALUES (1,1,3,1,'Se debe regresar al cliente',true);</v>
      </c>
      <c r="B43">
        <v>1</v>
      </c>
      <c r="C43">
        <v>1</v>
      </c>
      <c r="D43">
        <v>3</v>
      </c>
      <c r="E43">
        <v>1</v>
      </c>
      <c r="F43" s="3" t="s">
        <v>725</v>
      </c>
      <c r="G43" t="s">
        <v>7</v>
      </c>
    </row>
    <row r="44" spans="1:23">
      <c r="A44" t="str">
        <f t="shared" ref="A44:A45" si="2">CONCATENATE("INSERT INTO ",B$41," (",B$42,", ",C$42,", ",D$42,", ",E$42,", ",F$42,", ",G$42,") VALUES (",B44,",",C44,",",D44,",",E44,",",F44,",",G44,");" )</f>
        <v>INSERT INTO material_ayuda_x_partida (id_material_ayuda_x_partida, id_partida, id_material_ayuda, id_responsable_insumo, observaciones, activo) VALUES (2,1,4,1,'Muestra flyer',true);</v>
      </c>
      <c r="B44">
        <v>2</v>
      </c>
      <c r="C44">
        <v>1</v>
      </c>
      <c r="D44">
        <v>4</v>
      </c>
      <c r="E44">
        <v>1</v>
      </c>
      <c r="F44" s="3" t="s">
        <v>668</v>
      </c>
      <c r="G44" t="s">
        <v>7</v>
      </c>
    </row>
    <row r="45" spans="1:23">
      <c r="A45" t="str">
        <f t="shared" si="2"/>
        <v>INSERT INTO material_ayuda_x_partida (id_material_ayuda_x_partida, id_partida, id_material_ayuda, id_responsable_insumo, observaciones, activo) VALUES (3,2,3,1,'Regresar al finalizar trabajo',true);</v>
      </c>
      <c r="B45">
        <v>3</v>
      </c>
      <c r="C45">
        <v>2</v>
      </c>
      <c r="D45">
        <v>3</v>
      </c>
      <c r="E45">
        <v>1</v>
      </c>
      <c r="F45" s="3" t="s">
        <v>750</v>
      </c>
      <c r="G45" t="s">
        <v>7</v>
      </c>
    </row>
    <row r="48" spans="1:23">
      <c r="B48" s="1" t="s">
        <v>199</v>
      </c>
    </row>
    <row r="49" spans="1:11">
      <c r="B49" t="s">
        <v>636</v>
      </c>
      <c r="C49" t="s">
        <v>367</v>
      </c>
      <c r="D49" t="s">
        <v>374</v>
      </c>
      <c r="E49" t="s">
        <v>89</v>
      </c>
      <c r="F49" t="s">
        <v>404</v>
      </c>
      <c r="G49" t="s">
        <v>326</v>
      </c>
      <c r="H49" t="s">
        <v>8</v>
      </c>
    </row>
    <row r="50" spans="1:11">
      <c r="A50" t="str">
        <f>CONCATENATE("INSERT INTO ",B$48," (",B$49,", ",C$49,", ",D$49,", ",F$49,", ",G$49,", ",E$49,", ",H$49,") VALUES (",B50,",",C50,",",D50,",",F50,",",G50,",",E50,",",H50,");" )</f>
        <v>INSERT INTO costos_extras_detalle (id_costos_extras_detalle, id_partida, id_costos_extras, especificaciones, precio_total_pesos, cantidad, activo) VALUES (1,1,1,' Porque cliente equivoco prueba de color',100.1,1,true);</v>
      </c>
      <c r="B50">
        <v>1</v>
      </c>
      <c r="C50">
        <v>1</v>
      </c>
      <c r="D50">
        <v>1</v>
      </c>
      <c r="E50">
        <v>1</v>
      </c>
      <c r="F50" s="3" t="s">
        <v>553</v>
      </c>
      <c r="G50">
        <v>100.1</v>
      </c>
      <c r="H50" t="s">
        <v>7</v>
      </c>
    </row>
    <row r="51" spans="1:11">
      <c r="A51" t="str">
        <f t="shared" ref="A51:A52" si="3">CONCATENATE("INSERT INTO ",B$48," (",B$49,", ",C$49,", ",D$49,", ",F$49,", ",G$49,", ",E$49,", ",H$49,") VALUES (",B51,",",C51,",",D51,",",F51,",",G51,",",E51,",",H51,");" )</f>
        <v>INSERT INTO costos_extras_detalle (id_costos_extras_detalle, id_partida, id_costos_extras, especificaciones, precio_total_pesos, cantidad, activo) VALUES (2,1,5,' Porque cliente equivoco prueba de color',215.25,1,true);</v>
      </c>
      <c r="B51">
        <v>2</v>
      </c>
      <c r="C51">
        <v>1</v>
      </c>
      <c r="D51">
        <v>5</v>
      </c>
      <c r="E51">
        <v>1</v>
      </c>
      <c r="F51" s="3" t="s">
        <v>553</v>
      </c>
      <c r="G51">
        <v>215.25</v>
      </c>
      <c r="H51" t="s">
        <v>7</v>
      </c>
    </row>
    <row r="52" spans="1:11">
      <c r="A52" t="str">
        <f t="shared" si="3"/>
        <v>INSERT INTO costos_extras_detalle (id_costos_extras_detalle, id_partida, id_costos_extras, especificaciones, precio_total_pesos, cantidad, activo) VALUES (3,2,6,NULL,300.13,2,true);</v>
      </c>
      <c r="B52">
        <v>3</v>
      </c>
      <c r="C52">
        <v>2</v>
      </c>
      <c r="D52">
        <v>6</v>
      </c>
      <c r="E52">
        <v>2</v>
      </c>
      <c r="F52" t="s">
        <v>699</v>
      </c>
      <c r="G52">
        <v>300.13</v>
      </c>
      <c r="H52" t="s">
        <v>7</v>
      </c>
      <c r="J52" t="s">
        <v>363</v>
      </c>
    </row>
    <row r="55" spans="1:11">
      <c r="B55" s="1" t="s">
        <v>403</v>
      </c>
    </row>
    <row r="56" spans="1:11">
      <c r="B56" t="s">
        <v>409</v>
      </c>
      <c r="C56" t="s">
        <v>367</v>
      </c>
      <c r="D56" t="s">
        <v>145</v>
      </c>
      <c r="E56" t="s">
        <v>637</v>
      </c>
      <c r="F56" t="s">
        <v>248</v>
      </c>
      <c r="G56" t="s">
        <v>287</v>
      </c>
      <c r="H56" t="s">
        <v>20</v>
      </c>
      <c r="I56" t="s">
        <v>351</v>
      </c>
      <c r="J56" t="s">
        <v>93</v>
      </c>
      <c r="K56" t="s">
        <v>8</v>
      </c>
    </row>
    <row r="57" spans="1:11">
      <c r="A57" t="str">
        <f>CONCATENATE("INSERT INTO ",B$55," (",B$56,", ",C$56,", ",D$56,", ",E$56,", ",F$56,", ",G$56,", ",H$56,", ",I$56,", ",J$56,", ",K$56,") VALUES (",B57,",",C57,",",D57,",",E57,",",F57,",",G57,",",H57,",",I57,",",J57,",",K57,");" )</f>
        <v>INSERT INTO disenio (id_disenio, id_partida, indicacion_tarea_realizar, resumen_entendido_realizar, materiales_recibe, observaciones, fecha_inicio, fecha_fin, fecha_generacion, activo) VALUES (1,1,'Hacer diseño de volante media carta (14x21.5) y escaneo de imagen',NULL,'Dummy y archivo electrónico',NULL,'2013-09-19','2013-09-20','2013-09-20',true);</v>
      </c>
      <c r="B57">
        <v>1</v>
      </c>
      <c r="C57">
        <v>1</v>
      </c>
      <c r="D57" s="3" t="s">
        <v>548</v>
      </c>
      <c r="E57" t="s">
        <v>699</v>
      </c>
      <c r="F57" s="3" t="s">
        <v>576</v>
      </c>
      <c r="G57" t="s">
        <v>699</v>
      </c>
      <c r="H57" s="3" t="s">
        <v>344</v>
      </c>
      <c r="I57" s="3" t="s">
        <v>142</v>
      </c>
      <c r="J57" s="3" t="s">
        <v>139</v>
      </c>
      <c r="K57" t="s">
        <v>7</v>
      </c>
    </row>
    <row r="58" spans="1:11">
      <c r="A58" t="str">
        <f>CONCATENATE("INSERT INTO ",B$55," (",B$56,", ",C$56,", ",D$56,", ",E$56,", ",F$56,", ",G$56,", ",H$56,", ",I$56,", ",J$56,", ",K$56,") VALUES (",B58,",",C58,",",D58,",",E58,",",F58,",",G58,",",H58,",",I58,",",J58,",",K58,");" )</f>
        <v>INSERT INTO disenio (id_disenio, id_partida, indicacion_tarea_realizar, resumen_entendido_realizar, materiales_recibe, observaciones, fecha_inicio, fecha_fin, fecha_generacion, activo) VALUES (2,2,'Hacer diseño de libro',NULL,NULL,NULL,'2013-09-20','2013-09-25','2013-09-20',true);</v>
      </c>
      <c r="B58">
        <v>2</v>
      </c>
      <c r="C58">
        <v>2</v>
      </c>
      <c r="D58" s="3" t="s">
        <v>237</v>
      </c>
      <c r="E58" t="s">
        <v>699</v>
      </c>
      <c r="F58" t="s">
        <v>699</v>
      </c>
      <c r="G58" t="s">
        <v>699</v>
      </c>
      <c r="H58" s="3" t="s">
        <v>239</v>
      </c>
      <c r="I58" s="3" t="s">
        <v>238</v>
      </c>
      <c r="J58" s="3" t="s">
        <v>139</v>
      </c>
      <c r="K58" t="s">
        <v>7</v>
      </c>
    </row>
    <row r="61" spans="1:11">
      <c r="B61" s="1" t="s">
        <v>227</v>
      </c>
    </row>
    <row r="62" spans="1:11">
      <c r="B62" t="s">
        <v>11</v>
      </c>
      <c r="C62" t="s">
        <v>409</v>
      </c>
      <c r="D62" t="s">
        <v>436</v>
      </c>
      <c r="E62" t="s">
        <v>89</v>
      </c>
      <c r="F62" t="s">
        <v>404</v>
      </c>
      <c r="G62" t="s">
        <v>114</v>
      </c>
      <c r="H62" t="s">
        <v>8</v>
      </c>
    </row>
    <row r="63" spans="1:11">
      <c r="A63" t="str">
        <f>CONCATENATE("INSERT INTO ",B$61," (",B$62,", ",C$62,", ",D$62,", ",E$62,", ",F$62,", ",G$62,", ",H$62,") VALUES (",B63,",",C63,",",D63,",",E63,",",F63,",",G63,",",H63,");" )</f>
        <v>INSERT INTO disenio_detalle (id_disenio_detalle, id_disenio, id_proceso_disenio, cantidad, especificaciones, precio_total_pesos, activo) VALUES (1,1,2,1,'Con colores bonitos',100.12,true);</v>
      </c>
      <c r="B63">
        <v>1</v>
      </c>
      <c r="C63">
        <v>1</v>
      </c>
      <c r="D63">
        <v>2</v>
      </c>
      <c r="E63">
        <v>1</v>
      </c>
      <c r="F63" s="3" t="s">
        <v>133</v>
      </c>
      <c r="G63">
        <v>100.12</v>
      </c>
      <c r="H63" t="s">
        <v>7</v>
      </c>
    </row>
    <row r="64" spans="1:11">
      <c r="A64" t="str">
        <f t="shared" ref="A64:A66" si="4">CONCATENATE("INSERT INTO ",B$61," (",B$62,", ",C$62,", ",D$62,", ",E$62,", ",F$62,", ",G$62,", ",H$62,") VALUES (",B64,",",C64,",",D64,",",E64,",",F64,",",G64,",",H64,");" )</f>
        <v>INSERT INTO disenio_detalle (id_disenio_detalle, id_disenio, id_proceso_disenio, cantidad, especificaciones, precio_total_pesos, activo) VALUES (2,1,8,3,'Son imágenes del logotipo',50.25,true);</v>
      </c>
      <c r="B64">
        <v>2</v>
      </c>
      <c r="C64">
        <v>1</v>
      </c>
      <c r="D64">
        <v>8</v>
      </c>
      <c r="E64">
        <v>3</v>
      </c>
      <c r="F64" s="3" t="s">
        <v>342</v>
      </c>
      <c r="G64">
        <v>50.25</v>
      </c>
      <c r="H64" t="s">
        <v>7</v>
      </c>
    </row>
    <row r="65" spans="1:11">
      <c r="A65" t="str">
        <f t="shared" si="4"/>
        <v>INSERT INTO disenio_detalle (id_disenio_detalle, id_disenio, id_proceso_disenio, cantidad, especificaciones, precio_total_pesos, activo) VALUES (3,2,2,15,'Con los colores de google',0,true);</v>
      </c>
      <c r="B65">
        <v>3</v>
      </c>
      <c r="C65">
        <v>2</v>
      </c>
      <c r="D65">
        <v>2</v>
      </c>
      <c r="E65">
        <v>15</v>
      </c>
      <c r="F65" s="3" t="s">
        <v>384</v>
      </c>
      <c r="G65">
        <v>0</v>
      </c>
      <c r="H65" t="s">
        <v>7</v>
      </c>
    </row>
    <row r="66" spans="1:11">
      <c r="A66" t="str">
        <f t="shared" si="4"/>
        <v>INSERT INTO disenio_detalle (id_disenio_detalle, id_disenio, id_proceso_disenio, cantidad, especificaciones, precio_total_pesos, activo) VALUES (4,2,6,1,'Para mostrar al cliente',12.45,true);</v>
      </c>
      <c r="B66">
        <v>4</v>
      </c>
      <c r="C66">
        <v>2</v>
      </c>
      <c r="D66">
        <v>6</v>
      </c>
      <c r="E66">
        <v>1</v>
      </c>
      <c r="F66" s="3" t="s">
        <v>333</v>
      </c>
      <c r="G66">
        <v>12.45</v>
      </c>
      <c r="H66" t="s">
        <v>7</v>
      </c>
    </row>
    <row r="67" spans="1:11">
      <c r="A67" t="str">
        <f>CONCATENATE("INSERT INTO ",B$61," (",B$62,", ",C$62,", ",D$62,", ",E$62,", ",F$62,", ",G$62,", ",H$62,") VALUES (",B67,",",C67,",",D67,",",E67,",",F67,",",G67,",",H67,");" )</f>
        <v>INSERT INTO disenio_detalle (id_disenio_detalle, id_disenio, id_proceso_disenio, cantidad, especificaciones, precio_total_pesos, activo) VALUES (5,2,7,5,'Hechas por el cliente',45.67,true);</v>
      </c>
      <c r="B67">
        <v>5</v>
      </c>
      <c r="C67">
        <v>2</v>
      </c>
      <c r="D67">
        <v>7</v>
      </c>
      <c r="E67">
        <v>5</v>
      </c>
      <c r="F67" s="3" t="s">
        <v>592</v>
      </c>
      <c r="G67">
        <v>45.67</v>
      </c>
      <c r="H67" t="s">
        <v>7</v>
      </c>
    </row>
    <row r="70" spans="1:11">
      <c r="B70" s="1" t="s">
        <v>12</v>
      </c>
    </row>
    <row r="71" spans="1:11">
      <c r="B71" t="s">
        <v>13</v>
      </c>
      <c r="C71" t="s">
        <v>485</v>
      </c>
      <c r="D71" t="s">
        <v>145</v>
      </c>
      <c r="E71" t="s">
        <v>733</v>
      </c>
      <c r="F71" t="s">
        <v>16</v>
      </c>
      <c r="G71" t="s">
        <v>287</v>
      </c>
      <c r="H71" t="s">
        <v>20</v>
      </c>
      <c r="I71" t="s">
        <v>351</v>
      </c>
      <c r="J71" t="s">
        <v>140</v>
      </c>
      <c r="K71" t="s">
        <v>8</v>
      </c>
    </row>
    <row r="72" spans="1:11">
      <c r="A72" t="str">
        <f>CONCATENATE("INSERT INTO ",B$70," (",B$71,", ",C$71,", ",D$71,", ",E$71,", ",F$71,", ",G$71,", ",H$71,", ",I$71,", ",J$71,", ",K$71,") VALUES (",B72,",",C72,",",D72,",",E72,",",F72,",",G72,",",H72,",",I72,",",J72,",",K72,");" )</f>
        <v>INSERT INTO preprensa (id_preprensa, id_partida, indicacion_tarea_realizar, resumen_entendido_realizar, materiales_recibe, observaciones, fecha_inicio, fecha_fin, fecha_generacion, activo) VALUES (1,1,'Dar salida de placas',NULL,NULL,NULL,'2013-09-20','2013-09-20','2013-09-20',true);</v>
      </c>
      <c r="B72">
        <v>1</v>
      </c>
      <c r="C72">
        <v>1</v>
      </c>
      <c r="D72" s="3" t="s">
        <v>780</v>
      </c>
      <c r="E72" t="s">
        <v>699</v>
      </c>
      <c r="F72" t="s">
        <v>699</v>
      </c>
      <c r="G72" t="s">
        <v>699</v>
      </c>
      <c r="H72" s="3" t="s">
        <v>819</v>
      </c>
      <c r="I72" s="3" t="s">
        <v>819</v>
      </c>
      <c r="J72" s="3" t="s">
        <v>139</v>
      </c>
      <c r="K72" t="s">
        <v>7</v>
      </c>
    </row>
    <row r="73" spans="1:11">
      <c r="A73" t="str">
        <f>CONCATENATE("INSERT INTO ",B$70," (",B$71,", ",C$71,", ",D$71,", ",E$71,", ",F$71,", ",G$71,", ",H$71,", ",I$71,", ",J$71,", ",K$71,") VALUES (",B73,",",C73,",",D73,",",E73,",",F73,",",G73,",",H73,",",I73,",",J73,",",K73,");" )</f>
        <v>INSERT INTO preprensa (id_preprensa, id_partida, indicacion_tarea_realizar, resumen_entendido_realizar, materiales_recibe, observaciones, fecha_inicio, fecha_fin, fecha_generacion, activo) VALUES (2,2,'Dar salida de placas',NULL,NULL,NULL,'2013-09-25','2013-09-25','2013-09-20',true);</v>
      </c>
      <c r="B73">
        <v>2</v>
      </c>
      <c r="C73">
        <v>2</v>
      </c>
      <c r="D73" s="3" t="s">
        <v>95</v>
      </c>
      <c r="E73" t="s">
        <v>529</v>
      </c>
      <c r="F73" t="s">
        <v>699</v>
      </c>
      <c r="G73" t="s">
        <v>699</v>
      </c>
      <c r="H73" s="3" t="s">
        <v>820</v>
      </c>
      <c r="I73" s="3" t="s">
        <v>820</v>
      </c>
      <c r="J73" s="3" t="s">
        <v>139</v>
      </c>
      <c r="K73" t="s">
        <v>7</v>
      </c>
    </row>
    <row r="74" spans="1:11">
      <c r="D74" s="3"/>
      <c r="H74" s="3"/>
      <c r="I74" s="3"/>
    </row>
    <row r="75" spans="1:11">
      <c r="D75" s="3"/>
      <c r="H75" s="3"/>
      <c r="I75" s="3"/>
    </row>
    <row r="76" spans="1:11">
      <c r="B76" s="1" t="s">
        <v>639</v>
      </c>
      <c r="D76" s="3"/>
      <c r="H76" s="3"/>
      <c r="I76" s="3"/>
    </row>
    <row r="77" spans="1:11">
      <c r="B77" t="s">
        <v>645</v>
      </c>
      <c r="C77" t="s">
        <v>506</v>
      </c>
      <c r="D77" t="s">
        <v>628</v>
      </c>
      <c r="E77" t="s">
        <v>629</v>
      </c>
      <c r="F77" t="s">
        <v>630</v>
      </c>
      <c r="G77" t="s">
        <v>229</v>
      </c>
      <c r="H77" t="s">
        <v>644</v>
      </c>
      <c r="I77" s="3"/>
    </row>
    <row r="78" spans="1:11">
      <c r="A78" t="str">
        <f>CONCATENATE("INSERT INTO ",B$76," (",B$77,", ",C$77,", ",D$77,", ",E$77,", ",F$77,", ",G$77,", ",H$77,") VALUES (",B78,",",C78,",",D78,",",E78,",",F78,",",G78,",",H78,");" )</f>
        <v>INSERT INTO preprensa_detalle (id_preprensa_detalle, id_preprensa, id_proceso_preprensa, cantidad, especificaciones, precio_total_pesos, activo) VALUES (1,1,1,1,NULL,120.22,true);</v>
      </c>
      <c r="B78">
        <v>1</v>
      </c>
      <c r="C78">
        <v>1</v>
      </c>
      <c r="D78" s="3">
        <v>1</v>
      </c>
      <c r="E78">
        <v>1</v>
      </c>
      <c r="F78" t="s">
        <v>805</v>
      </c>
      <c r="G78">
        <v>120.22</v>
      </c>
      <c r="H78" t="s">
        <v>806</v>
      </c>
      <c r="I78" s="3"/>
    </row>
    <row r="79" spans="1:11">
      <c r="A79" s="29" t="str">
        <f>CONCATENATE("INSERT INTO ",B$76," (",B$77,", ",C$77,", ",D$77,", ",E$77,", ",F$77,", ",G$77,", ",H$77,") VALUES (",B79,",",C79,",",D79,",",E79,",",F79,",",G79,",",H79,");" )</f>
        <v>INSERT INTO preprensa_detalle (id_preprensa_detalle, id_preprensa, id_proceso_preprensa, cantidad, especificaciones, precio_total_pesos, activo) VALUES (2,2,2,1,NULL,45.08,true);</v>
      </c>
      <c r="B79">
        <v>2</v>
      </c>
      <c r="C79">
        <v>2</v>
      </c>
      <c r="D79" s="3">
        <v>2</v>
      </c>
      <c r="E79">
        <v>1</v>
      </c>
      <c r="F79" t="s">
        <v>805</v>
      </c>
      <c r="G79">
        <v>45.08</v>
      </c>
      <c r="H79" t="s">
        <v>806</v>
      </c>
      <c r="I79" s="3"/>
    </row>
    <row r="82" spans="1:30">
      <c r="B82" s="1" t="s">
        <v>236</v>
      </c>
    </row>
    <row r="83" spans="1:30">
      <c r="B83" t="s">
        <v>393</v>
      </c>
      <c r="C83" t="s">
        <v>367</v>
      </c>
      <c r="D83" t="s">
        <v>145</v>
      </c>
      <c r="E83" t="s">
        <v>733</v>
      </c>
      <c r="F83" t="s">
        <v>248</v>
      </c>
      <c r="G83" t="s">
        <v>287</v>
      </c>
      <c r="H83" t="s">
        <v>20</v>
      </c>
      <c r="I83" t="s">
        <v>351</v>
      </c>
      <c r="J83" t="s">
        <v>93</v>
      </c>
      <c r="K83" t="s">
        <v>8</v>
      </c>
    </row>
    <row r="84" spans="1:30">
      <c r="A84" t="str">
        <f>CONCATENATE("INSERT INTO ",B$82," (",B$83,", ",C$83,", ",D$83,", ",E$83,", ",F$83,", ",G$83,", ",H$83,", ",I$83,", ",J$83,", ",K$83,") VALUES (",B84,",",C84,",",D84,",",E84,",",F84,",",G84,",",H84,",",I84,",",J84,",",K84,");" )</f>
        <v>INSERT INTO transporte (id_transporte, id_partida, indicacion_tarea_realizar, resumen_entendido_realizar, materiales_recibe, observaciones, fecha_inicio, fecha_fin, fecha_generacion, activo) VALUES (1,1,'Revisar las placas, revelar y elaborar negativos',NULL,NULL,NULL,'2013-09-20','2013-09-21','2013-09-20',true);</v>
      </c>
      <c r="B84">
        <v>1</v>
      </c>
      <c r="C84">
        <v>1</v>
      </c>
      <c r="D84" s="3" t="s">
        <v>160</v>
      </c>
      <c r="E84" t="s">
        <v>699</v>
      </c>
      <c r="F84" t="s">
        <v>699</v>
      </c>
      <c r="G84" t="s">
        <v>699</v>
      </c>
      <c r="H84" s="3" t="s">
        <v>819</v>
      </c>
      <c r="I84" s="3" t="s">
        <v>108</v>
      </c>
      <c r="J84" s="3" t="s">
        <v>139</v>
      </c>
      <c r="K84" t="s">
        <v>7</v>
      </c>
    </row>
    <row r="85" spans="1:30">
      <c r="A85" t="str">
        <f>CONCATENATE("INSERT INTO ",B$82," (",B$83,", ",C$83,", ",D$83,", ",E$83,", ",F$83,", ",G$83,", ",H$83,", ",I$83,", ",J$83,", ",K$83,") VALUES (",B85,",",C85,",",D85,",",E85,",",F85,",",G85,",",H85,",",I85,",",J85,",",K85,");" )</f>
        <v>INSERT INTO transporte (id_transporte, id_partida, indicacion_tarea_realizar, resumen_entendido_realizar, materiales_recibe, observaciones, fecha_inicio, fecha_fin, fecha_generacion, activo) VALUES (2,2,'Revisar las placas, revelar y elaborar negativos',NULL,NULL,NULL,'2013-09-25','2013-09-25','2013-09-20',true);</v>
      </c>
      <c r="B85">
        <v>2</v>
      </c>
      <c r="C85">
        <v>2</v>
      </c>
      <c r="D85" s="3" t="s">
        <v>160</v>
      </c>
      <c r="E85" t="s">
        <v>699</v>
      </c>
      <c r="F85" t="s">
        <v>699</v>
      </c>
      <c r="G85" t="s">
        <v>699</v>
      </c>
      <c r="H85" s="3" t="s">
        <v>820</v>
      </c>
      <c r="I85" s="3" t="s">
        <v>820</v>
      </c>
      <c r="J85" s="3" t="s">
        <v>139</v>
      </c>
      <c r="K85" t="s">
        <v>7</v>
      </c>
    </row>
    <row r="86" spans="1:30">
      <c r="F86" s="3"/>
      <c r="G86" s="3"/>
      <c r="K86" s="3"/>
    </row>
    <row r="88" spans="1:30">
      <c r="B88" s="1" t="s">
        <v>394</v>
      </c>
    </row>
    <row r="89" spans="1:30">
      <c r="B89" t="s">
        <v>395</v>
      </c>
      <c r="C89" t="s">
        <v>393</v>
      </c>
      <c r="D89" t="s">
        <v>396</v>
      </c>
      <c r="E89" t="s">
        <v>89</v>
      </c>
      <c r="F89" t="s">
        <v>404</v>
      </c>
      <c r="G89" t="s">
        <v>229</v>
      </c>
      <c r="H89" t="s">
        <v>8</v>
      </c>
    </row>
    <row r="90" spans="1:30">
      <c r="A90" t="str">
        <f>CONCATENATE("INSERT INTO ",B$88," (",B$89,", ",C$89,", ",D$89,", ",E$89,", ",F$89,", ",G$89,", ",H$89,") VALUES (",B90,",",C90,",",D90,",",E90,",",F90,",",G90,",",H90,");" )</f>
        <v>INSERT INTO transporte_detalle (id_transporte_detalle, id_transporte, id_proceso_transporte, cantidad, especificaciones, precio_total_pesos, activo) VALUES (1,1,3,1,NULL,100.11,true);</v>
      </c>
      <c r="B90">
        <v>1</v>
      </c>
      <c r="C90">
        <v>1</v>
      </c>
      <c r="D90">
        <v>3</v>
      </c>
      <c r="E90">
        <v>1</v>
      </c>
      <c r="F90" t="s">
        <v>699</v>
      </c>
      <c r="G90">
        <v>100.11</v>
      </c>
      <c r="H90" t="s">
        <v>7</v>
      </c>
    </row>
    <row r="91" spans="1:30">
      <c r="A91" t="str">
        <f>CONCATENATE("INSERT INTO ",B$88," (",B$89,", ",C$89,", ",D$89,", ",E$89,", ",F$89,", ",G$89,", ",H$89,") VALUES (",B91,",",C91,",",D91,",",E91,",",F91,",",G91,",",H91,");" )</f>
        <v>INSERT INTO transporte_detalle (id_transporte_detalle, id_transporte, id_proceso_transporte, cantidad, especificaciones, precio_total_pesos, activo) VALUES (2,2,3,1,NULL,23.98,true);</v>
      </c>
      <c r="B91">
        <v>2</v>
      </c>
      <c r="C91">
        <v>2</v>
      </c>
      <c r="D91">
        <v>3</v>
      </c>
      <c r="E91">
        <v>1</v>
      </c>
      <c r="F91" t="s">
        <v>699</v>
      </c>
      <c r="G91">
        <v>23.98</v>
      </c>
      <c r="H91" t="s">
        <v>7</v>
      </c>
    </row>
    <row r="93" spans="1:30">
      <c r="F93" s="3"/>
      <c r="G93" s="3"/>
      <c r="K93" s="3"/>
    </row>
    <row r="94" spans="1:30">
      <c r="B94" s="1" t="s">
        <v>6</v>
      </c>
      <c r="F94" s="3"/>
      <c r="G94" s="3"/>
      <c r="K94" s="3"/>
    </row>
    <row r="95" spans="1:30">
      <c r="B95" t="s">
        <v>827</v>
      </c>
      <c r="C95" t="s">
        <v>583</v>
      </c>
      <c r="D95" t="s">
        <v>145</v>
      </c>
      <c r="E95" t="s">
        <v>637</v>
      </c>
      <c r="F95" t="s">
        <v>248</v>
      </c>
      <c r="G95" t="s">
        <v>287</v>
      </c>
      <c r="H95" t="s">
        <v>20</v>
      </c>
      <c r="I95" t="s">
        <v>351</v>
      </c>
      <c r="J95" t="s">
        <v>93</v>
      </c>
      <c r="K95" t="s">
        <v>8</v>
      </c>
      <c r="AD95" s="4"/>
    </row>
    <row r="96" spans="1:30">
      <c r="A96" t="str">
        <f>CONCATENATE("INSERT INTO ",B$94," (",B$95,", ",C$95,", ",D$95,", ",E$95,", ",F$95,", ",G$95,", ",H$95,", ",I$95,", ",J$95,", ",K$95,") VALUES (",B96,",",C96,",",D96,",",E96,",",F96,",",G96,",",H96,",",I96,",",J96,",",K96,");" )</f>
        <v>INSERT INTO _offset (id_offset, id_partida, indicacion_tarea_realizar, resumen_entendido_realizar, materiales_recibe, observaciones, fecha_inicio, fecha_fin, fecha_generacion, activo) VALUES (1,1,'Imprimr a 4x4 tintas',NULL,NULL,NULL,'2013-09-21','2013-09-22','2013-09-20',true);</v>
      </c>
      <c r="B96">
        <v>1</v>
      </c>
      <c r="C96">
        <v>1</v>
      </c>
      <c r="D96" s="3" t="s">
        <v>554</v>
      </c>
      <c r="E96" t="s">
        <v>699</v>
      </c>
      <c r="F96" t="s">
        <v>699</v>
      </c>
      <c r="G96" t="s">
        <v>699</v>
      </c>
      <c r="H96" s="3" t="s">
        <v>108</v>
      </c>
      <c r="I96" s="3" t="s">
        <v>658</v>
      </c>
      <c r="J96" s="3" t="s">
        <v>139</v>
      </c>
      <c r="K96" t="s">
        <v>7</v>
      </c>
      <c r="S96" s="3"/>
      <c r="Y96" s="3"/>
    </row>
    <row r="97" spans="1:25">
      <c r="A97" t="str">
        <f>CONCATENATE("INSERT INTO ",B$94," (",B$95,", ",C$95,", ",D$95,", ",E$95,", ",F$95,", ",G$95,", ",H$95,", ",I$95,", ",J$95,", ",K$95,") VALUES (",B97,",",C97,",",D97,",",E97,",",F97,",",G97,",",H97,",",I97,",",J97,",",K97,");" )</f>
        <v>INSERT INTO _offset (id_offset, id_partida, indicacion_tarea_realizar, resumen_entendido_realizar, materiales_recibe, observaciones, fecha_inicio, fecha_fin, fecha_generacion, activo) VALUES (2,2,'Imprimr a 5x5 tintas',NULL,NULL,NULL,'2013-09-25','2013-09-27','2013-09-20',true);</v>
      </c>
      <c r="B97">
        <v>2</v>
      </c>
      <c r="C97">
        <v>2</v>
      </c>
      <c r="D97" s="3" t="s">
        <v>809</v>
      </c>
      <c r="E97" t="s">
        <v>699</v>
      </c>
      <c r="F97" t="s">
        <v>699</v>
      </c>
      <c r="G97" t="s">
        <v>699</v>
      </c>
      <c r="H97" s="3" t="s">
        <v>820</v>
      </c>
      <c r="I97" s="3" t="s">
        <v>749</v>
      </c>
      <c r="J97" s="3" t="s">
        <v>139</v>
      </c>
      <c r="K97" t="s">
        <v>7</v>
      </c>
      <c r="S97" s="3"/>
    </row>
    <row r="99" spans="1:25">
      <c r="F99" s="3"/>
      <c r="G99" s="3"/>
      <c r="K99" s="3"/>
    </row>
    <row r="100" spans="1:25">
      <c r="B100" s="1" t="s">
        <v>112</v>
      </c>
      <c r="F100" s="3"/>
      <c r="G100" s="3"/>
      <c r="S100" s="3"/>
      <c r="Y100" s="3"/>
    </row>
    <row r="101" spans="1:25">
      <c r="B101" t="s">
        <v>232</v>
      </c>
      <c r="C101" t="s">
        <v>584</v>
      </c>
      <c r="D101" t="s">
        <v>200</v>
      </c>
      <c r="E101" t="s">
        <v>211</v>
      </c>
      <c r="F101" t="s">
        <v>474</v>
      </c>
      <c r="G101" t="s">
        <v>475</v>
      </c>
      <c r="H101" t="s">
        <v>473</v>
      </c>
      <c r="I101" t="s">
        <v>8</v>
      </c>
    </row>
    <row r="102" spans="1:25">
      <c r="A102" t="str">
        <f>CONCATENATE("INSERT INTO ",B$100," (",B$101,", ",C$101,", ",D$101,", ",E$101,", ",F$101,", ",G$101,", ",H$101,", ",I$101,") VALUES (",B102,",",C102,",",D102,",",E102,",",F102,",",G102,",",H102,",",I102,");" )</f>
        <v>INSERT INTO offset_detalle (id_offset_detalle, id_pliego, hojas_buenas, hojas_malas, hojas_limpias, hojas_adicionales, laminas_extras, activo) VALUES (1,1,1000,34,0,0,0,true);</v>
      </c>
      <c r="B102">
        <v>1</v>
      </c>
      <c r="C102">
        <v>1</v>
      </c>
      <c r="D102">
        <v>1000</v>
      </c>
      <c r="E102">
        <v>34</v>
      </c>
      <c r="F102" s="3">
        <v>0</v>
      </c>
      <c r="G102" s="3">
        <v>0</v>
      </c>
      <c r="H102">
        <v>0</v>
      </c>
      <c r="I102" t="s">
        <v>7</v>
      </c>
      <c r="K102" s="3"/>
    </row>
    <row r="103" spans="1:25">
      <c r="A103" t="str">
        <f t="shared" ref="A103:A107" si="5">CONCATENATE("INSERT INTO ",B$100," (",B$101,", ",C$101,", ",D$101,", ",E$101,", ",F$101,", ",G$101,", ",H$101,", ",I$101,") VALUES (",B103,",",C103,",",D103,",",E103,",",F103,",",G103,",",H103,",",I103,");" )</f>
        <v>INSERT INTO offset_detalle (id_offset_detalle, id_pliego, hojas_buenas, hojas_malas, hojas_limpias, hojas_adicionales, laminas_extras, activo) VALUES (2,2,5200,100,200,0,0,true);</v>
      </c>
      <c r="B103">
        <v>2</v>
      </c>
      <c r="C103">
        <v>2</v>
      </c>
      <c r="D103">
        <v>5200</v>
      </c>
      <c r="E103">
        <v>100</v>
      </c>
      <c r="F103" s="3">
        <v>200</v>
      </c>
      <c r="G103" s="3">
        <v>0</v>
      </c>
      <c r="H103">
        <v>0</v>
      </c>
      <c r="I103" t="s">
        <v>7</v>
      </c>
      <c r="K103" s="3"/>
    </row>
    <row r="104" spans="1:25">
      <c r="A104" t="str">
        <f t="shared" si="5"/>
        <v>INSERT INTO offset_detalle (id_offset_detalle, id_pliego, hojas_buenas, hojas_malas, hojas_limpias, hojas_adicionales, laminas_extras, activo) VALUES (3,3,5100,50,350,0,0,true);</v>
      </c>
      <c r="B104">
        <v>3</v>
      </c>
      <c r="C104">
        <v>3</v>
      </c>
      <c r="D104">
        <v>5100</v>
      </c>
      <c r="E104">
        <v>50</v>
      </c>
      <c r="F104" s="3">
        <v>350</v>
      </c>
      <c r="G104" s="3">
        <v>0</v>
      </c>
      <c r="H104">
        <v>0</v>
      </c>
      <c r="I104" t="s">
        <v>7</v>
      </c>
      <c r="K104" s="3"/>
    </row>
    <row r="105" spans="1:25">
      <c r="A105" t="str">
        <f t="shared" si="5"/>
        <v>INSERT INTO offset_detalle (id_offset_detalle, id_pliego, hojas_buenas, hojas_malas, hojas_limpias, hojas_adicionales, laminas_extras, activo) VALUES (4,4,5000,500,0,0,0,true);</v>
      </c>
      <c r="B105">
        <v>4</v>
      </c>
      <c r="C105">
        <v>4</v>
      </c>
      <c r="D105">
        <v>5000</v>
      </c>
      <c r="E105">
        <v>500</v>
      </c>
      <c r="F105" s="3">
        <v>0</v>
      </c>
      <c r="G105" s="3">
        <v>0</v>
      </c>
      <c r="H105">
        <v>0</v>
      </c>
      <c r="I105" t="s">
        <v>7</v>
      </c>
      <c r="K105" s="3"/>
    </row>
    <row r="106" spans="1:25">
      <c r="A106" t="str">
        <f t="shared" si="5"/>
        <v>INSERT INTO offset_detalle (id_offset_detalle, id_pliego, hojas_buenas, hojas_malas, hojas_limpias, hojas_adicionales, laminas_extras, activo) VALUES (5,5,5158,140,212,0,0,true);</v>
      </c>
      <c r="B106">
        <v>5</v>
      </c>
      <c r="C106">
        <v>5</v>
      </c>
      <c r="D106">
        <v>5158</v>
      </c>
      <c r="E106">
        <v>140</v>
      </c>
      <c r="F106" s="3">
        <v>212</v>
      </c>
      <c r="G106" s="3">
        <v>0</v>
      </c>
      <c r="H106">
        <v>0</v>
      </c>
      <c r="I106" t="s">
        <v>7</v>
      </c>
      <c r="K106" s="3"/>
    </row>
    <row r="107" spans="1:25">
      <c r="A107" t="str">
        <f t="shared" si="5"/>
        <v>INSERT INTO offset_detalle (id_offset_detalle, id_pliego, hojas_buenas, hojas_malas, hojas_limpias, hojas_adicionales, laminas_extras, activo) VALUES (6,6,5229,264,7,0,0,true);</v>
      </c>
      <c r="B107">
        <v>6</v>
      </c>
      <c r="C107">
        <v>6</v>
      </c>
      <c r="D107">
        <v>5229</v>
      </c>
      <c r="E107">
        <v>264</v>
      </c>
      <c r="F107" s="3">
        <v>7</v>
      </c>
      <c r="G107" s="3">
        <v>0</v>
      </c>
      <c r="H107">
        <v>0</v>
      </c>
      <c r="I107" t="s">
        <v>7</v>
      </c>
      <c r="K107" s="3"/>
    </row>
    <row r="108" spans="1:25">
      <c r="F108" s="3"/>
      <c r="G108" s="3"/>
      <c r="K108" s="3"/>
    </row>
    <row r="109" spans="1:25">
      <c r="F109" s="3"/>
      <c r="G109" s="3"/>
      <c r="K109" s="3"/>
    </row>
    <row r="110" spans="1:25">
      <c r="B110" s="1" t="s">
        <v>320</v>
      </c>
      <c r="F110" s="3"/>
      <c r="G110" s="3"/>
      <c r="K110" s="3"/>
    </row>
    <row r="111" spans="1:25">
      <c r="B111" t="s">
        <v>321</v>
      </c>
      <c r="C111" t="s">
        <v>367</v>
      </c>
      <c r="D111" t="s">
        <v>145</v>
      </c>
      <c r="E111" t="s">
        <v>637</v>
      </c>
      <c r="F111" t="s">
        <v>815</v>
      </c>
      <c r="G111" t="s">
        <v>268</v>
      </c>
      <c r="H111" t="s">
        <v>20</v>
      </c>
      <c r="I111" t="s">
        <v>351</v>
      </c>
      <c r="J111" t="s">
        <v>93</v>
      </c>
      <c r="K111" t="s">
        <v>8</v>
      </c>
    </row>
    <row r="112" spans="1:25">
      <c r="A112" t="str">
        <f>CONCATENATE("INSERT INTO ",B$110," (",B$111,", ",C$111,", ",D$111,", ",E$111,", ",F$111,", ",G$111,", ",H$111,", ",I$111,", ",J$111,", ",K$111,") VALUES (",B112,",",C112,",",D112,",",E112,",",F112,",",G112,",",H112,",",I112,",",J112,",",K112,");" )</f>
        <v>INSERT INTO acabado (id_acabado, id_partida, indicacion_tarea_realizar, resumen_entendido_realizar, materiales_recibe, observaciones, fecha_inicio, fecha_fin, fecha_generacion, activo) VALUES (1,1,'Realizar corte',NULL,'Hojas',NULL,'2013-09-22','2013-09-25','2013-09-20',true);</v>
      </c>
      <c r="B112">
        <v>1</v>
      </c>
      <c r="C112">
        <v>1</v>
      </c>
      <c r="D112" s="3" t="s">
        <v>494</v>
      </c>
      <c r="E112" t="s">
        <v>699</v>
      </c>
      <c r="F112" s="3" t="s">
        <v>495</v>
      </c>
      <c r="G112" t="s">
        <v>699</v>
      </c>
      <c r="H112" s="3" t="s">
        <v>658</v>
      </c>
      <c r="I112" s="3" t="s">
        <v>244</v>
      </c>
      <c r="J112" s="3" t="s">
        <v>139</v>
      </c>
      <c r="K112" t="s">
        <v>7</v>
      </c>
    </row>
    <row r="113" spans="1:41">
      <c r="A113" t="str">
        <f>CONCATENATE("INSERT INTO ",B$110," (",B$111,", ",C$111,", ",D$111,", ",E$111,", ",F$111,", ",G$111,", ",H$111,", ",I$111,", ",J$111,", ",K$111,") VALUES (",B113,",",C113,",",D113,",",E113,",",F113,",",G113,",",H113,",",I113,",",J113,",",K113,");" )</f>
        <v>INSERT INTO acabado (id_acabado, id_partida, indicacion_tarea_realizar, resumen_entendido_realizar, materiales_recibe, observaciones, fecha_inicio, fecha_fin, fecha_generacion, activo) VALUES (2,2,'Convertir en libro',NULL,'Hojas',NULL,'2013-09-29','2013-10-05','2013-09-20',true);</v>
      </c>
      <c r="B113">
        <v>2</v>
      </c>
      <c r="C113">
        <v>2</v>
      </c>
      <c r="D113" s="3" t="s">
        <v>747</v>
      </c>
      <c r="E113" t="s">
        <v>699</v>
      </c>
      <c r="F113" s="3" t="s">
        <v>495</v>
      </c>
      <c r="G113" t="s">
        <v>699</v>
      </c>
      <c r="H113" s="3" t="s">
        <v>412</v>
      </c>
      <c r="I113" s="3" t="s">
        <v>635</v>
      </c>
      <c r="J113" s="3" t="s">
        <v>139</v>
      </c>
      <c r="K113" t="s">
        <v>7</v>
      </c>
    </row>
    <row r="114" spans="1:41">
      <c r="F114" s="3"/>
      <c r="G114" s="3"/>
      <c r="K114" s="3"/>
    </row>
    <row r="115" spans="1:41">
      <c r="F115" s="3"/>
      <c r="G115" s="3"/>
      <c r="K115" s="3"/>
    </row>
    <row r="116" spans="1:41">
      <c r="B116" s="1" t="s">
        <v>225</v>
      </c>
      <c r="E116" s="3"/>
    </row>
    <row r="117" spans="1:41">
      <c r="B117" t="s">
        <v>226</v>
      </c>
      <c r="C117" t="s">
        <v>29</v>
      </c>
      <c r="D117" t="s">
        <v>286</v>
      </c>
      <c r="E117" t="s">
        <v>30</v>
      </c>
      <c r="F117" t="s">
        <v>31</v>
      </c>
      <c r="G117" t="s">
        <v>595</v>
      </c>
      <c r="H117" t="s">
        <v>404</v>
      </c>
      <c r="I117" t="s">
        <v>229</v>
      </c>
      <c r="J117" t="s">
        <v>596</v>
      </c>
      <c r="K117" t="s">
        <v>21</v>
      </c>
      <c r="L117" t="s">
        <v>8</v>
      </c>
      <c r="N117" t="s">
        <v>334</v>
      </c>
    </row>
    <row r="118" spans="1:41">
      <c r="A118" t="str">
        <f>CONCATENATE("INSERT INTO ",B$116," (",B$117,", ",C$117,", ",D$117,", ",E$117,", ",F$117,", ",G$117,", ",H$117,", ",I$117,", ",J$117,", ",K$117,", ",L$117,") VALUES (",B118,",",C118,",",D118,",",E118,",",F118,",",G118,",",H118,",",I118,",",J118,",",K118,",",L118,");" )</f>
        <v>INSERT INTO acabado_detalle (id_acabado_detalle, id_acabado, id_proceso_externo, ancho, alto, cantidad_proceso_externo, especificaciones, precio_total_pesos, fecha_envio, fecha_entrega, activo) VALUES (1,1,1,NULL,NULL,2,NULL,100.11,'2013-09-25','2013-09-26',true);</v>
      </c>
      <c r="B118">
        <v>1</v>
      </c>
      <c r="C118">
        <v>1</v>
      </c>
      <c r="D118">
        <v>1</v>
      </c>
      <c r="E118" t="s">
        <v>699</v>
      </c>
      <c r="F118" t="s">
        <v>699</v>
      </c>
      <c r="G118">
        <v>2</v>
      </c>
      <c r="H118" t="s">
        <v>699</v>
      </c>
      <c r="I118">
        <v>100.11</v>
      </c>
      <c r="J118" s="3" t="s">
        <v>375</v>
      </c>
      <c r="K118" s="3" t="s">
        <v>164</v>
      </c>
      <c r="L118" t="s">
        <v>7</v>
      </c>
    </row>
    <row r="119" spans="1:41">
      <c r="A119" t="str">
        <f t="shared" ref="A119:A122" si="6">CONCATENATE("INSERT INTO ",B$116," (",B$117,", ",C$117,", ",D$117,", ",E$117,", ",F$117,", ",G$117,", ",H$117,", ",I$117,", ",J$117,", ",K$117,", ",L$117,") VALUES (",B119,",",C119,",",D119,",",E119,",",F119,",",G119,",",H119,",",I119,",",J119,",",K119,",",L119,");" )</f>
        <v>INSERT INTO acabado_detalle (id_acabado_detalle, id_acabado, id_proceso_externo, ancho, alto, cantidad_proceso_externo, especificaciones, precio_total_pesos, fecha_envio, fecha_entrega, activo) VALUES (2,2,1,NULL,NULL,8,NULL,200.22,'2013-09-29','2013-09-29',true);</v>
      </c>
      <c r="B119">
        <v>2</v>
      </c>
      <c r="C119">
        <v>2</v>
      </c>
      <c r="D119">
        <v>1</v>
      </c>
      <c r="E119" t="s">
        <v>699</v>
      </c>
      <c r="F119" t="s">
        <v>699</v>
      </c>
      <c r="G119">
        <v>8</v>
      </c>
      <c r="H119" t="s">
        <v>699</v>
      </c>
      <c r="I119">
        <v>200.22</v>
      </c>
      <c r="J119" s="3" t="s">
        <v>412</v>
      </c>
      <c r="K119" s="3" t="s">
        <v>412</v>
      </c>
      <c r="L119" t="s">
        <v>7</v>
      </c>
    </row>
    <row r="120" spans="1:41">
      <c r="A120" t="str">
        <f t="shared" si="6"/>
        <v>INSERT INTO acabado_detalle (id_acabado_detalle, id_acabado, id_proceso_externo, ancho, alto, cantidad_proceso_externo, especificaciones, precio_total_pesos, fecha_envio, fecha_entrega, activo) VALUES (3,2,5,NULL,NULL,5000,NULL,300.33,'2013-09-29','2013-09-30',true);</v>
      </c>
      <c r="B120">
        <v>3</v>
      </c>
      <c r="C120">
        <v>2</v>
      </c>
      <c r="D120">
        <v>5</v>
      </c>
      <c r="E120" t="s">
        <v>699</v>
      </c>
      <c r="F120" t="s">
        <v>699</v>
      </c>
      <c r="G120">
        <v>5000</v>
      </c>
      <c r="H120" t="s">
        <v>699</v>
      </c>
      <c r="I120">
        <v>300.33</v>
      </c>
      <c r="J120" s="3" t="s">
        <v>412</v>
      </c>
      <c r="K120" s="3" t="s">
        <v>376</v>
      </c>
      <c r="L120" t="s">
        <v>7</v>
      </c>
    </row>
    <row r="121" spans="1:41">
      <c r="A121" t="str">
        <f t="shared" si="6"/>
        <v>INSERT INTO acabado_detalle (id_acabado_detalle, id_acabado, id_proceso_externo, ancho, alto, cantidad_proceso_externo, especificaciones, precio_total_pesos, fecha_envio, fecha_entrega, activo) VALUES (4,2,6,NULL,NULL,5000,NULL,400.44,'2013-09-30','2013-10-01',true);</v>
      </c>
      <c r="B121">
        <v>4</v>
      </c>
      <c r="C121">
        <v>2</v>
      </c>
      <c r="D121">
        <v>6</v>
      </c>
      <c r="E121" t="s">
        <v>699</v>
      </c>
      <c r="F121" t="s">
        <v>699</v>
      </c>
      <c r="G121">
        <v>5000</v>
      </c>
      <c r="H121" t="s">
        <v>699</v>
      </c>
      <c r="I121">
        <v>400.44</v>
      </c>
      <c r="J121" s="3" t="s">
        <v>376</v>
      </c>
      <c r="K121" s="3" t="s">
        <v>379</v>
      </c>
      <c r="L121" t="s">
        <v>7</v>
      </c>
    </row>
    <row r="122" spans="1:41">
      <c r="A122" t="str">
        <f t="shared" si="6"/>
        <v>INSERT INTO acabado_detalle (id_acabado_detalle, id_acabado, id_proceso_externo, ancho, alto, cantidad_proceso_externo, especificaciones, precio_total_pesos, fecha_envio, fecha_entrega, activo) VALUES (5,2,10,NULL,NULL,5000,NULL,500.55,'2013-10-01','2013-10-05',true);</v>
      </c>
      <c r="B122">
        <v>5</v>
      </c>
      <c r="C122">
        <v>2</v>
      </c>
      <c r="D122">
        <v>10</v>
      </c>
      <c r="E122" t="s">
        <v>699</v>
      </c>
      <c r="F122" t="s">
        <v>699</v>
      </c>
      <c r="G122">
        <v>5000</v>
      </c>
      <c r="H122" t="s">
        <v>699</v>
      </c>
      <c r="I122">
        <v>500.55</v>
      </c>
      <c r="J122" s="3" t="s">
        <v>379</v>
      </c>
      <c r="K122" s="3" t="s">
        <v>635</v>
      </c>
      <c r="L122" t="s">
        <v>7</v>
      </c>
    </row>
    <row r="125" spans="1:41">
      <c r="B125" s="1" t="s">
        <v>87</v>
      </c>
    </row>
    <row r="126" spans="1:41">
      <c r="B126" t="s">
        <v>91</v>
      </c>
      <c r="C126" t="s">
        <v>580</v>
      </c>
      <c r="D126" t="s">
        <v>695</v>
      </c>
      <c r="E126" t="s">
        <v>773</v>
      </c>
      <c r="F126" t="s">
        <v>110</v>
      </c>
      <c r="G126" t="s">
        <v>111</v>
      </c>
      <c r="H126" t="s">
        <v>256</v>
      </c>
      <c r="I126" t="s">
        <v>327</v>
      </c>
      <c r="J126" t="s">
        <v>115</v>
      </c>
      <c r="K126" t="s">
        <v>746</v>
      </c>
      <c r="L126" t="s">
        <v>652</v>
      </c>
      <c r="M126" t="s">
        <v>766</v>
      </c>
      <c r="N126" t="s">
        <v>767</v>
      </c>
      <c r="O126" t="s">
        <v>453</v>
      </c>
      <c r="P126" t="s">
        <v>454</v>
      </c>
      <c r="Q126" t="s">
        <v>587</v>
      </c>
      <c r="R126" t="s">
        <v>507</v>
      </c>
      <c r="S126" t="s">
        <v>508</v>
      </c>
      <c r="T126" t="s">
        <v>588</v>
      </c>
      <c r="U126" t="s">
        <v>510</v>
      </c>
      <c r="V126" t="s">
        <v>511</v>
      </c>
      <c r="W126" t="s">
        <v>692</v>
      </c>
      <c r="X126" t="s">
        <v>691</v>
      </c>
      <c r="Y126" t="s">
        <v>446</v>
      </c>
      <c r="Z126" t="s">
        <v>185</v>
      </c>
    </row>
    <row r="127" spans="1:41">
      <c r="A127" t="str">
        <f>CONCATENATE("INSERT INTO ",B$125," (",B$126,", ",C$126,", ",D$126,", ",E$126,", ",F$126,", ",G$126,", ",H$126,", ",I$126,", ",J$126,", ",K$126,", ",L$126,", ",M$126,", ",N$126,", ",O$126,", ",P$126,", ",Q$126,", ",R$126,", ",S$126,", ",T$126,", ",U$126,", ",V$126,", ",W$126,", ",X$126,", ",Y$126,", ",Z$126,") VALUES (",B127,",",C127,",",D127,",",E127,",",F127,",",G127,",",H127,",",I127,",",J127,",",K127,",",L127,",",M127,",",N127,",",O127,",",P127,",",Q127,",",R127,",",S127,",",T127,",",U127,",",V127,",",W127,",",X127,",",Y127,",",Z127,");" )</f>
        <v>INSERT INTO calificacion_trabajo_detalle (id_calificacion_trabajo_detalle, id_tipo_trabajo_detalle, coste_total_tipo_trabajo_detalle, cantidad_original, cantidad_redondeada, precio_unitario_tabulador, papel_cantidad_total, papel_precio_unitario, papel_coste_total, placas_num_placas, placas_precio_unitario, placas_coste_total, tinta_num_ent_maq, tinta_precio_unitario, tinta_coste_total, tinta_especial_num_ent_maq, tinta_especial_precio_unitario, tinta_especial_coste_total, frente_barniz_num_ent_maq, frente_barniz_precio_unitario, frente_barniz_coste_total, vuelta_barniz_num_ent_maq, vuelta_barniz_precio_unitario, vuelta_barniz_coste_total, activo) VALUES (1,1,1,53350,54000,0.085,18550,1.601,29698.55,1,1,1,1,1,1,1,1,1,1,1,1,1,1,1,true);</v>
      </c>
      <c r="B127">
        <v>1</v>
      </c>
      <c r="C127">
        <v>1</v>
      </c>
      <c r="D127">
        <v>1</v>
      </c>
      <c r="E127">
        <v>53350</v>
      </c>
      <c r="F127">
        <v>54000</v>
      </c>
      <c r="G127">
        <v>8.5000000000000006E-2</v>
      </c>
      <c r="H127">
        <v>18550</v>
      </c>
      <c r="I127">
        <v>1.601</v>
      </c>
      <c r="J127">
        <v>29698.55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 t="s">
        <v>261</v>
      </c>
      <c r="AO127" s="3"/>
    </row>
    <row r="130" spans="1:14">
      <c r="B130" s="30" t="s">
        <v>803</v>
      </c>
    </row>
    <row r="131" spans="1:14">
      <c r="B131" t="s">
        <v>804</v>
      </c>
      <c r="C131" t="s">
        <v>84</v>
      </c>
      <c r="D131" t="s">
        <v>694</v>
      </c>
      <c r="E131" t="s">
        <v>696</v>
      </c>
      <c r="F131" t="s">
        <v>216</v>
      </c>
      <c r="G131" t="s">
        <v>126</v>
      </c>
      <c r="H131" t="s">
        <v>257</v>
      </c>
      <c r="I131" t="s">
        <v>258</v>
      </c>
      <c r="J131" t="s">
        <v>259</v>
      </c>
      <c r="K131" t="s">
        <v>332</v>
      </c>
      <c r="L131" t="s">
        <v>260</v>
      </c>
    </row>
    <row r="132" spans="1:14">
      <c r="A132" t="str">
        <f>CONCATENATE("INSERT INTO ",B$130," (",B$131,", ",C$131,", ",D$131,", ",E$131,", ",F$131,", ",G$131,", ",H$131,", ",I$131,", ",J$131,", ",K$131,", ",L$131,") VALUES (",B132,",",C132,",",D132,",",E132,",",F132,",",G132,",",H132,",",I132,",",J132,",",K132,",",L132,");" )</f>
        <v>INSERT INTO calificacion_procesos_partida (id_calificacion_procesos_partida, id_partida, coste_total_procesos_partida, subpartidas_coste_total, disenio_coste_total, preprensa_coste_total, transporte_coste_total, acabado_coste_total, offset_coste_total, costo_extra_total, activo) VALUES (1,1,1,1,1,1,1,1,1,1,true);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 t="s">
        <v>261</v>
      </c>
    </row>
    <row r="135" spans="1:14">
      <c r="B135" s="1" t="s">
        <v>88</v>
      </c>
    </row>
    <row r="136" spans="1:14">
      <c r="B136" t="s">
        <v>92</v>
      </c>
      <c r="C136" t="s">
        <v>262</v>
      </c>
      <c r="D136" t="s">
        <v>833</v>
      </c>
      <c r="E136" t="s">
        <v>190</v>
      </c>
      <c r="F136" t="s">
        <v>786</v>
      </c>
      <c r="G136" t="s">
        <v>789</v>
      </c>
      <c r="H136" t="s">
        <v>263</v>
      </c>
      <c r="I136" t="s">
        <v>264</v>
      </c>
      <c r="J136" t="s">
        <v>265</v>
      </c>
      <c r="K136" t="s">
        <v>183</v>
      </c>
      <c r="L136" t="s">
        <v>254</v>
      </c>
      <c r="M136" t="s">
        <v>641</v>
      </c>
      <c r="N136" t="s">
        <v>184</v>
      </c>
    </row>
    <row r="137" spans="1:14">
      <c r="A137" t="str">
        <f>CONCATENATE("INSERT INTO ",B$135," (",B$136,", ",C$136,", ",D$136,", ",E$136,", ",F$136,", ",G$136,", ",H$136,", ",I$136,", ",J$136,", ",K$136,", ",L$136,", ",M$136,", ",N$136,") VALUES (",B137,",",C137,",",D137,",",E137,",",F137,",",G137,",",H137,",",I137,",",J137,",",K137,",",L137,",",M137,",",N137,");" )</f>
        <v>INSERT INTO calificacion_orden_produccion (id_calificacion_orden_produccion, id_orden_produccion, precio_bruto, tipo_cliente_precio, tipo_cliente_id_tipo_precio, precio_cliente, porcentaje_descuento, precio_bruto_con_descuento, precio_neto, observaciones, condiciones_produccion, fecha_generacion, activo) VALUES (1,1,1,1,1,1,1,1,1,1,'Ninguna','2013-09-19 03:14:07',true);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 s="3" t="s">
        <v>255</v>
      </c>
      <c r="M137" t="s">
        <v>642</v>
      </c>
      <c r="N137" t="s">
        <v>261</v>
      </c>
    </row>
    <row r="144" spans="1:14">
      <c r="F144" s="3"/>
    </row>
    <row r="145" spans="6:6">
      <c r="F145" s="3"/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M24"/>
  <sheetViews>
    <sheetView zoomScale="125" workbookViewId="0">
      <selection activeCell="B32" sqref="B32"/>
    </sheetView>
  </sheetViews>
  <sheetFormatPr baseColWidth="10" defaultRowHeight="13"/>
  <cols>
    <col min="1" max="1" width="20.28515625" customWidth="1"/>
    <col min="2" max="2" width="24.5703125" bestFit="1" customWidth="1"/>
    <col min="3" max="3" width="16.28515625" bestFit="1" customWidth="1"/>
    <col min="4" max="4" width="13" bestFit="1" customWidth="1"/>
    <col min="5" max="5" width="22.5703125" bestFit="1" customWidth="1"/>
    <col min="6" max="6" width="19.28515625" bestFit="1" customWidth="1"/>
    <col min="7" max="7" width="12" bestFit="1" customWidth="1"/>
    <col min="8" max="8" width="17.5703125" bestFit="1" customWidth="1"/>
    <col min="9" max="9" width="18.28515625" bestFit="1" customWidth="1"/>
    <col min="10" max="10" width="18.140625" bestFit="1" customWidth="1"/>
    <col min="11" max="11" width="5.42578125" bestFit="1" customWidth="1"/>
    <col min="13" max="13" width="56.85546875" bestFit="1" customWidth="1"/>
  </cols>
  <sheetData>
    <row r="2" spans="1:13">
      <c r="B2" s="1" t="s">
        <v>354</v>
      </c>
    </row>
    <row r="3" spans="1:13">
      <c r="B3" t="s">
        <v>608</v>
      </c>
      <c r="C3" t="s">
        <v>82</v>
      </c>
      <c r="D3" t="s">
        <v>434</v>
      </c>
      <c r="E3" t="s">
        <v>538</v>
      </c>
      <c r="F3" t="s">
        <v>540</v>
      </c>
      <c r="G3" t="s">
        <v>371</v>
      </c>
      <c r="H3" t="s">
        <v>83</v>
      </c>
      <c r="I3" t="s">
        <v>222</v>
      </c>
      <c r="J3" t="s">
        <v>208</v>
      </c>
      <c r="K3" t="s">
        <v>811</v>
      </c>
    </row>
    <row r="4" spans="1:13">
      <c r="A4" s="27" t="str">
        <f>CONCATENATE("INSERT INTO ",B$2," (",B$3,", ",C$3,", ",D$3,", ",E$3,", ",F$3,", ",G$3,", ",H$3,", ",I$3,", ",J$3,", ",K$3,") VALUES (",B4,",",C4,",",D4,",",E4,",",F4,",",G4,",",H4,",",I4,",",J4,",",K4,");" )</f>
        <v>INSERT INTO fecha_prensista_maquina (id_fecha_prensista_maquina, id_prensista, id_turno_laboral, id_maquina, id_pliego, fecha, id_prensista_ayudante, numero_millar_impreso, numero_cambio_placas, activo) VALUES (1,1,1,1,1,'2013-09-22',1,834,8,true);</v>
      </c>
      <c r="B4">
        <v>1</v>
      </c>
      <c r="C4">
        <v>1</v>
      </c>
      <c r="D4">
        <v>1</v>
      </c>
      <c r="E4">
        <v>1</v>
      </c>
      <c r="F4">
        <v>1</v>
      </c>
      <c r="G4" s="3" t="s">
        <v>658</v>
      </c>
      <c r="H4">
        <v>1</v>
      </c>
      <c r="I4">
        <v>834</v>
      </c>
      <c r="J4">
        <v>8</v>
      </c>
      <c r="K4" t="s">
        <v>701</v>
      </c>
      <c r="M4" t="s">
        <v>765</v>
      </c>
    </row>
    <row r="5" spans="1:13">
      <c r="A5" s="27" t="str">
        <f t="shared" ref="A5:A9" si="0">CONCATENATE("INSERT INTO ",B$2," (",B$3,", ",C$3,", ",D$3,", ",E$3,", ",F$3,", ",G$3,", ",H$3,", ",I$3,", ",J$3,", ",K$3,") VALUES (",B5,",",C5,",",D5,",",E5,",",F5,",",G5,",",H5,",",I5,",",J5,",",K5,");" )</f>
        <v>INSERT INTO fecha_prensista_maquina (id_fecha_prensista_maquina, id_prensista, id_turno_laboral, id_maquina, id_pliego, fecha, id_prensista_ayudante, numero_millar_impreso, numero_cambio_placas, activo) VALUES (2,1,1,1,2,'2013-09-27',1,5000,10,true);</v>
      </c>
      <c r="B5">
        <v>2</v>
      </c>
      <c r="C5">
        <v>1</v>
      </c>
      <c r="D5">
        <v>1</v>
      </c>
      <c r="E5">
        <v>1</v>
      </c>
      <c r="F5">
        <v>2</v>
      </c>
      <c r="G5" s="3" t="s">
        <v>749</v>
      </c>
      <c r="H5">
        <v>1</v>
      </c>
      <c r="I5">
        <v>5000</v>
      </c>
      <c r="J5">
        <v>10</v>
      </c>
      <c r="K5" t="s">
        <v>701</v>
      </c>
      <c r="M5" t="s">
        <v>672</v>
      </c>
    </row>
    <row r="6" spans="1:13">
      <c r="A6" s="27" t="str">
        <f t="shared" si="0"/>
        <v>INSERT INTO fecha_prensista_maquina (id_fecha_prensista_maquina, id_prensista, id_turno_laboral, id_maquina, id_pliego, fecha, id_prensista_ayudante, numero_millar_impreso, numero_cambio_placas, activo) VALUES (3,1,2,1,3,'2013-09-27',1,5000,10,true);</v>
      </c>
      <c r="B6">
        <v>3</v>
      </c>
      <c r="C6">
        <v>1</v>
      </c>
      <c r="D6">
        <v>2</v>
      </c>
      <c r="E6">
        <v>1</v>
      </c>
      <c r="F6">
        <v>3</v>
      </c>
      <c r="G6" s="3" t="s">
        <v>749</v>
      </c>
      <c r="H6">
        <v>1</v>
      </c>
      <c r="I6">
        <v>5000</v>
      </c>
      <c r="J6">
        <v>10</v>
      </c>
      <c r="K6" t="s">
        <v>701</v>
      </c>
      <c r="M6" t="s">
        <v>343</v>
      </c>
    </row>
    <row r="7" spans="1:13">
      <c r="A7" s="27" t="str">
        <f t="shared" si="0"/>
        <v>INSERT INTO fecha_prensista_maquina (id_fecha_prensista_maquina, id_prensista, id_turno_laboral, id_maquina, id_pliego, fecha, id_prensista_ayudante, numero_millar_impreso, numero_cambio_placas, activo) VALUES (4,1,1,1,4,'2013-09-28',1,5000,10,true);</v>
      </c>
      <c r="B7">
        <v>4</v>
      </c>
      <c r="C7">
        <v>1</v>
      </c>
      <c r="D7">
        <v>1</v>
      </c>
      <c r="E7">
        <v>1</v>
      </c>
      <c r="F7">
        <v>4</v>
      </c>
      <c r="G7" s="3" t="s">
        <v>667</v>
      </c>
      <c r="H7">
        <v>1</v>
      </c>
      <c r="I7">
        <v>5000</v>
      </c>
      <c r="J7">
        <v>10</v>
      </c>
      <c r="K7" t="s">
        <v>701</v>
      </c>
    </row>
    <row r="8" spans="1:13">
      <c r="A8" s="27" t="str">
        <f t="shared" si="0"/>
        <v>INSERT INTO fecha_prensista_maquina (id_fecha_prensista_maquina, id_prensista, id_turno_laboral, id_maquina, id_pliego, fecha, id_prensista_ayudante, numero_millar_impreso, numero_cambio_placas, activo) VALUES (5,1,2,1,5,'2013-09-28',1,1250,10,true);</v>
      </c>
      <c r="B8">
        <v>5</v>
      </c>
      <c r="C8">
        <v>1</v>
      </c>
      <c r="D8">
        <v>2</v>
      </c>
      <c r="E8">
        <v>1</v>
      </c>
      <c r="F8">
        <v>5</v>
      </c>
      <c r="G8" t="s">
        <v>509</v>
      </c>
      <c r="H8">
        <v>1</v>
      </c>
      <c r="I8">
        <v>1250</v>
      </c>
      <c r="J8">
        <v>10</v>
      </c>
      <c r="K8" t="s">
        <v>701</v>
      </c>
    </row>
    <row r="9" spans="1:13">
      <c r="A9" s="27" t="str">
        <f t="shared" si="0"/>
        <v>INSERT INTO fecha_prensista_maquina (id_fecha_prensista_maquina, id_prensista, id_turno_laboral, id_maquina, id_pliego, fecha, id_prensista_ayudante, numero_millar_impreso, numero_cambio_placas, activo) VALUES (6,1,1,1,6,'2013-09-29',1,1250,8,true);</v>
      </c>
      <c r="B9">
        <v>6</v>
      </c>
      <c r="C9">
        <v>1</v>
      </c>
      <c r="D9">
        <v>1</v>
      </c>
      <c r="E9">
        <v>1</v>
      </c>
      <c r="F9">
        <v>6</v>
      </c>
      <c r="G9" s="3" t="s">
        <v>412</v>
      </c>
      <c r="H9">
        <v>1</v>
      </c>
      <c r="I9">
        <v>1250</v>
      </c>
      <c r="J9">
        <v>8</v>
      </c>
      <c r="K9" t="s">
        <v>701</v>
      </c>
    </row>
    <row r="10" spans="1:13">
      <c r="A10" s="27"/>
    </row>
    <row r="11" spans="1:13">
      <c r="A11" s="27"/>
    </row>
    <row r="12" spans="1:13">
      <c r="A12" s="27"/>
      <c r="B12" s="1" t="s">
        <v>463</v>
      </c>
    </row>
    <row r="13" spans="1:13">
      <c r="A13" s="27"/>
      <c r="B13" t="s">
        <v>478</v>
      </c>
      <c r="C13" t="s">
        <v>540</v>
      </c>
      <c r="D13" t="s">
        <v>538</v>
      </c>
      <c r="E13" t="s">
        <v>157</v>
      </c>
      <c r="F13" t="s">
        <v>27</v>
      </c>
      <c r="G13" t="s">
        <v>565</v>
      </c>
      <c r="H13" t="s">
        <v>811</v>
      </c>
    </row>
    <row r="14" spans="1:13">
      <c r="A14" s="27" t="str">
        <f>CONCATENATE("INSERT INTO ",B$12," (",B$13,", ",C$13,", ",D$13,", ",E$13,", ",F$13,", ",G$13,", ",H$13,") VALUES (",B14,",",C14,",",D14,",",E14,",",F14,",",G14,",",H14,");" )</f>
        <v>INSERT INTO calendario_orden_produccion (id_calendario_orden_produccion, id_pliego, id_maquina, apuntador_pliego_produccion, siguiente_pliego_realizar, esta_eliminado, activo) VALUES (1,1,1,1,2,false,true);</v>
      </c>
      <c r="B14">
        <v>1</v>
      </c>
      <c r="C14">
        <v>1</v>
      </c>
      <c r="D14">
        <v>1</v>
      </c>
      <c r="E14">
        <v>1</v>
      </c>
      <c r="F14">
        <v>2</v>
      </c>
      <c r="G14" t="s">
        <v>837</v>
      </c>
      <c r="H14" t="s">
        <v>701</v>
      </c>
    </row>
    <row r="15" spans="1:13">
      <c r="A15" s="27" t="str">
        <f t="shared" ref="A15:A19" si="1">CONCATENATE("INSERT INTO ",B$12," (",B$13,", ",C$13,", ",D$13,", ",E$13,", ",F$13,", ",G$13,", ",H$13,") VALUES (",B15,",",C15,",",D15,",",E15,",",F15,",",G15,",",H15,");" )</f>
        <v>INSERT INTO calendario_orden_produccion (id_calendario_orden_produccion, id_pliego, id_maquina, apuntador_pliego_produccion, siguiente_pliego_realizar, esta_eliminado, activo) VALUES (2,2,1,NULL,3,false,true);</v>
      </c>
      <c r="B15">
        <v>2</v>
      </c>
      <c r="C15">
        <v>2</v>
      </c>
      <c r="D15">
        <v>1</v>
      </c>
      <c r="E15" t="s">
        <v>486</v>
      </c>
      <c r="F15">
        <v>3</v>
      </c>
      <c r="G15" t="s">
        <v>837</v>
      </c>
      <c r="H15" t="s">
        <v>701</v>
      </c>
    </row>
    <row r="16" spans="1:13">
      <c r="A16" s="27" t="str">
        <f t="shared" si="1"/>
        <v>INSERT INTO calendario_orden_produccion (id_calendario_orden_produccion, id_pliego, id_maquina, apuntador_pliego_produccion, siguiente_pliego_realizar, esta_eliminado, activo) VALUES (3,3,1,NULL,4,false,true);</v>
      </c>
      <c r="B16">
        <v>3</v>
      </c>
      <c r="C16">
        <v>3</v>
      </c>
      <c r="D16">
        <v>1</v>
      </c>
      <c r="E16" t="s">
        <v>486</v>
      </c>
      <c r="F16">
        <v>4</v>
      </c>
      <c r="G16" t="s">
        <v>837</v>
      </c>
      <c r="H16" t="s">
        <v>701</v>
      </c>
    </row>
    <row r="17" spans="1:9">
      <c r="A17" s="27" t="str">
        <f t="shared" si="1"/>
        <v>INSERT INTO calendario_orden_produccion (id_calendario_orden_produccion, id_pliego, id_maquina, apuntador_pliego_produccion, siguiente_pliego_realizar, esta_eliminado, activo) VALUES (4,4,1,NULL,5,false,true);</v>
      </c>
      <c r="B17">
        <v>4</v>
      </c>
      <c r="C17">
        <v>4</v>
      </c>
      <c r="D17">
        <v>1</v>
      </c>
      <c r="E17" t="s">
        <v>486</v>
      </c>
      <c r="F17">
        <v>5</v>
      </c>
      <c r="G17" t="s">
        <v>837</v>
      </c>
      <c r="H17" t="s">
        <v>701</v>
      </c>
    </row>
    <row r="18" spans="1:9">
      <c r="A18" s="27" t="str">
        <f t="shared" si="1"/>
        <v>INSERT INTO calendario_orden_produccion (id_calendario_orden_produccion, id_pliego, id_maquina, apuntador_pliego_produccion, siguiente_pliego_realizar, esta_eliminado, activo) VALUES (5,5,1,NULL,6,false,true);</v>
      </c>
      <c r="B18">
        <v>5</v>
      </c>
      <c r="C18">
        <v>5</v>
      </c>
      <c r="D18">
        <v>1</v>
      </c>
      <c r="E18" t="s">
        <v>486</v>
      </c>
      <c r="F18">
        <v>6</v>
      </c>
      <c r="G18" t="s">
        <v>837</v>
      </c>
      <c r="H18" t="s">
        <v>701</v>
      </c>
    </row>
    <row r="19" spans="1:9">
      <c r="A19" s="27" t="str">
        <f t="shared" si="1"/>
        <v>INSERT INTO calendario_orden_produccion (id_calendario_orden_produccion, id_pliego, id_maquina, apuntador_pliego_produccion, siguiente_pliego_realizar, esta_eliminado, activo) VALUES (6,6,1,NULL,NULL,false,true);</v>
      </c>
      <c r="B19">
        <v>6</v>
      </c>
      <c r="C19">
        <v>6</v>
      </c>
      <c r="D19">
        <v>1</v>
      </c>
      <c r="E19" t="s">
        <v>486</v>
      </c>
      <c r="F19" t="s">
        <v>317</v>
      </c>
      <c r="G19" t="s">
        <v>837</v>
      </c>
      <c r="H19" t="s">
        <v>701</v>
      </c>
    </row>
    <row r="20" spans="1:9">
      <c r="A20" s="27"/>
    </row>
    <row r="21" spans="1:9">
      <c r="A21" s="27"/>
    </row>
    <row r="22" spans="1:9">
      <c r="A22" s="27"/>
      <c r="B22" s="1" t="s">
        <v>566</v>
      </c>
    </row>
    <row r="23" spans="1:9">
      <c r="A23" s="27"/>
      <c r="B23" t="s">
        <v>348</v>
      </c>
      <c r="C23" t="s">
        <v>410</v>
      </c>
      <c r="D23" t="s">
        <v>371</v>
      </c>
      <c r="E23" t="s">
        <v>597</v>
      </c>
      <c r="F23" t="s">
        <v>598</v>
      </c>
      <c r="G23" t="s">
        <v>599</v>
      </c>
      <c r="H23" t="s">
        <v>350</v>
      </c>
      <c r="I23" t="s">
        <v>408</v>
      </c>
    </row>
    <row r="24" spans="1:9">
      <c r="A24" s="27" t="str">
        <f>CONCATENATE("INSERT INTO ",B$22," (",B$23,", ",C$23,", ",D$23,", ",E$23,", ",F$23,", ",G$23,", ",H$23,", ",I$23,") VALUES (",B24,",",C24,",",D24,",",E24,",",F24,",",G24,",",H24,",",I24,");" )</f>
        <v>INSERT INTO cobranza (id_cobranza, id_orden_produccion, fecha, pendiente, cargo, abono, saldo, activo) VALUES (1,1,'2013-10-22',true,NULL,100,4900,true);</v>
      </c>
      <c r="B24">
        <v>1</v>
      </c>
      <c r="C24">
        <v>1</v>
      </c>
      <c r="D24" s="3" t="s">
        <v>491</v>
      </c>
      <c r="E24" s="14" t="s">
        <v>103</v>
      </c>
      <c r="F24" s="14" t="s">
        <v>486</v>
      </c>
      <c r="G24" s="14">
        <v>100</v>
      </c>
      <c r="H24" s="14">
        <v>4900</v>
      </c>
      <c r="I24" t="s">
        <v>103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60"/>
  <sheetViews>
    <sheetView topLeftCell="B36" zoomScale="125" workbookViewId="0">
      <selection activeCell="D67" sqref="D67"/>
    </sheetView>
  </sheetViews>
  <sheetFormatPr baseColWidth="10" defaultRowHeight="13"/>
  <cols>
    <col min="4" max="4" width="23.85546875" customWidth="1"/>
  </cols>
  <sheetData>
    <row r="1" spans="1:5">
      <c r="D1" t="s">
        <v>162</v>
      </c>
      <c r="E1" t="s">
        <v>702</v>
      </c>
    </row>
    <row r="2" spans="1:5">
      <c r="B2">
        <v>1</v>
      </c>
      <c r="D2" t="s">
        <v>320</v>
      </c>
      <c r="E2" t="s">
        <v>703</v>
      </c>
    </row>
    <row r="3" spans="1:5">
      <c r="B3">
        <v>2</v>
      </c>
      <c r="D3" t="s">
        <v>522</v>
      </c>
      <c r="E3" t="s">
        <v>839</v>
      </c>
    </row>
    <row r="4" spans="1:5">
      <c r="A4" t="s">
        <v>137</v>
      </c>
      <c r="B4">
        <v>3</v>
      </c>
      <c r="D4" t="s">
        <v>759</v>
      </c>
      <c r="E4" t="s">
        <v>790</v>
      </c>
    </row>
    <row r="5" spans="1:5">
      <c r="B5">
        <v>4</v>
      </c>
      <c r="D5" t="s">
        <v>463</v>
      </c>
      <c r="E5" t="s">
        <v>734</v>
      </c>
    </row>
    <row r="6" spans="1:5">
      <c r="B6">
        <v>5</v>
      </c>
      <c r="E6" t="s">
        <v>735</v>
      </c>
    </row>
    <row r="7" spans="1:5">
      <c r="B7">
        <v>6</v>
      </c>
      <c r="D7" t="s">
        <v>28</v>
      </c>
      <c r="E7" t="s">
        <v>736</v>
      </c>
    </row>
    <row r="8" spans="1:5">
      <c r="B8">
        <v>7</v>
      </c>
      <c r="D8" t="s">
        <v>760</v>
      </c>
      <c r="E8" t="s">
        <v>737</v>
      </c>
    </row>
    <row r="9" spans="1:5">
      <c r="B9">
        <v>8</v>
      </c>
      <c r="C9" t="s">
        <v>626</v>
      </c>
      <c r="D9" t="s">
        <v>389</v>
      </c>
      <c r="E9" t="s">
        <v>738</v>
      </c>
    </row>
    <row r="10" spans="1:5">
      <c r="B10">
        <v>9</v>
      </c>
      <c r="C10" t="s">
        <v>625</v>
      </c>
      <c r="D10" t="s">
        <v>373</v>
      </c>
      <c r="E10" t="s">
        <v>245</v>
      </c>
    </row>
    <row r="11" spans="1:5">
      <c r="B11">
        <v>10</v>
      </c>
      <c r="D11" t="s">
        <v>199</v>
      </c>
      <c r="E11" t="s">
        <v>439</v>
      </c>
    </row>
    <row r="12" spans="1:5">
      <c r="B12">
        <v>11</v>
      </c>
      <c r="D12" t="s">
        <v>761</v>
      </c>
      <c r="E12" t="s">
        <v>440</v>
      </c>
    </row>
    <row r="13" spans="1:5">
      <c r="B13">
        <v>12</v>
      </c>
      <c r="D13" t="s">
        <v>807</v>
      </c>
    </row>
    <row r="14" spans="1:5">
      <c r="B14">
        <v>13</v>
      </c>
      <c r="C14" t="s">
        <v>625</v>
      </c>
      <c r="D14" t="s">
        <v>427</v>
      </c>
      <c r="E14" t="s">
        <v>441</v>
      </c>
    </row>
    <row r="15" spans="1:5">
      <c r="B15">
        <v>14</v>
      </c>
      <c r="D15" t="s">
        <v>354</v>
      </c>
      <c r="E15" t="s">
        <v>442</v>
      </c>
    </row>
    <row r="16" spans="1:5">
      <c r="B16">
        <v>15</v>
      </c>
      <c r="D16" t="s">
        <v>530</v>
      </c>
      <c r="E16" t="s">
        <v>656</v>
      </c>
    </row>
    <row r="17" spans="1:5">
      <c r="A17" t="s">
        <v>137</v>
      </c>
      <c r="B17">
        <v>16</v>
      </c>
      <c r="D17" t="s">
        <v>810</v>
      </c>
      <c r="E17" t="s">
        <v>651</v>
      </c>
    </row>
    <row r="18" spans="1:5">
      <c r="A18" t="s">
        <v>47</v>
      </c>
      <c r="B18">
        <v>17</v>
      </c>
      <c r="D18" t="s">
        <v>100</v>
      </c>
      <c r="E18" t="s">
        <v>828</v>
      </c>
    </row>
    <row r="19" spans="1:5">
      <c r="B19">
        <v>18</v>
      </c>
      <c r="C19" t="s">
        <v>625</v>
      </c>
      <c r="D19" t="s">
        <v>198</v>
      </c>
      <c r="E19" t="s">
        <v>829</v>
      </c>
    </row>
    <row r="20" spans="1:5">
      <c r="B20">
        <v>19</v>
      </c>
      <c r="C20" t="s">
        <v>625</v>
      </c>
      <c r="D20" t="s">
        <v>358</v>
      </c>
      <c r="E20" t="s">
        <v>549</v>
      </c>
    </row>
    <row r="21" spans="1:5">
      <c r="B21">
        <v>20</v>
      </c>
      <c r="D21" t="s">
        <v>679</v>
      </c>
      <c r="E21" t="s">
        <v>524</v>
      </c>
    </row>
    <row r="22" spans="1:5">
      <c r="B22">
        <v>21</v>
      </c>
      <c r="D22" t="s">
        <v>247</v>
      </c>
      <c r="E22" t="s">
        <v>525</v>
      </c>
    </row>
    <row r="23" spans="1:5">
      <c r="B23">
        <v>22</v>
      </c>
      <c r="D23" t="s">
        <v>680</v>
      </c>
    </row>
    <row r="24" spans="1:5">
      <c r="B24">
        <v>23</v>
      </c>
      <c r="D24" t="s">
        <v>681</v>
      </c>
      <c r="E24" t="s">
        <v>526</v>
      </c>
    </row>
    <row r="25" spans="1:5">
      <c r="B25">
        <v>24</v>
      </c>
      <c r="D25" t="s">
        <v>682</v>
      </c>
      <c r="E25" t="s">
        <v>43</v>
      </c>
    </row>
    <row r="26" spans="1:5">
      <c r="B26">
        <v>25</v>
      </c>
      <c r="D26" t="s">
        <v>388</v>
      </c>
      <c r="E26" t="s">
        <v>299</v>
      </c>
    </row>
    <row r="27" spans="1:5">
      <c r="B27">
        <v>26</v>
      </c>
      <c r="D27" t="s">
        <v>461</v>
      </c>
    </row>
    <row r="28" spans="1:5">
      <c r="B28">
        <v>27</v>
      </c>
      <c r="D28" t="s">
        <v>683</v>
      </c>
      <c r="E28" t="s">
        <v>44</v>
      </c>
    </row>
    <row r="29" spans="1:5">
      <c r="B29">
        <v>28</v>
      </c>
      <c r="D29" t="s">
        <v>432</v>
      </c>
      <c r="E29" t="s">
        <v>45</v>
      </c>
    </row>
    <row r="30" spans="1:5">
      <c r="B30">
        <v>29</v>
      </c>
      <c r="E30" t="s">
        <v>777</v>
      </c>
    </row>
    <row r="31" spans="1:5">
      <c r="B31">
        <v>30</v>
      </c>
      <c r="E31" t="s">
        <v>753</v>
      </c>
    </row>
    <row r="32" spans="1:5">
      <c r="B32">
        <v>31</v>
      </c>
      <c r="D32" t="s">
        <v>684</v>
      </c>
      <c r="E32" t="s">
        <v>830</v>
      </c>
    </row>
    <row r="33" spans="1:5">
      <c r="B33">
        <v>32</v>
      </c>
      <c r="C33" t="s">
        <v>625</v>
      </c>
      <c r="D33" t="s">
        <v>267</v>
      </c>
      <c r="E33" t="s">
        <v>600</v>
      </c>
    </row>
    <row r="34" spans="1:5">
      <c r="B34">
        <v>33</v>
      </c>
      <c r="D34" t="s">
        <v>300</v>
      </c>
      <c r="E34" t="s">
        <v>601</v>
      </c>
    </row>
    <row r="35" spans="1:5">
      <c r="B35">
        <v>34</v>
      </c>
      <c r="C35" t="s">
        <v>625</v>
      </c>
      <c r="D35" t="s">
        <v>482</v>
      </c>
      <c r="E35" t="s">
        <v>697</v>
      </c>
    </row>
    <row r="36" spans="1:5">
      <c r="B36">
        <v>35</v>
      </c>
      <c r="C36" t="s">
        <v>625</v>
      </c>
      <c r="D36" t="s">
        <v>293</v>
      </c>
      <c r="E36" t="s">
        <v>698</v>
      </c>
    </row>
    <row r="37" spans="1:5">
      <c r="B37">
        <v>36</v>
      </c>
      <c r="C37" t="s">
        <v>625</v>
      </c>
      <c r="D37" t="s">
        <v>424</v>
      </c>
      <c r="E37" t="s">
        <v>456</v>
      </c>
    </row>
    <row r="38" spans="1:5">
      <c r="B38">
        <v>37</v>
      </c>
      <c r="C38" t="s">
        <v>625</v>
      </c>
      <c r="D38" t="s">
        <v>609</v>
      </c>
      <c r="E38" t="s">
        <v>457</v>
      </c>
    </row>
    <row r="39" spans="1:5">
      <c r="B39">
        <v>38</v>
      </c>
      <c r="C39" t="s">
        <v>771</v>
      </c>
      <c r="D39" t="s">
        <v>356</v>
      </c>
      <c r="E39" t="s">
        <v>593</v>
      </c>
    </row>
    <row r="40" spans="1:5">
      <c r="B40">
        <v>39</v>
      </c>
      <c r="C40" t="s">
        <v>625</v>
      </c>
      <c r="D40" t="s">
        <v>301</v>
      </c>
      <c r="E40" t="s">
        <v>603</v>
      </c>
    </row>
    <row r="41" spans="1:5">
      <c r="B41">
        <v>40</v>
      </c>
      <c r="D41" t="s">
        <v>242</v>
      </c>
      <c r="E41" t="s">
        <v>96</v>
      </c>
    </row>
    <row r="42" spans="1:5">
      <c r="B42">
        <v>41</v>
      </c>
      <c r="C42" t="s">
        <v>772</v>
      </c>
      <c r="D42" t="s">
        <v>143</v>
      </c>
      <c r="E42" t="s">
        <v>97</v>
      </c>
    </row>
    <row r="43" spans="1:5">
      <c r="B43">
        <v>42</v>
      </c>
      <c r="C43" t="s">
        <v>625</v>
      </c>
      <c r="D43" t="s">
        <v>414</v>
      </c>
      <c r="E43" t="s">
        <v>98</v>
      </c>
    </row>
    <row r="44" spans="1:5">
      <c r="A44" t="s">
        <v>42</v>
      </c>
      <c r="B44">
        <v>43</v>
      </c>
      <c r="D44" t="s">
        <v>459</v>
      </c>
      <c r="E44" t="s">
        <v>571</v>
      </c>
    </row>
    <row r="45" spans="1:5">
      <c r="B45">
        <v>44</v>
      </c>
      <c r="C45" t="s">
        <v>776</v>
      </c>
      <c r="D45" t="s">
        <v>527</v>
      </c>
      <c r="E45" t="s">
        <v>572</v>
      </c>
    </row>
    <row r="46" spans="1:5">
      <c r="B46">
        <v>45</v>
      </c>
      <c r="C46" t="s">
        <v>625</v>
      </c>
      <c r="D46" t="s">
        <v>689</v>
      </c>
      <c r="E46" t="s">
        <v>573</v>
      </c>
    </row>
    <row r="47" spans="1:5">
      <c r="B47">
        <v>46</v>
      </c>
      <c r="C47" t="s">
        <v>625</v>
      </c>
      <c r="D47" t="s">
        <v>362</v>
      </c>
      <c r="E47" t="s">
        <v>574</v>
      </c>
    </row>
    <row r="48" spans="1:5">
      <c r="B48">
        <v>47</v>
      </c>
      <c r="C48" t="s">
        <v>625</v>
      </c>
      <c r="D48" t="s">
        <v>214</v>
      </c>
      <c r="E48" t="s">
        <v>740</v>
      </c>
    </row>
    <row r="49" spans="1:5">
      <c r="A49" t="s">
        <v>138</v>
      </c>
      <c r="B49">
        <v>48</v>
      </c>
      <c r="D49" t="s">
        <v>501</v>
      </c>
      <c r="E49" t="s">
        <v>741</v>
      </c>
    </row>
    <row r="50" spans="1:5">
      <c r="B50">
        <v>49</v>
      </c>
      <c r="C50" t="s">
        <v>625</v>
      </c>
      <c r="D50" t="s">
        <v>835</v>
      </c>
      <c r="E50" t="s">
        <v>742</v>
      </c>
    </row>
    <row r="51" spans="1:5">
      <c r="B51">
        <v>50</v>
      </c>
      <c r="C51" t="s">
        <v>625</v>
      </c>
      <c r="D51" t="s">
        <v>338</v>
      </c>
      <c r="E51" t="s">
        <v>743</v>
      </c>
    </row>
    <row r="52" spans="1:5">
      <c r="B52">
        <v>51</v>
      </c>
      <c r="C52" t="s">
        <v>625</v>
      </c>
      <c r="D52" t="s">
        <v>622</v>
      </c>
      <c r="E52" t="s">
        <v>744</v>
      </c>
    </row>
    <row r="53" spans="1:5">
      <c r="B53">
        <v>52</v>
      </c>
      <c r="C53" t="s">
        <v>625</v>
      </c>
      <c r="D53" t="s">
        <v>322</v>
      </c>
      <c r="E53" t="s">
        <v>383</v>
      </c>
    </row>
    <row r="54" spans="1:5">
      <c r="B54">
        <v>53</v>
      </c>
      <c r="D54" t="s">
        <v>550</v>
      </c>
      <c r="E54" t="s">
        <v>386</v>
      </c>
    </row>
    <row r="55" spans="1:5">
      <c r="B55">
        <v>54</v>
      </c>
      <c r="D55" t="s">
        <v>201</v>
      </c>
    </row>
    <row r="56" spans="1:5">
      <c r="B56">
        <v>55</v>
      </c>
      <c r="D56" t="s">
        <v>623</v>
      </c>
      <c r="E56" t="s">
        <v>523</v>
      </c>
    </row>
    <row r="57" spans="1:5">
      <c r="B57">
        <v>56</v>
      </c>
      <c r="D57" t="s">
        <v>624</v>
      </c>
      <c r="E57" t="s">
        <v>664</v>
      </c>
    </row>
    <row r="58" spans="1:5">
      <c r="A58" t="s">
        <v>137</v>
      </c>
      <c r="B58">
        <v>57</v>
      </c>
      <c r="C58" t="s">
        <v>625</v>
      </c>
      <c r="D58" t="s">
        <v>323</v>
      </c>
      <c r="E58" t="s">
        <v>665</v>
      </c>
    </row>
    <row r="59" spans="1:5">
      <c r="B59">
        <v>58</v>
      </c>
      <c r="D59" t="s">
        <v>774</v>
      </c>
      <c r="E59" t="s">
        <v>416</v>
      </c>
    </row>
    <row r="60" spans="1:5">
      <c r="B60">
        <v>59</v>
      </c>
      <c r="D60" t="s">
        <v>775</v>
      </c>
      <c r="E60" t="s">
        <v>296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Seguridad</vt:lpstr>
      <vt:lpstr>Catálogos</vt:lpstr>
      <vt:lpstr>Producción</vt:lpstr>
      <vt:lpstr>Reportes</vt:lpstr>
      <vt:lpstr>DAO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Nieto López</dc:creator>
  <cp:lastModifiedBy>Gerardo Nieto</cp:lastModifiedBy>
  <dcterms:created xsi:type="dcterms:W3CDTF">2013-09-17T07:12:05Z</dcterms:created>
  <dcterms:modified xsi:type="dcterms:W3CDTF">2015-08-20T07:09:58Z</dcterms:modified>
</cp:coreProperties>
</file>