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04" activeTab="5"/>
  </bookViews>
  <sheets>
    <sheet name="思路" sheetId="1" r:id="rId1"/>
    <sheet name="框架" sheetId="2" r:id="rId2"/>
    <sheet name="价值" sheetId="10" r:id="rId3"/>
    <sheet name="产出和消耗" sheetId="4" r:id="rId4"/>
    <sheet name="玩家等级" sheetId="5" r:id="rId5"/>
    <sheet name="前期" sheetId="6" r:id="rId6"/>
    <sheet name="武将表" sheetId="7" r:id="rId7"/>
    <sheet name="养成框架" sheetId="8" r:id="rId8"/>
    <sheet name="经济框架" sheetId="9" r:id="rId9"/>
    <sheet name="数据记录" sheetId="11" r:id="rId10"/>
    <sheet name="0" sheetId="12" r:id="rId11"/>
  </sheets>
  <calcPr calcId="144525"/>
</workbook>
</file>

<file path=xl/sharedStrings.xml><?xml version="1.0" encoding="utf-8"?>
<sst xmlns="http://schemas.openxmlformats.org/spreadsheetml/2006/main" count="1265" uniqueCount="1123">
  <si>
    <t>武将稀有度体现在属性上</t>
  </si>
  <si>
    <t>职业体现在技能上</t>
  </si>
  <si>
    <t>基础属性</t>
  </si>
  <si>
    <t>稀有度</t>
  </si>
  <si>
    <t>升星属性</t>
  </si>
  <si>
    <t>血量/伤害</t>
  </si>
  <si>
    <t>伤害</t>
  </si>
  <si>
    <t>会心率</t>
  </si>
  <si>
    <t>会心伤害</t>
  </si>
  <si>
    <t>转化后</t>
  </si>
  <si>
    <t>血量</t>
  </si>
  <si>
    <t>免伤比</t>
  </si>
  <si>
    <t>20%/星</t>
  </si>
  <si>
    <t>升级次数</t>
  </si>
  <si>
    <t>高级属性</t>
  </si>
  <si>
    <t>暴击率</t>
  </si>
  <si>
    <t>暴击伤害</t>
  </si>
  <si>
    <t>技能</t>
  </si>
  <si>
    <t>玉阙</t>
  </si>
  <si>
    <t>体力（1小时）</t>
  </si>
  <si>
    <t>红将碎片</t>
  </si>
  <si>
    <t>橙将碎片</t>
  </si>
  <si>
    <t>紫将碎片</t>
  </si>
  <si>
    <t>总数</t>
  </si>
  <si>
    <t>总数比例</t>
  </si>
  <si>
    <t>投放数量</t>
  </si>
  <si>
    <t>单次投放比例</t>
  </si>
  <si>
    <t>元宝</t>
  </si>
  <si>
    <t>每日次数</t>
  </si>
  <si>
    <t>每日产出</t>
  </si>
  <si>
    <t>每日元宝</t>
  </si>
  <si>
    <t>每周产出</t>
  </si>
  <si>
    <t>每天进行12次战斗（花费朔玉可购买12次）</t>
  </si>
  <si>
    <t>战役</t>
  </si>
  <si>
    <t>宝箱1</t>
  </si>
  <si>
    <t>1,1</t>
  </si>
  <si>
    <t>0,1</t>
  </si>
  <si>
    <t>宝箱2</t>
  </si>
  <si>
    <t>宝箱3</t>
  </si>
  <si>
    <t>宝箱4</t>
  </si>
  <si>
    <t>宝箱5</t>
  </si>
  <si>
    <t>宝箱6</t>
  </si>
  <si>
    <t>辅助</t>
  </si>
  <si>
    <t>塔</t>
  </si>
  <si>
    <t>每天开启12次宝箱（前三次免费）</t>
  </si>
  <si>
    <t>陷阱</t>
  </si>
  <si>
    <t>桃园</t>
  </si>
  <si>
    <t>陷阱和塔</t>
  </si>
  <si>
    <t>酒坛</t>
  </si>
  <si>
    <t>1,3</t>
  </si>
  <si>
    <t>1,2</t>
  </si>
  <si>
    <t>养成数</t>
  </si>
  <si>
    <t>无双</t>
  </si>
  <si>
    <t>3.5天免费1次</t>
  </si>
  <si>
    <t>星级</t>
  </si>
  <si>
    <t>需要碎片</t>
  </si>
  <si>
    <t>需要元宝</t>
  </si>
  <si>
    <t>需要碎片总数</t>
  </si>
  <si>
    <t>元宝总需求</t>
  </si>
  <si>
    <t>天数</t>
  </si>
  <si>
    <t>史诗</t>
  </si>
  <si>
    <t>7天免费1次</t>
  </si>
  <si>
    <t>锦囊</t>
  </si>
  <si>
    <t>总</t>
  </si>
  <si>
    <t>等级</t>
  </si>
  <si>
    <t>升级经验</t>
  </si>
  <si>
    <t>累计</t>
  </si>
  <si>
    <t>每日经验</t>
  </si>
  <si>
    <t>花费天数</t>
  </si>
  <si>
    <t>霸业星级</t>
  </si>
  <si>
    <t>远征星级</t>
  </si>
  <si>
    <t>武将星级</t>
  </si>
  <si>
    <t>出战数量</t>
  </si>
  <si>
    <t>经验</t>
  </si>
  <si>
    <t>次数</t>
  </si>
  <si>
    <t>体力</t>
  </si>
  <si>
    <t>自动恢复</t>
  </si>
  <si>
    <t>每10分钟恢复1点体力，每小时6点，每天24*6</t>
  </si>
  <si>
    <t>1 2</t>
  </si>
  <si>
    <t>烧鸡</t>
  </si>
  <si>
    <t>2 3</t>
  </si>
  <si>
    <r>
      <rPr>
        <b/>
        <sz val="11"/>
        <color theme="1"/>
        <rFont val="宋体"/>
        <charset val="134"/>
        <scheme val="minor"/>
      </rPr>
      <t>2 3</t>
    </r>
    <r>
      <rPr>
        <sz val="11"/>
        <color theme="1"/>
        <rFont val="宋体"/>
        <charset val="134"/>
        <scheme val="minor"/>
      </rPr>
      <t xml:space="preserve"> 4</t>
    </r>
  </si>
  <si>
    <r>
      <rPr>
        <b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5</t>
    </r>
  </si>
  <si>
    <r>
      <rPr>
        <sz val="11"/>
        <color theme="1"/>
        <rFont val="宋体"/>
        <charset val="134"/>
        <scheme val="minor"/>
      </rPr>
      <t xml:space="preserve">3 </t>
    </r>
    <r>
      <rPr>
        <b/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</si>
  <si>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 xml:space="preserve">4 </t>
    </r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</t>
    </r>
  </si>
  <si>
    <r>
      <rPr>
        <b/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theme="1"/>
        <rFont val="宋体"/>
        <charset val="134"/>
        <scheme val="minor"/>
      </rPr>
      <t>6 7</t>
    </r>
  </si>
  <si>
    <t>刘备</t>
  </si>
  <si>
    <t>张飞</t>
  </si>
  <si>
    <t>新手</t>
  </si>
  <si>
    <t>简单</t>
  </si>
  <si>
    <t>普通</t>
  </si>
  <si>
    <t>困难</t>
  </si>
  <si>
    <t>炼狱</t>
  </si>
  <si>
    <t>魔王</t>
  </si>
  <si>
    <t>黄忠</t>
  </si>
  <si>
    <t>赵云</t>
  </si>
  <si>
    <t>0,14,5</t>
  </si>
  <si>
    <t>马超</t>
  </si>
  <si>
    <t>0,13,5</t>
  </si>
  <si>
    <t>黄月英</t>
  </si>
  <si>
    <t>廖化</t>
  </si>
  <si>
    <t>李严</t>
  </si>
  <si>
    <t>曹昂</t>
  </si>
  <si>
    <t>孙翊</t>
  </si>
  <si>
    <t>许褚</t>
  </si>
  <si>
    <t>0,10,5</t>
  </si>
  <si>
    <t>王平</t>
  </si>
  <si>
    <t>郭嘉</t>
  </si>
  <si>
    <t>0,7,5</t>
  </si>
  <si>
    <t>张苞</t>
  </si>
  <si>
    <t>荀彧</t>
  </si>
  <si>
    <t>0,43,5</t>
  </si>
  <si>
    <t>严颜</t>
  </si>
  <si>
    <t>李典</t>
  </si>
  <si>
    <t>黄盖</t>
  </si>
  <si>
    <t>华佗</t>
  </si>
  <si>
    <t>曹操</t>
  </si>
  <si>
    <t>孙权</t>
  </si>
  <si>
    <t>典韦</t>
  </si>
  <si>
    <t>曹仁</t>
  </si>
  <si>
    <t>戏志才</t>
  </si>
  <si>
    <t>程普</t>
  </si>
  <si>
    <t>凌统</t>
  </si>
  <si>
    <t>周瑜</t>
  </si>
  <si>
    <t>张辽</t>
  </si>
  <si>
    <t>298玉阙</t>
  </si>
  <si>
    <t>关羽</t>
  </si>
  <si>
    <t>乐进</t>
  </si>
  <si>
    <t>于禁</t>
  </si>
  <si>
    <t>轩辕台</t>
  </si>
  <si>
    <t>陆逊</t>
  </si>
  <si>
    <t>鲁肃</t>
  </si>
  <si>
    <t>孙策</t>
  </si>
  <si>
    <t>孙坚</t>
  </si>
  <si>
    <t>吕蒙</t>
  </si>
  <si>
    <t>甘宁</t>
  </si>
  <si>
    <t>司马懿</t>
  </si>
  <si>
    <t>邓艾</t>
  </si>
  <si>
    <t>诸葛亮</t>
  </si>
  <si>
    <t>姜维</t>
  </si>
  <si>
    <t>南华</t>
  </si>
  <si>
    <t>吕布</t>
  </si>
  <si>
    <t>貂蝉</t>
  </si>
  <si>
    <t>董卓</t>
  </si>
  <si>
    <t>袁绍</t>
  </si>
  <si>
    <t>颜良</t>
  </si>
  <si>
    <t>文丑</t>
  </si>
  <si>
    <t>麴义</t>
  </si>
  <si>
    <t>小乔</t>
  </si>
  <si>
    <t>孙尚香</t>
  </si>
  <si>
    <t>太史慈</t>
  </si>
  <si>
    <t>朱然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</si>
  <si>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</si>
  <si>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</si>
  <si>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</si>
  <si>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</si>
  <si>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</si>
  <si>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</si>
  <si>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</si>
  <si>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</si>
  <si>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蔡琰</t>
  </si>
  <si>
    <t>荀攸</t>
  </si>
  <si>
    <t>夏侯惇</t>
  </si>
  <si>
    <t>夏侯渊</t>
  </si>
  <si>
    <t>文聘</t>
  </si>
  <si>
    <t>张郃</t>
  </si>
  <si>
    <t>徐晃</t>
  </si>
  <si>
    <t>庞德</t>
  </si>
  <si>
    <t>刘晔</t>
  </si>
  <si>
    <t>张绣</t>
  </si>
  <si>
    <t>程昱</t>
  </si>
  <si>
    <t>钟会</t>
  </si>
  <si>
    <t>徐庶</t>
  </si>
  <si>
    <t>庞统</t>
  </si>
  <si>
    <t>魏延</t>
  </si>
  <si>
    <t>法正</t>
  </si>
  <si>
    <t>左慈</t>
  </si>
  <si>
    <t>祝融</t>
  </si>
  <si>
    <t>高顺</t>
  </si>
  <si>
    <t>陈宫</t>
  </si>
  <si>
    <t>吕玲绮</t>
  </si>
  <si>
    <t>羊祜</t>
  </si>
  <si>
    <t>文鸯</t>
  </si>
  <si>
    <t>司马师</t>
  </si>
  <si>
    <t>张角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</si>
  <si>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</si>
  <si>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</si>
  <si>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</si>
  <si>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</si>
  <si>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</si>
  <si>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</si>
  <si>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</si>
  <si>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</si>
  <si>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</si>
  <si>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蒋钦</t>
  </si>
  <si>
    <t>徐盛</t>
  </si>
  <si>
    <t>步骘</t>
  </si>
  <si>
    <t>张温</t>
  </si>
  <si>
    <t>韩当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</si>
  <si>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</si>
  <si>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</si>
  <si>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</si>
  <si>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</si>
  <si>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</si>
  <si>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</si>
  <si>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</si>
  <si>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</si>
  <si>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</si>
  <si>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曹真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</si>
  <si>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</si>
  <si>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</si>
  <si>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</si>
  <si>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</si>
  <si>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</si>
  <si>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</si>
  <si>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</si>
  <si>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</si>
  <si>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</si>
  <si>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</si>
  <si>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</si>
  <si>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</si>
  <si>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</si>
  <si>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</si>
  <si>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臧霸</t>
  </si>
  <si>
    <t>傅嘏</t>
  </si>
  <si>
    <t>高堂隆</t>
  </si>
  <si>
    <t>桓阶</t>
  </si>
  <si>
    <t>曹休</t>
  </si>
  <si>
    <t>曹洪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</si>
  <si>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</si>
  <si>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</si>
  <si>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</si>
  <si>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</si>
  <si>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</si>
  <si>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</si>
  <si>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</si>
  <si>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</si>
  <si>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</si>
  <si>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</si>
  <si>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马良</t>
  </si>
  <si>
    <t>费祎</t>
  </si>
  <si>
    <t>蒋琬</t>
  </si>
  <si>
    <t>董允</t>
  </si>
  <si>
    <t>黄权</t>
  </si>
  <si>
    <t>马云禄</t>
  </si>
  <si>
    <t>秦宓</t>
  </si>
  <si>
    <t>关兴</t>
  </si>
  <si>
    <t>鲍三娘</t>
  </si>
  <si>
    <t>罗宪</t>
  </si>
  <si>
    <t>霍峻</t>
  </si>
  <si>
    <t>关银屏</t>
  </si>
  <si>
    <t>陈到</t>
  </si>
  <si>
    <t>霍弋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</si>
  <si>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</si>
  <si>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</si>
  <si>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</si>
  <si>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</si>
  <si>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</si>
  <si>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</si>
  <si>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</si>
  <si>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</si>
  <si>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</si>
  <si>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</si>
  <si>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</si>
  <si>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</si>
  <si>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</si>
  <si>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</si>
  <si>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辛宪英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</si>
  <si>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</si>
  <si>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</si>
  <si>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</si>
  <si>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</si>
  <si>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</si>
  <si>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</si>
  <si>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</si>
  <si>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</si>
  <si>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</si>
  <si>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</si>
  <si>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</si>
  <si>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</si>
  <si>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</si>
  <si>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审配</t>
  </si>
  <si>
    <t>高览</t>
  </si>
  <si>
    <t>王修</t>
  </si>
  <si>
    <t>许攸</t>
  </si>
  <si>
    <t>袁谭</t>
  </si>
  <si>
    <t>蒋义渠</t>
  </si>
  <si>
    <t>韩猛</t>
  </si>
  <si>
    <t>逢纪</t>
  </si>
  <si>
    <t>淳于琼</t>
  </si>
  <si>
    <t>杨秋</t>
  </si>
  <si>
    <t>马腾</t>
  </si>
  <si>
    <t>韩遂</t>
  </si>
  <si>
    <t>成公英</t>
  </si>
  <si>
    <t>北宫伯玉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</si>
  <si>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</si>
  <si>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</si>
  <si>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</si>
  <si>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</si>
  <si>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</si>
  <si>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</si>
  <si>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</si>
  <si>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</si>
  <si>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</si>
  <si>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</si>
  <si>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</si>
  <si>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</si>
  <si>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</si>
  <si>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</si>
  <si>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</si>
  <si>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</si>
  <si>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</si>
  <si>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</si>
  <si>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</si>
  <si>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</si>
  <si>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</si>
  <si>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</si>
  <si>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</si>
  <si>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</si>
  <si>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</si>
  <si>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</si>
  <si>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</si>
  <si>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</si>
  <si>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</si>
  <si>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</si>
  <si>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</si>
  <si>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</si>
  <si>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</si>
  <si>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</si>
  <si>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</si>
  <si>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</si>
  <si>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</si>
  <si>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凌操</t>
  </si>
  <si>
    <t>朱异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</si>
  <si>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</si>
  <si>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</si>
  <si>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</si>
  <si>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</si>
  <si>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</si>
  <si>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</si>
  <si>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</si>
  <si>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</si>
  <si>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</si>
  <si>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</si>
  <si>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</si>
  <si>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</si>
  <si>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</si>
  <si>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</si>
  <si>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</si>
  <si>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</si>
  <si>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</si>
  <si>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</si>
  <si>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</si>
  <si>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</si>
  <si>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</si>
  <si>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</si>
  <si>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</si>
  <si>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</si>
  <si>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</si>
  <si>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</si>
  <si>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</si>
  <si>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</si>
  <si>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</si>
  <si>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</si>
  <si>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</si>
  <si>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</si>
  <si>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</si>
  <si>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</si>
  <si>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</si>
  <si>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</si>
  <si>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</si>
  <si>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</si>
  <si>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</si>
  <si>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邓忠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</si>
  <si>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</si>
  <si>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</si>
  <si>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</si>
  <si>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</si>
  <si>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</si>
  <si>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</si>
  <si>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</si>
  <si>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</si>
  <si>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</si>
  <si>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</si>
  <si>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</si>
  <si>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</si>
  <si>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</si>
  <si>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</si>
  <si>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</si>
  <si>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</si>
  <si>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</si>
  <si>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</si>
  <si>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</si>
  <si>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</si>
  <si>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</si>
  <si>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</si>
  <si>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牛金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</si>
  <si>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</si>
  <si>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</si>
  <si>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</si>
  <si>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</si>
  <si>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</si>
  <si>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</si>
  <si>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</si>
  <si>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</si>
  <si>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</si>
  <si>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</si>
  <si>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</si>
  <si>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</si>
  <si>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</si>
  <si>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</si>
  <si>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</si>
  <si>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马岱</t>
  </si>
  <si>
    <t>花鬘</t>
  </si>
  <si>
    <t>陈寿</t>
  </si>
  <si>
    <t>诸葛瞻</t>
  </si>
  <si>
    <t>周仓</t>
  </si>
  <si>
    <t>糜竺</t>
  </si>
  <si>
    <t>关平</t>
  </si>
  <si>
    <t>刘封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</si>
  <si>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</si>
  <si>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</si>
  <si>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</si>
  <si>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</si>
  <si>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</si>
  <si>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</si>
  <si>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</si>
  <si>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</si>
  <si>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</si>
  <si>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</si>
  <si>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</si>
  <si>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</si>
  <si>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</si>
  <si>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</si>
  <si>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</si>
  <si>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</si>
  <si>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</si>
  <si>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</si>
  <si>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</si>
  <si>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</si>
  <si>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</si>
  <si>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</si>
  <si>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</si>
  <si>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</si>
  <si>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</si>
  <si>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</si>
  <si>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</si>
  <si>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</si>
  <si>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</si>
  <si>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</si>
  <si>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</si>
  <si>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</si>
  <si>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</si>
  <si>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</si>
  <si>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</si>
  <si>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</si>
  <si>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</si>
  <si>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</si>
  <si>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</si>
  <si>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</si>
  <si>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</si>
  <si>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</si>
  <si>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</si>
  <si>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</si>
  <si>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</si>
  <si>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张济</t>
  </si>
  <si>
    <t>金旋</t>
  </si>
  <si>
    <t>沙摩柯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</si>
  <si>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</si>
  <si>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</si>
  <si>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</si>
  <si>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</si>
  <si>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</si>
  <si>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</si>
  <si>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</si>
  <si>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</si>
  <si>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</si>
  <si>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</si>
  <si>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</si>
  <si>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</si>
  <si>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</si>
  <si>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</si>
  <si>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</si>
  <si>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</si>
  <si>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</si>
  <si>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</si>
  <si>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</si>
  <si>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</si>
  <si>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</si>
  <si>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</si>
  <si>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</si>
  <si>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</si>
  <si>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石苞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</si>
  <si>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</si>
  <si>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</si>
  <si>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</si>
  <si>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</si>
  <si>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</si>
  <si>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</si>
  <si>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</si>
  <si>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</si>
  <si>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</si>
  <si>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杨济</t>
  </si>
  <si>
    <t>夏侯和</t>
  </si>
  <si>
    <t>司马胄</t>
  </si>
  <si>
    <t>邵悌</t>
  </si>
  <si>
    <t>荀勖</t>
  </si>
  <si>
    <t>王元姬</t>
  </si>
  <si>
    <t>司马望</t>
  </si>
  <si>
    <t>成济</t>
  </si>
  <si>
    <t>史阿</t>
  </si>
  <si>
    <t>张宝</t>
  </si>
  <si>
    <t>张燕</t>
  </si>
  <si>
    <t>张曼成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</si>
  <si>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</si>
  <si>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</si>
  <si>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</si>
  <si>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</si>
  <si>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</si>
  <si>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</si>
  <si>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</si>
  <si>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</si>
  <si>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</si>
  <si>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</si>
  <si>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</si>
  <si>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</si>
  <si>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</si>
  <si>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</si>
  <si>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</si>
  <si>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</si>
  <si>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</si>
  <si>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</si>
  <si>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</si>
  <si>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</si>
  <si>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</si>
  <si>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</si>
  <si>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</si>
  <si>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</si>
  <si>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</si>
  <si>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</si>
  <si>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</si>
  <si>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</si>
  <si>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</si>
  <si>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</si>
  <si>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</si>
  <si>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</si>
  <si>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</si>
  <si>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</si>
  <si>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</si>
  <si>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</si>
  <si>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</si>
  <si>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</si>
  <si>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</si>
  <si>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吕旷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</si>
  <si>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</si>
  <si>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</si>
  <si>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</si>
  <si>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</si>
  <si>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</si>
  <si>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</si>
  <si>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</si>
  <si>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</si>
  <si>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</si>
  <si>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</si>
  <si>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周昂</t>
  </si>
  <si>
    <t>王门</t>
  </si>
  <si>
    <t>眭元进</t>
  </si>
  <si>
    <t>苏由</t>
  </si>
  <si>
    <t>郭援</t>
  </si>
  <si>
    <t>吕威璜</t>
  </si>
  <si>
    <t>焦触</t>
  </si>
  <si>
    <t>郭图</t>
  </si>
  <si>
    <t>刘勋</t>
  </si>
  <si>
    <t>侯选</t>
  </si>
  <si>
    <t>马休</t>
  </si>
  <si>
    <t>马铁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</si>
  <si>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</si>
  <si>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</si>
  <si>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</si>
  <si>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</si>
  <si>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</si>
  <si>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</si>
  <si>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</si>
  <si>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</si>
  <si>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</si>
  <si>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</si>
  <si>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</si>
  <si>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</si>
  <si>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</si>
  <si>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</si>
  <si>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孙亮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</si>
  <si>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</si>
  <si>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</si>
  <si>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</si>
  <si>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</si>
  <si>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</si>
  <si>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</si>
  <si>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</si>
  <si>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</si>
  <si>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</si>
  <si>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</si>
  <si>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</si>
  <si>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苏飞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</si>
  <si>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</si>
  <si>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</si>
  <si>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</si>
  <si>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</si>
  <si>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</si>
  <si>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</si>
  <si>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</si>
  <si>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</si>
  <si>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</si>
  <si>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</si>
  <si>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左奕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</si>
  <si>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</si>
  <si>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</si>
  <si>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</si>
  <si>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</si>
  <si>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</si>
  <si>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</si>
  <si>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</si>
  <si>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</si>
  <si>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</si>
  <si>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</si>
  <si>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</si>
  <si>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</si>
  <si>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</si>
  <si>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孙朗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</si>
  <si>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</si>
  <si>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</si>
  <si>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</si>
  <si>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</si>
  <si>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</si>
  <si>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</si>
  <si>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</si>
  <si>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</si>
  <si>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</si>
  <si>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</si>
  <si>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</si>
  <si>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</si>
  <si>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</si>
  <si>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</si>
  <si>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</si>
  <si>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</si>
  <si>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</si>
  <si>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</si>
  <si>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</si>
  <si>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</si>
  <si>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</si>
  <si>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</si>
  <si>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</si>
  <si>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</si>
  <si>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夏侯恩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</si>
  <si>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</si>
  <si>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</si>
  <si>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</si>
  <si>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</si>
  <si>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</si>
  <si>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</si>
  <si>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</si>
  <si>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</si>
  <si>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</si>
  <si>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</si>
  <si>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</si>
  <si>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</si>
  <si>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</si>
  <si>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夏侯德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</si>
  <si>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</si>
  <si>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</si>
  <si>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</si>
  <si>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</si>
  <si>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</si>
  <si>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</si>
  <si>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</si>
  <si>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</si>
  <si>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</si>
  <si>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</si>
  <si>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</si>
  <si>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</si>
  <si>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</si>
  <si>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</si>
  <si>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</si>
  <si>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</si>
  <si>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</si>
  <si>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</si>
  <si>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</si>
  <si>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</si>
  <si>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</si>
  <si>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</si>
  <si>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</si>
  <si>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</si>
  <si>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</si>
  <si>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</si>
  <si>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</si>
  <si>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</si>
  <si>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</si>
  <si>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</si>
  <si>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</si>
  <si>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</si>
  <si>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</si>
  <si>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</si>
  <si>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</si>
  <si>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</si>
  <si>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</si>
  <si>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</si>
  <si>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</si>
  <si>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</si>
  <si>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</si>
  <si>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</si>
  <si>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孟达</t>
  </si>
  <si>
    <t>刘谌</t>
  </si>
  <si>
    <t>糜氏</t>
  </si>
  <si>
    <t>关统</t>
  </si>
  <si>
    <t>蒋斌</t>
  </si>
  <si>
    <t>赵累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</si>
  <si>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</si>
  <si>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</si>
  <si>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</si>
  <si>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</si>
  <si>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</si>
  <si>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</si>
  <si>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</si>
  <si>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</si>
  <si>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</si>
  <si>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</si>
  <si>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</si>
  <si>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</si>
  <si>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</si>
  <si>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</si>
  <si>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</si>
  <si>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</si>
  <si>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</si>
  <si>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吴兰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</si>
  <si>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</si>
  <si>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</si>
  <si>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</si>
  <si>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</si>
  <si>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</si>
  <si>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</si>
  <si>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</si>
  <si>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</si>
  <si>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</si>
  <si>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</si>
  <si>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</si>
  <si>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</si>
  <si>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</si>
  <si>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</si>
  <si>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</si>
  <si>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</si>
  <si>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</si>
  <si>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</si>
  <si>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</si>
  <si>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</si>
  <si>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</si>
  <si>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</si>
  <si>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</si>
  <si>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</si>
  <si>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</si>
  <si>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</si>
  <si>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</si>
  <si>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</si>
  <si>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</si>
  <si>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</si>
  <si>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</si>
  <si>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</si>
  <si>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</si>
  <si>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</si>
  <si>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</si>
  <si>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</si>
  <si>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</si>
  <si>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</si>
  <si>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</si>
  <si>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</si>
  <si>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</si>
  <si>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</si>
  <si>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</si>
  <si>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</si>
  <si>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</si>
  <si>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</si>
  <si>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</si>
  <si>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</si>
  <si>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</si>
  <si>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</si>
  <si>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</si>
  <si>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</si>
  <si>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</si>
  <si>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</si>
  <si>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</si>
  <si>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</si>
  <si>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</si>
  <si>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</si>
  <si>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</si>
  <si>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</si>
  <si>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</si>
  <si>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</si>
  <si>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</si>
  <si>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</si>
  <si>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魏续</t>
  </si>
  <si>
    <t>宋宪</t>
  </si>
  <si>
    <t>曹豹</t>
  </si>
  <si>
    <t>刘何</t>
  </si>
  <si>
    <t>王累</t>
  </si>
  <si>
    <t>刘璝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</si>
  <si>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</si>
  <si>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</si>
  <si>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</si>
  <si>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</si>
  <si>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</si>
  <si>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</si>
  <si>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</si>
  <si>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</si>
  <si>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</si>
  <si>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</si>
  <si>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</si>
  <si>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</si>
  <si>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</si>
  <si>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</si>
  <si>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</si>
  <si>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</si>
  <si>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</si>
  <si>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</si>
  <si>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</si>
  <si>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</si>
  <si>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</si>
  <si>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</si>
  <si>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</si>
  <si>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</si>
  <si>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</si>
  <si>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</si>
  <si>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文虎</t>
  </si>
  <si>
    <t>司马伦</t>
  </si>
  <si>
    <t>张华</t>
  </si>
  <si>
    <t>刘和</t>
  </si>
  <si>
    <t>孙秀</t>
  </si>
  <si>
    <t>夏侯恵</t>
  </si>
  <si>
    <t>杨欣</t>
  </si>
  <si>
    <t>孔胄</t>
  </si>
  <si>
    <t>杨肇</t>
  </si>
  <si>
    <t>马隆</t>
  </si>
  <si>
    <t>石鉴</t>
  </si>
  <si>
    <t>严匡</t>
  </si>
  <si>
    <t>王必</t>
  </si>
  <si>
    <t>南阳公主</t>
  </si>
  <si>
    <t>高陆公主</t>
  </si>
  <si>
    <t>张梁</t>
  </si>
  <si>
    <t>刘辟</t>
  </si>
  <si>
    <t>裴元绍</t>
  </si>
  <si>
    <t>程远志</t>
  </si>
  <si>
    <t>波才</t>
  </si>
  <si>
    <t>邓茂</t>
  </si>
  <si>
    <t>高升</t>
  </si>
  <si>
    <t>管亥</t>
  </si>
  <si>
    <t>韩忠</t>
  </si>
  <si>
    <t>赵弘</t>
  </si>
  <si>
    <t>何仪</t>
  </si>
  <si>
    <t>黄邵</t>
  </si>
  <si>
    <t>何曼</t>
  </si>
  <si>
    <t>孙仲</t>
  </si>
  <si>
    <t>严政</t>
  </si>
  <si>
    <t>郄俭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</si>
  <si>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</si>
  <si>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</si>
  <si>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</si>
  <si>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</si>
  <si>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</si>
  <si>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</si>
  <si>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</si>
  <si>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</si>
  <si>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</si>
  <si>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</si>
  <si>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</si>
  <si>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</si>
  <si>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</si>
  <si>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</si>
  <si>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</si>
  <si>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</si>
  <si>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</si>
  <si>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</si>
  <si>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</si>
  <si>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</si>
  <si>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</si>
  <si>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</si>
  <si>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</si>
  <si>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</si>
  <si>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</si>
  <si>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</si>
  <si>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</si>
  <si>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</si>
  <si>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季雍</t>
  </si>
  <si>
    <t>樊稠</t>
  </si>
  <si>
    <t>董旻</t>
  </si>
  <si>
    <t>胡轸</t>
  </si>
  <si>
    <t>杨奉</t>
  </si>
  <si>
    <t>布度根</t>
  </si>
  <si>
    <t>苴罗侯</t>
  </si>
  <si>
    <t>何大壮</t>
  </si>
  <si>
    <t>肖山</t>
  </si>
  <si>
    <t>周鹏</t>
  </si>
  <si>
    <t>吕不</t>
  </si>
  <si>
    <t>梁快</t>
  </si>
  <si>
    <t>金大川</t>
  </si>
  <si>
    <t>白矛</t>
  </si>
  <si>
    <t>岳山</t>
  </si>
  <si>
    <t>唐青</t>
  </si>
  <si>
    <t>吕斯</t>
  </si>
  <si>
    <t>马向</t>
  </si>
  <si>
    <t>刘晓</t>
  </si>
  <si>
    <t>典球</t>
  </si>
  <si>
    <t>张牛</t>
  </si>
  <si>
    <t>何阿曼</t>
  </si>
  <si>
    <t>嵇龙</t>
  </si>
  <si>
    <t>鲍虎</t>
  </si>
  <si>
    <t>司马青</t>
  </si>
  <si>
    <t>曹侠</t>
  </si>
  <si>
    <t>李林</t>
  </si>
  <si>
    <t>陈虎</t>
  </si>
  <si>
    <t>王鸣</t>
  </si>
  <si>
    <t>张量</t>
  </si>
  <si>
    <t>刘芬</t>
  </si>
  <si>
    <t>陈德</t>
  </si>
  <si>
    <t>黄飞</t>
  </si>
  <si>
    <t>肖洋</t>
  </si>
  <si>
    <t>白龙</t>
  </si>
  <si>
    <t>张铁</t>
  </si>
  <si>
    <t>苏明</t>
  </si>
  <si>
    <t>王文</t>
  </si>
  <si>
    <t>孙振</t>
  </si>
  <si>
    <t>陈亮</t>
  </si>
  <si>
    <t>高明</t>
  </si>
  <si>
    <t>吕林</t>
  </si>
  <si>
    <t>陈晨</t>
  </si>
  <si>
    <t>王车</t>
  </si>
  <si>
    <t>何霸</t>
  </si>
  <si>
    <t>张河</t>
  </si>
  <si>
    <t>李伟</t>
  </si>
  <si>
    <t>李明</t>
  </si>
  <si>
    <t>王东</t>
  </si>
  <si>
    <t>李四</t>
  </si>
  <si>
    <t>吴全</t>
  </si>
  <si>
    <t>李丹</t>
  </si>
  <si>
    <t>孙蛋</t>
  </si>
  <si>
    <t>郭伟</t>
  </si>
  <si>
    <t>李强</t>
  </si>
  <si>
    <t>王昊</t>
  </si>
  <si>
    <t>白明</t>
  </si>
  <si>
    <t>刘铁</t>
  </si>
  <si>
    <t>陈松</t>
  </si>
  <si>
    <t>李阳</t>
  </si>
  <si>
    <t>高河</t>
  </si>
  <si>
    <t>苏又</t>
  </si>
  <si>
    <t>陈里</t>
  </si>
  <si>
    <t>张开</t>
  </si>
  <si>
    <t>王让</t>
  </si>
  <si>
    <t>潘离</t>
  </si>
  <si>
    <t>郭同</t>
  </si>
  <si>
    <t>刘同</t>
  </si>
  <si>
    <t>梁为</t>
  </si>
  <si>
    <t>张乐</t>
  </si>
  <si>
    <t>李刚</t>
  </si>
  <si>
    <t>冷闵</t>
  </si>
  <si>
    <t>齐达</t>
  </si>
  <si>
    <t>潘西</t>
  </si>
  <si>
    <t>李黑</t>
  </si>
  <si>
    <t>孙康</t>
  </si>
  <si>
    <t>张全</t>
  </si>
  <si>
    <t>李德</t>
  </si>
  <si>
    <t>董开</t>
  </si>
  <si>
    <t>于三</t>
  </si>
  <si>
    <t>王二</t>
  </si>
  <si>
    <t>李上</t>
  </si>
  <si>
    <t>孙强</t>
  </si>
  <si>
    <t>王鹏</t>
  </si>
  <si>
    <t>孟出</t>
  </si>
  <si>
    <t>孙小</t>
  </si>
  <si>
    <t>王风</t>
  </si>
  <si>
    <t>何同</t>
  </si>
  <si>
    <t>赵天</t>
  </si>
  <si>
    <t>刘成</t>
  </si>
  <si>
    <t>张先</t>
  </si>
  <si>
    <t>和鹏</t>
  </si>
  <si>
    <t>周刚</t>
  </si>
  <si>
    <t>李飞</t>
  </si>
  <si>
    <t>王大壮</t>
  </si>
  <si>
    <t>周皮</t>
  </si>
  <si>
    <t>孙秦</t>
  </si>
  <si>
    <t>许强</t>
  </si>
  <si>
    <t>陈龙</t>
  </si>
  <si>
    <t>马二</t>
  </si>
  <si>
    <t>王坚</t>
  </si>
  <si>
    <t>徐直</t>
  </si>
  <si>
    <t>张大鹏</t>
  </si>
  <si>
    <t>龙小飞</t>
  </si>
  <si>
    <t>王刀</t>
  </si>
  <si>
    <t>葛天</t>
  </si>
  <si>
    <t>杨超</t>
  </si>
  <si>
    <t>杨越</t>
  </si>
  <si>
    <t>吴仪</t>
  </si>
  <si>
    <t>吴宣</t>
  </si>
  <si>
    <t>孟岐</t>
  </si>
  <si>
    <t>张龙</t>
  </si>
  <si>
    <t>孟鹏</t>
  </si>
  <si>
    <t>张曼</t>
  </si>
  <si>
    <t>徐磊</t>
  </si>
  <si>
    <t>乐加</t>
  </si>
  <si>
    <t>陈昆</t>
  </si>
  <si>
    <t>李响</t>
  </si>
  <si>
    <t>周空</t>
  </si>
  <si>
    <t>肖坤</t>
  </si>
  <si>
    <t>唐朱</t>
  </si>
  <si>
    <t>张立</t>
  </si>
  <si>
    <t>朱太</t>
  </si>
  <si>
    <t>周葛</t>
  </si>
  <si>
    <t>马廷</t>
  </si>
  <si>
    <t>涂磊</t>
  </si>
  <si>
    <t>薛霸</t>
  </si>
  <si>
    <t>张大伟</t>
  </si>
  <si>
    <t>公孙氏</t>
  </si>
  <si>
    <t>曹婴</t>
  </si>
  <si>
    <t>鹿寒</t>
  </si>
  <si>
    <t>黄晓</t>
  </si>
  <si>
    <t>李易</t>
  </si>
  <si>
    <t>李峰</t>
  </si>
  <si>
    <t>杨阳</t>
  </si>
  <si>
    <t>蔡坤</t>
  </si>
  <si>
    <t>马龙</t>
  </si>
  <si>
    <t>张兴</t>
  </si>
  <si>
    <t>黄波</t>
  </si>
  <si>
    <t>吴小牛</t>
  </si>
  <si>
    <t>吴大锤</t>
  </si>
  <si>
    <t>张大磊</t>
  </si>
  <si>
    <t>吴小磊</t>
  </si>
  <si>
    <t>邓超</t>
  </si>
  <si>
    <t>陈强</t>
  </si>
  <si>
    <t>白非</t>
  </si>
  <si>
    <t>秦浪</t>
  </si>
  <si>
    <t>步川</t>
  </si>
  <si>
    <t>何宝</t>
  </si>
  <si>
    <t>梁福</t>
  </si>
  <si>
    <t>张发</t>
  </si>
  <si>
    <t>王财</t>
  </si>
  <si>
    <t>李壮</t>
  </si>
  <si>
    <t>周龙</t>
  </si>
  <si>
    <t>许虎</t>
  </si>
  <si>
    <t>张熊</t>
  </si>
  <si>
    <t>李凤</t>
  </si>
  <si>
    <t>冯铁</t>
  </si>
  <si>
    <t>牛大</t>
  </si>
  <si>
    <t>钱丰</t>
  </si>
  <si>
    <t>王福</t>
  </si>
  <si>
    <t>肖河</t>
  </si>
  <si>
    <t>吕成</t>
  </si>
  <si>
    <t>何可</t>
  </si>
  <si>
    <t>张月</t>
  </si>
  <si>
    <t>马才</t>
  </si>
  <si>
    <t>刘朋</t>
  </si>
  <si>
    <t>牛胜</t>
  </si>
  <si>
    <t>张然</t>
  </si>
  <si>
    <t>刘玉</t>
  </si>
  <si>
    <t>王高</t>
  </si>
  <si>
    <t>陈传</t>
  </si>
  <si>
    <t>阿木齐</t>
  </si>
  <si>
    <t>郎会</t>
  </si>
  <si>
    <t>多满</t>
  </si>
  <si>
    <t>达克尔</t>
  </si>
  <si>
    <t>石西</t>
  </si>
  <si>
    <t>孟塔</t>
  </si>
  <si>
    <t>孟朋</t>
  </si>
  <si>
    <t>阿克多</t>
  </si>
  <si>
    <t>隆齐</t>
  </si>
  <si>
    <t>布先</t>
  </si>
  <si>
    <t>克尔勒</t>
  </si>
  <si>
    <t>达塔</t>
  </si>
  <si>
    <t>多阿郎</t>
  </si>
  <si>
    <t>丹阳兵</t>
  </si>
  <si>
    <t>丹阳精兵</t>
  </si>
  <si>
    <t>火船</t>
  </si>
  <si>
    <t>艨艟</t>
  </si>
  <si>
    <t>吕前</t>
  </si>
  <si>
    <t>王后</t>
  </si>
  <si>
    <t>雷群</t>
  </si>
  <si>
    <t>唐先</t>
  </si>
  <si>
    <t>王隆</t>
  </si>
  <si>
    <t>陈天</t>
  </si>
  <si>
    <t>李会</t>
  </si>
  <si>
    <t>肖梁</t>
  </si>
  <si>
    <t>梁朋</t>
  </si>
  <si>
    <t>许贤</t>
  </si>
  <si>
    <t>养成线</t>
  </si>
  <si>
    <t>材料</t>
  </si>
  <si>
    <t>碎片</t>
  </si>
  <si>
    <t>觉醒</t>
  </si>
  <si>
    <t>成就</t>
  </si>
  <si>
    <t>信物</t>
  </si>
  <si>
    <t>典故</t>
  </si>
  <si>
    <t>觉醒石</t>
  </si>
  <si>
    <t>亲密度</t>
  </si>
  <si>
    <t>装备</t>
  </si>
  <si>
    <t>时长</t>
  </si>
  <si>
    <t>玩法</t>
  </si>
  <si>
    <t>产出点</t>
  </si>
  <si>
    <t>资源</t>
  </si>
  <si>
    <t>养成</t>
  </si>
  <si>
    <t>消耗</t>
  </si>
  <si>
    <t>单位星级</t>
  </si>
  <si>
    <t>战役宝箱</t>
  </si>
  <si>
    <t>玉阙宝箱</t>
  </si>
  <si>
    <t>行动力</t>
  </si>
  <si>
    <t>占领城池</t>
  </si>
  <si>
    <t>神秘商人</t>
  </si>
  <si>
    <t>觉醒材料</t>
  </si>
  <si>
    <t>武将觉醒</t>
  </si>
  <si>
    <t>装备锻造</t>
  </si>
  <si>
    <t>装备材料</t>
  </si>
  <si>
    <t>武将装备</t>
  </si>
  <si>
    <t>装备的时候要不要有消耗？</t>
  </si>
  <si>
    <t>大事件</t>
  </si>
  <si>
    <t>大地图宝箱</t>
  </si>
  <si>
    <t>药品、酒</t>
  </si>
  <si>
    <t>武将状态</t>
  </si>
  <si>
    <t>城池产出</t>
  </si>
  <si>
    <t>粮草、辎重</t>
  </si>
  <si>
    <t>武将血量和辅助血量</t>
  </si>
  <si>
    <t>资源运输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</si>
</sst>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177" formatCode="0.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b/>
      <sz val="11"/>
      <color rgb="FF00B05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26DF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27" fillId="34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7" borderId="0" xfId="0" applyFont="1" applyFill="1">
      <alignment vertical="center"/>
    </xf>
    <xf numFmtId="0" fontId="4" fillId="7" borderId="0" xfId="0" applyFont="1" applyFill="1">
      <alignment vertical="center"/>
    </xf>
    <xf numFmtId="177" fontId="1" fillId="7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1" fillId="8" borderId="0" xfId="0" applyNumberFormat="1" applyFont="1" applyFill="1" applyAlignment="1">
      <alignment horizontal="center" vertical="center"/>
    </xf>
    <xf numFmtId="0" fontId="1" fillId="8" borderId="0" xfId="0" applyFont="1" applyFill="1">
      <alignment vertical="center"/>
    </xf>
    <xf numFmtId="177" fontId="4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  <color rgb="00FA26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647700</xdr:colOff>
      <xdr:row>7</xdr:row>
      <xdr:rowOff>123825</xdr:rowOff>
    </xdr:from>
    <xdr:to>
      <xdr:col>8</xdr:col>
      <xdr:colOff>590550</xdr:colOff>
      <xdr:row>7</xdr:row>
      <xdr:rowOff>133350</xdr:rowOff>
    </xdr:to>
    <xdr:cxnSp>
      <xdr:nvCxnSpPr>
        <xdr:cNvPr id="2" name="直接箭头连接符 1"/>
        <xdr:cNvCxnSpPr/>
      </xdr:nvCxnSpPr>
      <xdr:spPr>
        <a:xfrm>
          <a:off x="5029200" y="159067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</xdr:row>
      <xdr:rowOff>19050</xdr:rowOff>
    </xdr:from>
    <xdr:to>
      <xdr:col>8</xdr:col>
      <xdr:colOff>571500</xdr:colOff>
      <xdr:row>7</xdr:row>
      <xdr:rowOff>95250</xdr:rowOff>
    </xdr:to>
    <xdr:cxnSp>
      <xdr:nvCxnSpPr>
        <xdr:cNvPr id="3" name="直接箭头连接符 2"/>
        <xdr:cNvCxnSpPr/>
      </xdr:nvCxnSpPr>
      <xdr:spPr>
        <a:xfrm flipV="1">
          <a:off x="5019675" y="1276350"/>
          <a:ext cx="5810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5</xdr:row>
      <xdr:rowOff>152400</xdr:rowOff>
    </xdr:from>
    <xdr:to>
      <xdr:col>10</xdr:col>
      <xdr:colOff>600075</xdr:colOff>
      <xdr:row>7</xdr:row>
      <xdr:rowOff>130175</xdr:rowOff>
    </xdr:to>
    <xdr:cxnSp>
      <xdr:nvCxnSpPr>
        <xdr:cNvPr id="4" name="直接箭头连接符 3"/>
        <xdr:cNvCxnSpPr/>
      </xdr:nvCxnSpPr>
      <xdr:spPr>
        <a:xfrm flipV="1">
          <a:off x="6007100" y="1200150"/>
          <a:ext cx="879475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441325</xdr:colOff>
      <xdr:row>5</xdr:row>
      <xdr:rowOff>117475</xdr:rowOff>
    </xdr:from>
    <xdr:to>
      <xdr:col>10</xdr:col>
      <xdr:colOff>584200</xdr:colOff>
      <xdr:row>5</xdr:row>
      <xdr:rowOff>117475</xdr:rowOff>
    </xdr:to>
    <xdr:cxnSp>
      <xdr:nvCxnSpPr>
        <xdr:cNvPr id="5" name="直接箭头连接符 4"/>
        <xdr:cNvCxnSpPr/>
      </xdr:nvCxnSpPr>
      <xdr:spPr>
        <a:xfrm>
          <a:off x="6099175" y="11652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387350</xdr:colOff>
      <xdr:row>5</xdr:row>
      <xdr:rowOff>152400</xdr:rowOff>
    </xdr:from>
    <xdr:to>
      <xdr:col>8</xdr:col>
      <xdr:colOff>314325</xdr:colOff>
      <xdr:row>7</xdr:row>
      <xdr:rowOff>101600</xdr:rowOff>
    </xdr:to>
    <xdr:cxnSp>
      <xdr:nvCxnSpPr>
        <xdr:cNvPr id="6" name="直接箭头连接符 5"/>
        <xdr:cNvCxnSpPr/>
      </xdr:nvCxnSpPr>
      <xdr:spPr>
        <a:xfrm flipV="1">
          <a:off x="1016000" y="1200150"/>
          <a:ext cx="4327525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441325</xdr:colOff>
      <xdr:row>7</xdr:row>
      <xdr:rowOff>127000</xdr:rowOff>
    </xdr:from>
    <xdr:to>
      <xdr:col>2</xdr:col>
      <xdr:colOff>584200</xdr:colOff>
      <xdr:row>7</xdr:row>
      <xdr:rowOff>127000</xdr:rowOff>
    </xdr:to>
    <xdr:cxnSp>
      <xdr:nvCxnSpPr>
        <xdr:cNvPr id="7" name="直接箭头连接符 6"/>
        <xdr:cNvCxnSpPr/>
      </xdr:nvCxnSpPr>
      <xdr:spPr>
        <a:xfrm>
          <a:off x="1069975" y="1593850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415925</xdr:colOff>
      <xdr:row>5</xdr:row>
      <xdr:rowOff>92075</xdr:rowOff>
    </xdr:from>
    <xdr:to>
      <xdr:col>2</xdr:col>
      <xdr:colOff>619125</xdr:colOff>
      <xdr:row>7</xdr:row>
      <xdr:rowOff>57150</xdr:rowOff>
    </xdr:to>
    <xdr:cxnSp>
      <xdr:nvCxnSpPr>
        <xdr:cNvPr id="8" name="直接箭头连接符 7"/>
        <xdr:cNvCxnSpPr/>
      </xdr:nvCxnSpPr>
      <xdr:spPr>
        <a:xfrm>
          <a:off x="1044575" y="1139825"/>
          <a:ext cx="831850" cy="384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400685</xdr:colOff>
      <xdr:row>7</xdr:row>
      <xdr:rowOff>123825</xdr:rowOff>
    </xdr:from>
    <xdr:to>
      <xdr:col>4</xdr:col>
      <xdr:colOff>581025</xdr:colOff>
      <xdr:row>7</xdr:row>
      <xdr:rowOff>132080</xdr:rowOff>
    </xdr:to>
    <xdr:cxnSp>
      <xdr:nvCxnSpPr>
        <xdr:cNvPr id="10" name="直接箭头连接符 9"/>
        <xdr:cNvCxnSpPr/>
      </xdr:nvCxnSpPr>
      <xdr:spPr>
        <a:xfrm flipV="1">
          <a:off x="2286635" y="1590675"/>
          <a:ext cx="80899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8</xdr:row>
      <xdr:rowOff>9525</xdr:rowOff>
    </xdr:from>
    <xdr:to>
      <xdr:col>8</xdr:col>
      <xdr:colOff>600075</xdr:colOff>
      <xdr:row>9</xdr:row>
      <xdr:rowOff>114300</xdr:rowOff>
    </xdr:to>
    <xdr:cxnSp>
      <xdr:nvCxnSpPr>
        <xdr:cNvPr id="11" name="直接箭头连接符 10"/>
        <xdr:cNvCxnSpPr/>
      </xdr:nvCxnSpPr>
      <xdr:spPr>
        <a:xfrm flipV="1">
          <a:off x="2514600" y="1685925"/>
          <a:ext cx="311467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76200</xdr:rowOff>
    </xdr:from>
    <xdr:to>
      <xdr:col>8</xdr:col>
      <xdr:colOff>638175</xdr:colOff>
      <xdr:row>11</xdr:row>
      <xdr:rowOff>104775</xdr:rowOff>
    </xdr:to>
    <xdr:cxnSp>
      <xdr:nvCxnSpPr>
        <xdr:cNvPr id="12" name="直接箭头连接符 11"/>
        <xdr:cNvCxnSpPr/>
      </xdr:nvCxnSpPr>
      <xdr:spPr>
        <a:xfrm flipV="1">
          <a:off x="2381250" y="1752600"/>
          <a:ext cx="327660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17</xdr:row>
      <xdr:rowOff>111125</xdr:rowOff>
    </xdr:from>
    <xdr:to>
      <xdr:col>12</xdr:col>
      <xdr:colOff>647700</xdr:colOff>
      <xdr:row>17</xdr:row>
      <xdr:rowOff>111125</xdr:rowOff>
    </xdr:to>
    <xdr:cxnSp>
      <xdr:nvCxnSpPr>
        <xdr:cNvPr id="13" name="直接箭头连接符 12"/>
        <xdr:cNvCxnSpPr/>
      </xdr:nvCxnSpPr>
      <xdr:spPr>
        <a:xfrm>
          <a:off x="6286500" y="3673475"/>
          <a:ext cx="1885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15</xdr:row>
      <xdr:rowOff>95250</xdr:rowOff>
    </xdr:from>
    <xdr:to>
      <xdr:col>10</xdr:col>
      <xdr:colOff>619125</xdr:colOff>
      <xdr:row>15</xdr:row>
      <xdr:rowOff>95250</xdr:rowOff>
    </xdr:to>
    <xdr:cxnSp>
      <xdr:nvCxnSpPr>
        <xdr:cNvPr id="14" name="直接箭头连接符 13"/>
        <xdr:cNvCxnSpPr/>
      </xdr:nvCxnSpPr>
      <xdr:spPr>
        <a:xfrm>
          <a:off x="6346825" y="3238500"/>
          <a:ext cx="55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73025</xdr:colOff>
      <xdr:row>13</xdr:row>
      <xdr:rowOff>127000</xdr:rowOff>
    </xdr:from>
    <xdr:to>
      <xdr:col>10</xdr:col>
      <xdr:colOff>631825</xdr:colOff>
      <xdr:row>13</xdr:row>
      <xdr:rowOff>127000</xdr:rowOff>
    </xdr:to>
    <xdr:cxnSp>
      <xdr:nvCxnSpPr>
        <xdr:cNvPr id="15" name="直接箭头连接符 14"/>
        <xdr:cNvCxnSpPr/>
      </xdr:nvCxnSpPr>
      <xdr:spPr>
        <a:xfrm>
          <a:off x="6359525" y="2851150"/>
          <a:ext cx="555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98425</xdr:colOff>
      <xdr:row>19</xdr:row>
      <xdr:rowOff>104775</xdr:rowOff>
    </xdr:from>
    <xdr:to>
      <xdr:col>12</xdr:col>
      <xdr:colOff>638175</xdr:colOff>
      <xdr:row>19</xdr:row>
      <xdr:rowOff>104775</xdr:rowOff>
    </xdr:to>
    <xdr:cxnSp>
      <xdr:nvCxnSpPr>
        <xdr:cNvPr id="16" name="直接箭头连接符 15"/>
        <xdr:cNvCxnSpPr/>
      </xdr:nvCxnSpPr>
      <xdr:spPr>
        <a:xfrm>
          <a:off x="6384925" y="4086225"/>
          <a:ext cx="1787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669925</xdr:colOff>
      <xdr:row>15</xdr:row>
      <xdr:rowOff>127000</xdr:rowOff>
    </xdr:from>
    <xdr:to>
      <xdr:col>8</xdr:col>
      <xdr:colOff>612775</xdr:colOff>
      <xdr:row>15</xdr:row>
      <xdr:rowOff>136525</xdr:rowOff>
    </xdr:to>
    <xdr:cxnSp>
      <xdr:nvCxnSpPr>
        <xdr:cNvPr id="17" name="直接箭头连接符 16"/>
        <xdr:cNvCxnSpPr/>
      </xdr:nvCxnSpPr>
      <xdr:spPr>
        <a:xfrm>
          <a:off x="5029200" y="3270250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530225</xdr:colOff>
      <xdr:row>13</xdr:row>
      <xdr:rowOff>92075</xdr:rowOff>
    </xdr:from>
    <xdr:to>
      <xdr:col>8</xdr:col>
      <xdr:colOff>473075</xdr:colOff>
      <xdr:row>13</xdr:row>
      <xdr:rowOff>101600</xdr:rowOff>
    </xdr:to>
    <xdr:cxnSp>
      <xdr:nvCxnSpPr>
        <xdr:cNvPr id="18" name="直接箭头连接符 17"/>
        <xdr:cNvCxnSpPr/>
      </xdr:nvCxnSpPr>
      <xdr:spPr>
        <a:xfrm>
          <a:off x="4930775" y="28162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13</xdr:row>
      <xdr:rowOff>133350</xdr:rowOff>
    </xdr:from>
    <xdr:to>
      <xdr:col>8</xdr:col>
      <xdr:colOff>638175</xdr:colOff>
      <xdr:row>17</xdr:row>
      <xdr:rowOff>38100</xdr:rowOff>
    </xdr:to>
    <xdr:cxnSp>
      <xdr:nvCxnSpPr>
        <xdr:cNvPr id="19" name="直接箭头连接符 18"/>
        <xdr:cNvCxnSpPr/>
      </xdr:nvCxnSpPr>
      <xdr:spPr>
        <a:xfrm>
          <a:off x="4972050" y="2857500"/>
          <a:ext cx="68580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13</xdr:row>
      <xdr:rowOff>114300</xdr:rowOff>
    </xdr:from>
    <xdr:to>
      <xdr:col>4</xdr:col>
      <xdr:colOff>609600</xdr:colOff>
      <xdr:row>13</xdr:row>
      <xdr:rowOff>114300</xdr:rowOff>
    </xdr:to>
    <xdr:cxnSp>
      <xdr:nvCxnSpPr>
        <xdr:cNvPr id="20" name="直接箭头连接符 19"/>
        <xdr:cNvCxnSpPr/>
      </xdr:nvCxnSpPr>
      <xdr:spPr>
        <a:xfrm>
          <a:off x="2476500" y="283845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14</xdr:row>
      <xdr:rowOff>9525</xdr:rowOff>
    </xdr:from>
    <xdr:to>
      <xdr:col>5</xdr:col>
      <xdr:colOff>0</xdr:colOff>
      <xdr:row>22</xdr:row>
      <xdr:rowOff>66675</xdr:rowOff>
    </xdr:to>
    <xdr:cxnSp>
      <xdr:nvCxnSpPr>
        <xdr:cNvPr id="21" name="直接箭头连接符 20"/>
        <xdr:cNvCxnSpPr/>
      </xdr:nvCxnSpPr>
      <xdr:spPr>
        <a:xfrm>
          <a:off x="2390775" y="2943225"/>
          <a:ext cx="752475" cy="173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190500</xdr:rowOff>
    </xdr:from>
    <xdr:to>
      <xdr:col>8</xdr:col>
      <xdr:colOff>647700</xdr:colOff>
      <xdr:row>22</xdr:row>
      <xdr:rowOff>85725</xdr:rowOff>
    </xdr:to>
    <xdr:cxnSp>
      <xdr:nvCxnSpPr>
        <xdr:cNvPr id="22" name="直接箭头连接符 21"/>
        <xdr:cNvCxnSpPr/>
      </xdr:nvCxnSpPr>
      <xdr:spPr>
        <a:xfrm flipV="1">
          <a:off x="3762375" y="4171950"/>
          <a:ext cx="18954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19</xdr:row>
      <xdr:rowOff>120650</xdr:rowOff>
    </xdr:from>
    <xdr:to>
      <xdr:col>8</xdr:col>
      <xdr:colOff>638175</xdr:colOff>
      <xdr:row>19</xdr:row>
      <xdr:rowOff>123825</xdr:rowOff>
    </xdr:to>
    <xdr:cxnSp>
      <xdr:nvCxnSpPr>
        <xdr:cNvPr id="23" name="直接箭头连接符 22"/>
        <xdr:cNvCxnSpPr/>
      </xdr:nvCxnSpPr>
      <xdr:spPr>
        <a:xfrm>
          <a:off x="5029200" y="4102100"/>
          <a:ext cx="62865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17</xdr:row>
      <xdr:rowOff>111125</xdr:rowOff>
    </xdr:from>
    <xdr:to>
      <xdr:col>9</xdr:col>
      <xdr:colOff>6350</xdr:colOff>
      <xdr:row>17</xdr:row>
      <xdr:rowOff>120650</xdr:rowOff>
    </xdr:to>
    <xdr:cxnSp>
      <xdr:nvCxnSpPr>
        <xdr:cNvPr id="24" name="直接箭头连接符 23"/>
        <xdr:cNvCxnSpPr/>
      </xdr:nvCxnSpPr>
      <xdr:spPr>
        <a:xfrm>
          <a:off x="5092700" y="367347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657225</xdr:colOff>
      <xdr:row>17</xdr:row>
      <xdr:rowOff>57150</xdr:rowOff>
    </xdr:to>
    <xdr:cxnSp>
      <xdr:nvCxnSpPr>
        <xdr:cNvPr id="25" name="直接箭头连接符 24"/>
        <xdr:cNvCxnSpPr/>
      </xdr:nvCxnSpPr>
      <xdr:spPr>
        <a:xfrm flipV="1">
          <a:off x="5095875" y="2857500"/>
          <a:ext cx="56197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15</xdr:row>
      <xdr:rowOff>180975</xdr:rowOff>
    </xdr:from>
    <xdr:to>
      <xdr:col>9</xdr:col>
      <xdr:colOff>57150</xdr:colOff>
      <xdr:row>17</xdr:row>
      <xdr:rowOff>98425</xdr:rowOff>
    </xdr:to>
    <xdr:cxnSp>
      <xdr:nvCxnSpPr>
        <xdr:cNvPr id="26" name="直接箭头连接符 25"/>
        <xdr:cNvCxnSpPr/>
      </xdr:nvCxnSpPr>
      <xdr:spPr>
        <a:xfrm flipV="1">
          <a:off x="5099050" y="3324225"/>
          <a:ext cx="615950" cy="336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</xdr:row>
      <xdr:rowOff>95250</xdr:rowOff>
    </xdr:from>
    <xdr:to>
      <xdr:col>9</xdr:col>
      <xdr:colOff>38100</xdr:colOff>
      <xdr:row>17</xdr:row>
      <xdr:rowOff>31750</xdr:rowOff>
    </xdr:to>
    <xdr:cxnSp>
      <xdr:nvCxnSpPr>
        <xdr:cNvPr id="27" name="直接箭头连接符 26"/>
        <xdr:cNvCxnSpPr/>
      </xdr:nvCxnSpPr>
      <xdr:spPr>
        <a:xfrm flipV="1">
          <a:off x="5060950" y="1771650"/>
          <a:ext cx="635000" cy="182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13</xdr:row>
      <xdr:rowOff>123825</xdr:rowOff>
    </xdr:from>
    <xdr:to>
      <xdr:col>8</xdr:col>
      <xdr:colOff>555625</xdr:colOff>
      <xdr:row>15</xdr:row>
      <xdr:rowOff>79375</xdr:rowOff>
    </xdr:to>
    <xdr:cxnSp>
      <xdr:nvCxnSpPr>
        <xdr:cNvPr id="28" name="直接箭头连接符 27"/>
        <xdr:cNvCxnSpPr/>
      </xdr:nvCxnSpPr>
      <xdr:spPr>
        <a:xfrm>
          <a:off x="4991100" y="2847975"/>
          <a:ext cx="593725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7</xdr:row>
      <xdr:rowOff>102235</xdr:rowOff>
    </xdr:from>
    <xdr:to>
      <xdr:col>6</xdr:col>
      <xdr:colOff>570865</xdr:colOff>
      <xdr:row>7</xdr:row>
      <xdr:rowOff>110490</xdr:rowOff>
    </xdr:to>
    <xdr:cxnSp>
      <xdr:nvCxnSpPr>
        <xdr:cNvPr id="29" name="直接箭头连接符 28"/>
        <xdr:cNvCxnSpPr/>
      </xdr:nvCxnSpPr>
      <xdr:spPr>
        <a:xfrm>
          <a:off x="3594100" y="1569085"/>
          <a:ext cx="74866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13</xdr:row>
      <xdr:rowOff>117475</xdr:rowOff>
    </xdr:from>
    <xdr:to>
      <xdr:col>7</xdr:col>
      <xdr:colOff>22225</xdr:colOff>
      <xdr:row>13</xdr:row>
      <xdr:rowOff>117475</xdr:rowOff>
    </xdr:to>
    <xdr:cxnSp>
      <xdr:nvCxnSpPr>
        <xdr:cNvPr id="30" name="直接箭头连接符 29"/>
        <xdr:cNvCxnSpPr/>
      </xdr:nvCxnSpPr>
      <xdr:spPr>
        <a:xfrm>
          <a:off x="3775075" y="2841625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492125</xdr:colOff>
      <xdr:row>15</xdr:row>
      <xdr:rowOff>95250</xdr:rowOff>
    </xdr:from>
    <xdr:to>
      <xdr:col>6</xdr:col>
      <xdr:colOff>666750</xdr:colOff>
      <xdr:row>16</xdr:row>
      <xdr:rowOff>111125</xdr:rowOff>
    </xdr:to>
    <xdr:cxnSp>
      <xdr:nvCxnSpPr>
        <xdr:cNvPr id="31" name="直接箭头连接符 30"/>
        <xdr:cNvCxnSpPr/>
      </xdr:nvCxnSpPr>
      <xdr:spPr>
        <a:xfrm flipV="1">
          <a:off x="3635375" y="3238500"/>
          <a:ext cx="765175" cy="22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152400</xdr:rowOff>
    </xdr:from>
    <xdr:to>
      <xdr:col>7</xdr:col>
      <xdr:colOff>28575</xdr:colOff>
      <xdr:row>17</xdr:row>
      <xdr:rowOff>114300</xdr:rowOff>
    </xdr:to>
    <xdr:cxnSp>
      <xdr:nvCxnSpPr>
        <xdr:cNvPr id="32" name="直接箭头连接符 31"/>
        <xdr:cNvCxnSpPr/>
      </xdr:nvCxnSpPr>
      <xdr:spPr>
        <a:xfrm>
          <a:off x="3638550" y="3505200"/>
          <a:ext cx="7905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</xdr:row>
      <xdr:rowOff>174625</xdr:rowOff>
    </xdr:from>
    <xdr:to>
      <xdr:col>5</xdr:col>
      <xdr:colOff>0</xdr:colOff>
      <xdr:row>16</xdr:row>
      <xdr:rowOff>114300</xdr:rowOff>
    </xdr:to>
    <xdr:cxnSp>
      <xdr:nvCxnSpPr>
        <xdr:cNvPr id="33" name="直接箭头连接符 32"/>
        <xdr:cNvCxnSpPr/>
      </xdr:nvCxnSpPr>
      <xdr:spPr>
        <a:xfrm>
          <a:off x="2432050" y="2898775"/>
          <a:ext cx="711200" cy="56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5</xdr:row>
      <xdr:rowOff>142875</xdr:rowOff>
    </xdr:from>
    <xdr:to>
      <xdr:col>8</xdr:col>
      <xdr:colOff>657225</xdr:colOff>
      <xdr:row>19</xdr:row>
      <xdr:rowOff>0</xdr:rowOff>
    </xdr:to>
    <xdr:cxnSp>
      <xdr:nvCxnSpPr>
        <xdr:cNvPr id="9" name="直接箭头连接符 8"/>
        <xdr:cNvCxnSpPr/>
      </xdr:nvCxnSpPr>
      <xdr:spPr>
        <a:xfrm flipV="1">
          <a:off x="4505325" y="1190625"/>
          <a:ext cx="1152525" cy="2790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</xdr:row>
      <xdr:rowOff>66675</xdr:rowOff>
    </xdr:from>
    <xdr:to>
      <xdr:col>9</xdr:col>
      <xdr:colOff>28575</xdr:colOff>
      <xdr:row>19</xdr:row>
      <xdr:rowOff>22225</xdr:rowOff>
    </xdr:to>
    <xdr:cxnSp>
      <xdr:nvCxnSpPr>
        <xdr:cNvPr id="34" name="直接箭头连接符 33"/>
        <xdr:cNvCxnSpPr/>
      </xdr:nvCxnSpPr>
      <xdr:spPr>
        <a:xfrm flipV="1">
          <a:off x="4508500" y="695325"/>
          <a:ext cx="1177925" cy="3308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4"/>
  <sheetViews>
    <sheetView workbookViewId="0">
      <selection activeCell="C6" sqref="C6"/>
    </sheetView>
  </sheetViews>
  <sheetFormatPr defaultColWidth="9" defaultRowHeight="16.5" outlineLevelRow="3" outlineLevelCol="2"/>
  <cols>
    <col min="1" max="16384" width="9" style="1"/>
  </cols>
  <sheetData>
    <row r="3" spans="3:3">
      <c r="C3" s="1" t="s">
        <v>0</v>
      </c>
    </row>
    <row r="4" spans="3:3">
      <c r="C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N18" sqref="N18"/>
    </sheetView>
  </sheetViews>
  <sheetFormatPr defaultColWidth="9" defaultRowHeight="16.5"/>
  <cols>
    <col min="1" max="1" width="5.55454545454545" style="22" customWidth="1"/>
    <col min="2" max="2" width="7" style="1" customWidth="1"/>
    <col min="3" max="3" width="11.3363636363636" style="1" customWidth="1"/>
    <col min="4" max="9" width="8.89090909090909" style="1" customWidth="1"/>
    <col min="10" max="10" width="2.10909090909091" style="36" customWidth="1"/>
    <col min="11" max="11" width="4.22727272727273" style="1" customWidth="1"/>
    <col min="12" max="16" width="9" style="1"/>
    <col min="17" max="17" width="4.44545454545455" style="1" customWidth="1"/>
    <col min="18" max="19" width="9" style="1"/>
    <col min="20" max="20" width="10.1090909090909" style="1" customWidth="1"/>
    <col min="21" max="21" width="4" style="1" customWidth="1"/>
    <col min="22" max="16384" width="9" style="1"/>
  </cols>
  <sheetData>
    <row r="1" spans="1:22">
      <c r="A1" s="22" t="s">
        <v>2</v>
      </c>
      <c r="B1" s="37"/>
      <c r="C1" s="37" t="s">
        <v>3</v>
      </c>
      <c r="D1" s="38">
        <v>1</v>
      </c>
      <c r="E1" s="38">
        <v>2</v>
      </c>
      <c r="F1" s="38">
        <v>3</v>
      </c>
      <c r="G1" s="38">
        <v>4</v>
      </c>
      <c r="H1" s="38">
        <v>5</v>
      </c>
      <c r="I1" s="38">
        <v>6</v>
      </c>
      <c r="N1" s="1">
        <v>2</v>
      </c>
      <c r="V1" s="22" t="s">
        <v>4</v>
      </c>
    </row>
    <row r="2" spans="2:23">
      <c r="B2" s="37"/>
      <c r="C2" s="37" t="s">
        <v>5</v>
      </c>
      <c r="D2" s="38">
        <f>T3</f>
        <v>250</v>
      </c>
      <c r="E2" s="38">
        <f>T4</f>
        <v>375</v>
      </c>
      <c r="F2" s="38">
        <f>T5</f>
        <v>500</v>
      </c>
      <c r="G2" s="38">
        <f>T6</f>
        <v>625</v>
      </c>
      <c r="H2" s="38">
        <f>T7</f>
        <v>750</v>
      </c>
      <c r="I2" s="38">
        <f>T8</f>
        <v>875</v>
      </c>
      <c r="K2" s="41"/>
      <c r="L2" s="41" t="s">
        <v>6</v>
      </c>
      <c r="M2" s="41" t="s">
        <v>7</v>
      </c>
      <c r="N2" s="41" t="s">
        <v>8</v>
      </c>
      <c r="O2" s="41" t="s">
        <v>9</v>
      </c>
      <c r="Q2" s="41"/>
      <c r="R2" s="41" t="s">
        <v>10</v>
      </c>
      <c r="S2" s="41" t="s">
        <v>11</v>
      </c>
      <c r="T2" s="41" t="s">
        <v>9</v>
      </c>
      <c r="V2" s="1" t="s">
        <v>6</v>
      </c>
      <c r="W2" s="31" t="s">
        <v>12</v>
      </c>
    </row>
    <row r="3" spans="2:23">
      <c r="B3" s="38">
        <v>1</v>
      </c>
      <c r="C3" s="38">
        <f t="shared" ref="C3:C8" si="0">O3</f>
        <v>50</v>
      </c>
      <c r="D3" s="39">
        <f>D$2/$C3</f>
        <v>5</v>
      </c>
      <c r="E3" s="39">
        <f>E$2/$C3</f>
        <v>7.5</v>
      </c>
      <c r="F3" s="39">
        <f>F$2/$C3</f>
        <v>10</v>
      </c>
      <c r="G3" s="39">
        <f>G$2/$C3</f>
        <v>12.5</v>
      </c>
      <c r="H3" s="39">
        <f>H$2/$C3</f>
        <v>15</v>
      </c>
      <c r="I3" s="39">
        <f>I$2/$C3</f>
        <v>17.5</v>
      </c>
      <c r="K3" s="41">
        <v>1</v>
      </c>
      <c r="L3" s="1">
        <v>50</v>
      </c>
      <c r="M3" s="1">
        <v>0</v>
      </c>
      <c r="N3" s="1">
        <f>L3*$N$1</f>
        <v>100</v>
      </c>
      <c r="O3" s="42">
        <f t="shared" ref="O3:O8" si="1">M3*N3+(1-M3)*L3</f>
        <v>50</v>
      </c>
      <c r="Q3" s="41">
        <v>1</v>
      </c>
      <c r="R3" s="44">
        <v>250</v>
      </c>
      <c r="S3" s="1">
        <v>0</v>
      </c>
      <c r="T3" s="42">
        <f t="shared" ref="T3:T8" si="2">R3*(1+S3)</f>
        <v>250</v>
      </c>
      <c r="V3" s="1" t="s">
        <v>10</v>
      </c>
      <c r="W3" s="31" t="s">
        <v>12</v>
      </c>
    </row>
    <row r="4" spans="2:23">
      <c r="B4" s="38">
        <v>2</v>
      </c>
      <c r="C4" s="38">
        <f t="shared" si="0"/>
        <v>78.75</v>
      </c>
      <c r="D4" s="39">
        <f>D$2/$C4</f>
        <v>3.17460317460317</v>
      </c>
      <c r="E4" s="39">
        <f>E$2/$C4</f>
        <v>4.76190476190476</v>
      </c>
      <c r="F4" s="39">
        <f>F$2/$C4</f>
        <v>6.34920634920635</v>
      </c>
      <c r="G4" s="39">
        <f>G$2/$C4</f>
        <v>7.93650793650794</v>
      </c>
      <c r="H4" s="39">
        <f>H$2/$C4</f>
        <v>9.52380952380952</v>
      </c>
      <c r="I4" s="39">
        <f>I$2/$C4</f>
        <v>11.1111111111111</v>
      </c>
      <c r="K4" s="41">
        <v>2</v>
      </c>
      <c r="L4" s="1">
        <v>75</v>
      </c>
      <c r="M4" s="1">
        <v>0.05</v>
      </c>
      <c r="N4" s="1">
        <f>L4*$N$1</f>
        <v>150</v>
      </c>
      <c r="O4" s="42">
        <f t="shared" si="1"/>
        <v>78.75</v>
      </c>
      <c r="Q4" s="41">
        <v>2</v>
      </c>
      <c r="R4" s="44">
        <f>R3+125</f>
        <v>375</v>
      </c>
      <c r="S4" s="1">
        <v>0</v>
      </c>
      <c r="T4" s="42">
        <f t="shared" si="2"/>
        <v>375</v>
      </c>
      <c r="V4" s="1" t="s">
        <v>13</v>
      </c>
      <c r="W4" s="1">
        <v>10</v>
      </c>
    </row>
    <row r="5" spans="2:20">
      <c r="B5" s="38">
        <v>3</v>
      </c>
      <c r="C5" s="38">
        <f t="shared" si="0"/>
        <v>110</v>
      </c>
      <c r="D5" s="39">
        <f>D$2/$C5</f>
        <v>2.27272727272727</v>
      </c>
      <c r="E5" s="39">
        <f>E$2/$C5</f>
        <v>3.40909090909091</v>
      </c>
      <c r="F5" s="39">
        <f>F$2/$C5</f>
        <v>4.54545454545455</v>
      </c>
      <c r="G5" s="39">
        <f>G$2/$C5</f>
        <v>5.68181818181818</v>
      </c>
      <c r="H5" s="39">
        <f>H$2/$C5</f>
        <v>6.81818181818182</v>
      </c>
      <c r="I5" s="39">
        <f>I$2/$C5</f>
        <v>7.95454545454545</v>
      </c>
      <c r="K5" s="41">
        <v>3</v>
      </c>
      <c r="L5" s="1">
        <v>100</v>
      </c>
      <c r="M5" s="1">
        <v>0.1</v>
      </c>
      <c r="N5" s="1">
        <f>L5*$N$1</f>
        <v>200</v>
      </c>
      <c r="O5" s="42">
        <f t="shared" si="1"/>
        <v>110</v>
      </c>
      <c r="Q5" s="41">
        <v>3</v>
      </c>
      <c r="R5" s="44">
        <f>R4+125</f>
        <v>500</v>
      </c>
      <c r="S5" s="1">
        <v>0</v>
      </c>
      <c r="T5" s="42">
        <f t="shared" si="2"/>
        <v>500</v>
      </c>
    </row>
    <row r="6" spans="2:20">
      <c r="B6" s="38">
        <v>4</v>
      </c>
      <c r="C6" s="38">
        <f t="shared" si="0"/>
        <v>143.75</v>
      </c>
      <c r="D6" s="39">
        <f>D$2/$C6</f>
        <v>1.73913043478261</v>
      </c>
      <c r="E6" s="39">
        <f>E$2/$C6</f>
        <v>2.60869565217391</v>
      </c>
      <c r="F6" s="39">
        <f>F$2/$C6</f>
        <v>3.47826086956522</v>
      </c>
      <c r="G6" s="39">
        <f>G$2/$C6</f>
        <v>4.34782608695652</v>
      </c>
      <c r="H6" s="39">
        <f>H$2/$C6</f>
        <v>5.21739130434783</v>
      </c>
      <c r="I6" s="39">
        <f>I$2/$C6</f>
        <v>6.08695652173913</v>
      </c>
      <c r="K6" s="41">
        <v>4</v>
      </c>
      <c r="L6" s="1">
        <v>125</v>
      </c>
      <c r="M6" s="1">
        <v>0.15</v>
      </c>
      <c r="N6" s="1">
        <f>L6*$N$1</f>
        <v>250</v>
      </c>
      <c r="O6" s="42">
        <f t="shared" si="1"/>
        <v>143.75</v>
      </c>
      <c r="Q6" s="41">
        <v>4</v>
      </c>
      <c r="R6" s="44">
        <f>R5+125</f>
        <v>625</v>
      </c>
      <c r="S6" s="1">
        <v>0</v>
      </c>
      <c r="T6" s="42">
        <f t="shared" si="2"/>
        <v>625</v>
      </c>
    </row>
    <row r="7" spans="2:20">
      <c r="B7" s="38">
        <v>5</v>
      </c>
      <c r="C7" s="38">
        <f t="shared" si="0"/>
        <v>180</v>
      </c>
      <c r="D7" s="39">
        <f>D$2/$C7</f>
        <v>1.38888888888889</v>
      </c>
      <c r="E7" s="39">
        <f>E$2/$C7</f>
        <v>2.08333333333333</v>
      </c>
      <c r="F7" s="39">
        <f>F$2/$C7</f>
        <v>2.77777777777778</v>
      </c>
      <c r="G7" s="39">
        <f>G$2/$C7</f>
        <v>3.47222222222222</v>
      </c>
      <c r="H7" s="39">
        <f>H$2/$C7</f>
        <v>4.16666666666667</v>
      </c>
      <c r="I7" s="39">
        <f>I$2/$C7</f>
        <v>4.86111111111111</v>
      </c>
      <c r="K7" s="41">
        <v>5</v>
      </c>
      <c r="L7" s="1">
        <v>150</v>
      </c>
      <c r="M7" s="1">
        <v>0.2</v>
      </c>
      <c r="N7" s="1">
        <f>L7*$N$1</f>
        <v>300</v>
      </c>
      <c r="O7" s="42">
        <f t="shared" si="1"/>
        <v>180</v>
      </c>
      <c r="Q7" s="41">
        <v>5</v>
      </c>
      <c r="R7" s="44">
        <f>R6+125</f>
        <v>750</v>
      </c>
      <c r="S7" s="1">
        <v>0</v>
      </c>
      <c r="T7" s="42">
        <f t="shared" si="2"/>
        <v>750</v>
      </c>
    </row>
    <row r="8" spans="2:20">
      <c r="B8" s="38">
        <v>6</v>
      </c>
      <c r="C8" s="38">
        <f t="shared" si="0"/>
        <v>218.75</v>
      </c>
      <c r="D8" s="39">
        <f>D$2/$C8</f>
        <v>1.14285714285714</v>
      </c>
      <c r="E8" s="39">
        <f>E$2/$C8</f>
        <v>1.71428571428571</v>
      </c>
      <c r="F8" s="39">
        <f>F$2/$C8</f>
        <v>2.28571428571429</v>
      </c>
      <c r="G8" s="39">
        <f>G$2/$C8</f>
        <v>2.85714285714286</v>
      </c>
      <c r="H8" s="39">
        <f>H$2/$C8</f>
        <v>3.42857142857143</v>
      </c>
      <c r="I8" s="39">
        <f>I$2/$C8</f>
        <v>4</v>
      </c>
      <c r="K8" s="41">
        <v>6</v>
      </c>
      <c r="L8" s="1">
        <v>175</v>
      </c>
      <c r="M8" s="1">
        <v>0.25</v>
      </c>
      <c r="N8" s="1">
        <f>L8*$N$1</f>
        <v>350</v>
      </c>
      <c r="O8" s="42">
        <f t="shared" si="1"/>
        <v>218.75</v>
      </c>
      <c r="Q8" s="41">
        <v>6</v>
      </c>
      <c r="R8" s="44">
        <f>R7+125</f>
        <v>875</v>
      </c>
      <c r="S8" s="1">
        <v>0</v>
      </c>
      <c r="T8" s="42">
        <f t="shared" si="2"/>
        <v>875</v>
      </c>
    </row>
    <row r="10" spans="1:14">
      <c r="A10" s="22" t="s">
        <v>14</v>
      </c>
      <c r="B10" s="37"/>
      <c r="C10" s="37" t="s">
        <v>3</v>
      </c>
      <c r="D10" s="38">
        <v>1</v>
      </c>
      <c r="E10" s="38">
        <v>2</v>
      </c>
      <c r="F10" s="38">
        <v>3</v>
      </c>
      <c r="G10" s="38">
        <v>4</v>
      </c>
      <c r="H10" s="38">
        <v>5</v>
      </c>
      <c r="I10" s="38">
        <v>6</v>
      </c>
      <c r="N10" s="1">
        <v>1.5</v>
      </c>
    </row>
    <row r="11" spans="2:20">
      <c r="B11" s="37"/>
      <c r="C11" s="37" t="s">
        <v>5</v>
      </c>
      <c r="D11" s="38">
        <f>T12</f>
        <v>263.157894736842</v>
      </c>
      <c r="E11" s="38">
        <f>T13</f>
        <v>416.666666666667</v>
      </c>
      <c r="F11" s="38">
        <f>T14</f>
        <v>588.235294117647</v>
      </c>
      <c r="G11" s="38">
        <f>T15</f>
        <v>781.25</v>
      </c>
      <c r="H11" s="38">
        <f>T16</f>
        <v>1000</v>
      </c>
      <c r="I11" s="38">
        <f>T17</f>
        <v>1250</v>
      </c>
      <c r="K11" s="41"/>
      <c r="L11" s="41" t="s">
        <v>6</v>
      </c>
      <c r="M11" s="41" t="s">
        <v>15</v>
      </c>
      <c r="N11" s="41" t="s">
        <v>16</v>
      </c>
      <c r="O11" s="41" t="s">
        <v>9</v>
      </c>
      <c r="Q11" s="41"/>
      <c r="R11" s="41" t="s">
        <v>10</v>
      </c>
      <c r="S11" s="41" t="s">
        <v>11</v>
      </c>
      <c r="T11" s="41" t="s">
        <v>9</v>
      </c>
    </row>
    <row r="12" spans="2:20">
      <c r="B12" s="38">
        <v>1</v>
      </c>
      <c r="C12" s="40">
        <f t="shared" ref="C12:C17" si="3">O12</f>
        <v>51.25</v>
      </c>
      <c r="D12" s="39">
        <f t="shared" ref="D12:D17" si="4">D$11/$C12</f>
        <v>5.13478818998716</v>
      </c>
      <c r="E12" s="39">
        <f t="shared" ref="E12:E17" si="5">E$11/$C12</f>
        <v>8.13008130081302</v>
      </c>
      <c r="F12" s="39">
        <f t="shared" ref="F12:F17" si="6">F$11/$C12</f>
        <v>11.4777618364419</v>
      </c>
      <c r="G12" s="39">
        <f t="shared" ref="G12:G17" si="7">G$11/$C12</f>
        <v>15.2439024390244</v>
      </c>
      <c r="H12" s="39">
        <f t="shared" ref="H12:H17" si="8">H$11/$C12</f>
        <v>19.5121951219512</v>
      </c>
      <c r="I12" s="39">
        <f t="shared" ref="I12:I17" si="9">I$11/$C12</f>
        <v>24.390243902439</v>
      </c>
      <c r="K12" s="41">
        <v>1</v>
      </c>
      <c r="L12" s="1">
        <f t="shared" ref="L12:L17" si="10">L3</f>
        <v>50</v>
      </c>
      <c r="M12" s="1">
        <v>0.05</v>
      </c>
      <c r="N12" s="23">
        <f t="shared" ref="N12:N17" si="11">L12*$N$10</f>
        <v>75</v>
      </c>
      <c r="O12" s="43">
        <f>M3*N3+M12*N12+(1-M12-M3)*L12</f>
        <v>51.25</v>
      </c>
      <c r="Q12" s="41">
        <v>1</v>
      </c>
      <c r="R12" s="23">
        <f t="shared" ref="R12:R17" si="12">T3</f>
        <v>250</v>
      </c>
      <c r="S12" s="1">
        <v>0.05</v>
      </c>
      <c r="T12" s="42">
        <f>R12/(1-S12)</f>
        <v>263.157894736842</v>
      </c>
    </row>
    <row r="13" spans="2:20">
      <c r="B13" s="38">
        <v>2</v>
      </c>
      <c r="C13" s="40">
        <f t="shared" si="3"/>
        <v>82.5</v>
      </c>
      <c r="D13" s="39">
        <f t="shared" si="4"/>
        <v>3.18979266347687</v>
      </c>
      <c r="E13" s="39">
        <f t="shared" si="5"/>
        <v>5.05050505050505</v>
      </c>
      <c r="F13" s="39">
        <f t="shared" si="6"/>
        <v>7.1301247771836</v>
      </c>
      <c r="G13" s="39">
        <f t="shared" si="7"/>
        <v>9.46969696969697</v>
      </c>
      <c r="H13" s="39">
        <f t="shared" si="8"/>
        <v>12.1212121212121</v>
      </c>
      <c r="I13" s="39">
        <f t="shared" si="9"/>
        <v>15.1515151515152</v>
      </c>
      <c r="K13" s="41">
        <v>2</v>
      </c>
      <c r="L13" s="1">
        <f t="shared" si="10"/>
        <v>75</v>
      </c>
      <c r="M13" s="1">
        <v>0.1</v>
      </c>
      <c r="N13" s="23">
        <f t="shared" si="11"/>
        <v>112.5</v>
      </c>
      <c r="O13" s="43">
        <f t="shared" ref="O12:O17" si="13">M4*N4+M13*N13+(1-M13-M4)*L13</f>
        <v>82.5</v>
      </c>
      <c r="Q13" s="41">
        <v>2</v>
      </c>
      <c r="R13" s="23">
        <f t="shared" si="12"/>
        <v>375</v>
      </c>
      <c r="S13" s="1">
        <v>0.1</v>
      </c>
      <c r="T13" s="42">
        <f t="shared" ref="T12:T17" si="14">R13/(1-S13)</f>
        <v>416.666666666667</v>
      </c>
    </row>
    <row r="14" spans="2:20">
      <c r="B14" s="38">
        <v>3</v>
      </c>
      <c r="C14" s="40">
        <f t="shared" si="3"/>
        <v>117.5</v>
      </c>
      <c r="D14" s="39">
        <f t="shared" si="4"/>
        <v>2.23964165733483</v>
      </c>
      <c r="E14" s="39">
        <f t="shared" si="5"/>
        <v>3.54609929078014</v>
      </c>
      <c r="F14" s="39">
        <f t="shared" si="6"/>
        <v>5.00625782227785</v>
      </c>
      <c r="G14" s="39">
        <f t="shared" si="7"/>
        <v>6.64893617021277</v>
      </c>
      <c r="H14" s="39">
        <f t="shared" si="8"/>
        <v>8.51063829787234</v>
      </c>
      <c r="I14" s="39">
        <f t="shared" si="9"/>
        <v>10.6382978723404</v>
      </c>
      <c r="K14" s="41">
        <v>3</v>
      </c>
      <c r="L14" s="1">
        <f t="shared" si="10"/>
        <v>100</v>
      </c>
      <c r="M14" s="1">
        <v>0.15</v>
      </c>
      <c r="N14" s="23">
        <f t="shared" si="11"/>
        <v>150</v>
      </c>
      <c r="O14" s="43">
        <f t="shared" si="13"/>
        <v>117.5</v>
      </c>
      <c r="Q14" s="41">
        <v>3</v>
      </c>
      <c r="R14" s="23">
        <f t="shared" si="12"/>
        <v>500</v>
      </c>
      <c r="S14" s="1">
        <v>0.15</v>
      </c>
      <c r="T14" s="42">
        <f t="shared" si="14"/>
        <v>588.235294117647</v>
      </c>
    </row>
    <row r="15" spans="2:20">
      <c r="B15" s="38">
        <v>4</v>
      </c>
      <c r="C15" s="40">
        <f t="shared" si="3"/>
        <v>156.25</v>
      </c>
      <c r="D15" s="39">
        <f t="shared" si="4"/>
        <v>1.68421052631579</v>
      </c>
      <c r="E15" s="39">
        <f t="shared" si="5"/>
        <v>2.66666666666667</v>
      </c>
      <c r="F15" s="39">
        <f t="shared" si="6"/>
        <v>3.76470588235294</v>
      </c>
      <c r="G15" s="39">
        <f t="shared" si="7"/>
        <v>5</v>
      </c>
      <c r="H15" s="39">
        <f t="shared" si="8"/>
        <v>6.4</v>
      </c>
      <c r="I15" s="39">
        <f t="shared" si="9"/>
        <v>8</v>
      </c>
      <c r="K15" s="41">
        <v>4</v>
      </c>
      <c r="L15" s="1">
        <f t="shared" si="10"/>
        <v>125</v>
      </c>
      <c r="M15" s="1">
        <v>0.2</v>
      </c>
      <c r="N15" s="23">
        <f t="shared" si="11"/>
        <v>187.5</v>
      </c>
      <c r="O15" s="43">
        <f t="shared" si="13"/>
        <v>156.25</v>
      </c>
      <c r="Q15" s="41">
        <v>4</v>
      </c>
      <c r="R15" s="23">
        <f t="shared" si="12"/>
        <v>625</v>
      </c>
      <c r="S15" s="1">
        <v>0.2</v>
      </c>
      <c r="T15" s="42">
        <f t="shared" si="14"/>
        <v>781.25</v>
      </c>
    </row>
    <row r="16" spans="2:20">
      <c r="B16" s="38">
        <v>5</v>
      </c>
      <c r="C16" s="40">
        <f t="shared" si="3"/>
        <v>198.75</v>
      </c>
      <c r="D16" s="39">
        <f t="shared" si="4"/>
        <v>1.32406487917908</v>
      </c>
      <c r="E16" s="39">
        <f t="shared" si="5"/>
        <v>2.09643605870021</v>
      </c>
      <c r="F16" s="39">
        <f t="shared" si="6"/>
        <v>2.95967443581206</v>
      </c>
      <c r="G16" s="39">
        <f t="shared" si="7"/>
        <v>3.93081761006289</v>
      </c>
      <c r="H16" s="39">
        <f t="shared" si="8"/>
        <v>5.0314465408805</v>
      </c>
      <c r="I16" s="39">
        <f t="shared" si="9"/>
        <v>6.28930817610063</v>
      </c>
      <c r="K16" s="41">
        <v>5</v>
      </c>
      <c r="L16" s="1">
        <f t="shared" si="10"/>
        <v>150</v>
      </c>
      <c r="M16" s="1">
        <v>0.25</v>
      </c>
      <c r="N16" s="23">
        <f t="shared" si="11"/>
        <v>225</v>
      </c>
      <c r="O16" s="43">
        <f t="shared" si="13"/>
        <v>198.75</v>
      </c>
      <c r="Q16" s="41">
        <v>5</v>
      </c>
      <c r="R16" s="23">
        <f t="shared" si="12"/>
        <v>750</v>
      </c>
      <c r="S16" s="1">
        <v>0.25</v>
      </c>
      <c r="T16" s="42">
        <f t="shared" si="14"/>
        <v>1000</v>
      </c>
    </row>
    <row r="17" spans="2:20">
      <c r="B17" s="38">
        <v>6</v>
      </c>
      <c r="C17" s="40">
        <f t="shared" si="3"/>
        <v>245</v>
      </c>
      <c r="D17" s="39">
        <f t="shared" si="4"/>
        <v>1.07411385606874</v>
      </c>
      <c r="E17" s="39">
        <f t="shared" si="5"/>
        <v>1.70068027210884</v>
      </c>
      <c r="F17" s="39">
        <f t="shared" si="6"/>
        <v>2.40096038415366</v>
      </c>
      <c r="G17" s="39">
        <f t="shared" si="7"/>
        <v>3.18877551020408</v>
      </c>
      <c r="H17" s="39">
        <f t="shared" si="8"/>
        <v>4.08163265306122</v>
      </c>
      <c r="I17" s="39">
        <f t="shared" si="9"/>
        <v>5.10204081632653</v>
      </c>
      <c r="K17" s="41">
        <v>6</v>
      </c>
      <c r="L17" s="1">
        <f t="shared" si="10"/>
        <v>175</v>
      </c>
      <c r="M17" s="1">
        <v>0.3</v>
      </c>
      <c r="N17" s="23">
        <f t="shared" si="11"/>
        <v>262.5</v>
      </c>
      <c r="O17" s="43">
        <f t="shared" si="13"/>
        <v>245</v>
      </c>
      <c r="Q17" s="41">
        <v>6</v>
      </c>
      <c r="R17" s="23">
        <f t="shared" si="12"/>
        <v>875</v>
      </c>
      <c r="S17" s="1">
        <v>0.3</v>
      </c>
      <c r="T17" s="42">
        <f t="shared" si="14"/>
        <v>1250</v>
      </c>
    </row>
    <row r="19" spans="1:9">
      <c r="A19" s="22" t="s">
        <v>17</v>
      </c>
      <c r="B19" s="37"/>
      <c r="C19" s="37" t="s">
        <v>3</v>
      </c>
      <c r="D19" s="38">
        <v>1</v>
      </c>
      <c r="E19" s="38">
        <v>2</v>
      </c>
      <c r="F19" s="38">
        <v>3</v>
      </c>
      <c r="G19" s="38">
        <v>4</v>
      </c>
      <c r="H19" s="38">
        <v>5</v>
      </c>
      <c r="I19" s="38">
        <v>6</v>
      </c>
    </row>
    <row r="20" spans="2:19">
      <c r="B20" s="37"/>
      <c r="C20" s="37" t="s">
        <v>5</v>
      </c>
      <c r="D20" s="38">
        <f>S21</f>
        <v>394.736842105263</v>
      </c>
      <c r="E20" s="38">
        <f>S22</f>
        <v>625.000000000001</v>
      </c>
      <c r="F20" s="38">
        <f>S23</f>
        <v>882.35294117647</v>
      </c>
      <c r="G20" s="38">
        <f>S24</f>
        <v>1171.875</v>
      </c>
      <c r="H20" s="38">
        <f>S25</f>
        <v>1500</v>
      </c>
      <c r="I20" s="38">
        <f>S26</f>
        <v>1875</v>
      </c>
      <c r="K20" s="41"/>
      <c r="L20" s="41" t="s">
        <v>6</v>
      </c>
      <c r="M20" s="41" t="s">
        <v>9</v>
      </c>
      <c r="Q20" s="41"/>
      <c r="R20" s="41" t="s">
        <v>10</v>
      </c>
      <c r="S20" s="41" t="s">
        <v>9</v>
      </c>
    </row>
    <row r="21" spans="2:20">
      <c r="B21" s="38">
        <v>1</v>
      </c>
      <c r="C21" s="40">
        <f t="shared" ref="C21:C26" si="15">M21</f>
        <v>76.875</v>
      </c>
      <c r="D21" s="39">
        <f t="shared" ref="D21:D26" si="16">D$20/$C21</f>
        <v>5.13478818998716</v>
      </c>
      <c r="E21" s="39">
        <f t="shared" ref="E21:E26" si="17">E$20/$C21</f>
        <v>8.13008130081302</v>
      </c>
      <c r="F21" s="39">
        <f t="shared" ref="F21:F26" si="18">F$20/$C21</f>
        <v>11.4777618364419</v>
      </c>
      <c r="G21" s="39">
        <f t="shared" ref="G21:G26" si="19">G$20/$C21</f>
        <v>15.2439024390244</v>
      </c>
      <c r="H21" s="39">
        <f t="shared" ref="H21:H26" si="20">H$20/$C21</f>
        <v>19.5121951219512</v>
      </c>
      <c r="I21" s="39">
        <f t="shared" ref="I21:I26" si="21">I$20/$C21</f>
        <v>24.390243902439</v>
      </c>
      <c r="K21" s="41">
        <v>1</v>
      </c>
      <c r="L21" s="23">
        <f>O12</f>
        <v>51.25</v>
      </c>
      <c r="M21" s="23">
        <f t="shared" ref="M21:M26" si="22">L21*1.5</f>
        <v>76.875</v>
      </c>
      <c r="Q21" s="41">
        <v>1</v>
      </c>
      <c r="R21" s="23">
        <f>T12</f>
        <v>263.157894736842</v>
      </c>
      <c r="S21" s="23">
        <f>R21*1.5</f>
        <v>394.736842105263</v>
      </c>
      <c r="T21" s="23"/>
    </row>
    <row r="22" spans="2:20">
      <c r="B22" s="38">
        <v>2</v>
      </c>
      <c r="C22" s="40">
        <f t="shared" si="15"/>
        <v>123.75</v>
      </c>
      <c r="D22" s="39">
        <f t="shared" si="16"/>
        <v>3.18979266347687</v>
      </c>
      <c r="E22" s="39">
        <f t="shared" si="17"/>
        <v>5.05050505050506</v>
      </c>
      <c r="F22" s="39">
        <f t="shared" si="18"/>
        <v>7.1301247771836</v>
      </c>
      <c r="G22" s="39">
        <f t="shared" si="19"/>
        <v>9.46969696969697</v>
      </c>
      <c r="H22" s="39">
        <f t="shared" si="20"/>
        <v>12.1212121212121</v>
      </c>
      <c r="I22" s="39">
        <f t="shared" si="21"/>
        <v>15.1515151515152</v>
      </c>
      <c r="K22" s="41">
        <v>2</v>
      </c>
      <c r="L22" s="23">
        <f>O13</f>
        <v>82.5</v>
      </c>
      <c r="M22" s="23">
        <f t="shared" si="22"/>
        <v>123.75</v>
      </c>
      <c r="Q22" s="41">
        <v>2</v>
      </c>
      <c r="R22" s="23">
        <f t="shared" ref="R21:R26" si="23">T13</f>
        <v>416.666666666667</v>
      </c>
      <c r="S22" s="23">
        <f t="shared" ref="S21:S26" si="24">R22*1.5</f>
        <v>625.000000000001</v>
      </c>
      <c r="T22" s="23"/>
    </row>
    <row r="23" spans="2:20">
      <c r="B23" s="38">
        <v>3</v>
      </c>
      <c r="C23" s="40">
        <f t="shared" si="15"/>
        <v>176.25</v>
      </c>
      <c r="D23" s="39">
        <f t="shared" si="16"/>
        <v>2.23964165733483</v>
      </c>
      <c r="E23" s="39">
        <f t="shared" si="17"/>
        <v>3.54609929078015</v>
      </c>
      <c r="F23" s="39">
        <f t="shared" si="18"/>
        <v>5.00625782227784</v>
      </c>
      <c r="G23" s="39">
        <f t="shared" si="19"/>
        <v>6.64893617021277</v>
      </c>
      <c r="H23" s="39">
        <f t="shared" si="20"/>
        <v>8.51063829787234</v>
      </c>
      <c r="I23" s="39">
        <f t="shared" si="21"/>
        <v>10.6382978723404</v>
      </c>
      <c r="K23" s="41">
        <v>3</v>
      </c>
      <c r="L23" s="23">
        <f t="shared" ref="L21:L26" si="25">O14</f>
        <v>117.5</v>
      </c>
      <c r="M23" s="23">
        <f t="shared" si="22"/>
        <v>176.25</v>
      </c>
      <c r="Q23" s="41">
        <v>3</v>
      </c>
      <c r="R23" s="23">
        <f t="shared" si="23"/>
        <v>588.235294117647</v>
      </c>
      <c r="S23" s="23">
        <f t="shared" si="24"/>
        <v>882.35294117647</v>
      </c>
      <c r="T23" s="23"/>
    </row>
    <row r="24" spans="2:20">
      <c r="B24" s="38">
        <v>4</v>
      </c>
      <c r="C24" s="40">
        <f t="shared" si="15"/>
        <v>234.375</v>
      </c>
      <c r="D24" s="39">
        <f t="shared" si="16"/>
        <v>1.68421052631579</v>
      </c>
      <c r="E24" s="39">
        <f t="shared" si="17"/>
        <v>2.66666666666667</v>
      </c>
      <c r="F24" s="39">
        <f t="shared" si="18"/>
        <v>3.76470588235294</v>
      </c>
      <c r="G24" s="39">
        <f t="shared" si="19"/>
        <v>5</v>
      </c>
      <c r="H24" s="39">
        <f t="shared" si="20"/>
        <v>6.4</v>
      </c>
      <c r="I24" s="39">
        <f t="shared" si="21"/>
        <v>8</v>
      </c>
      <c r="K24" s="41">
        <v>4</v>
      </c>
      <c r="L24" s="23">
        <f t="shared" si="25"/>
        <v>156.25</v>
      </c>
      <c r="M24" s="23">
        <f t="shared" si="22"/>
        <v>234.375</v>
      </c>
      <c r="Q24" s="41">
        <v>4</v>
      </c>
      <c r="R24" s="23">
        <f t="shared" si="23"/>
        <v>781.25</v>
      </c>
      <c r="S24" s="23">
        <f t="shared" si="24"/>
        <v>1171.875</v>
      </c>
      <c r="T24" s="23"/>
    </row>
    <row r="25" spans="2:20">
      <c r="B25" s="38">
        <v>5</v>
      </c>
      <c r="C25" s="40">
        <f t="shared" si="15"/>
        <v>298.125</v>
      </c>
      <c r="D25" s="39">
        <f t="shared" si="16"/>
        <v>1.32406487917908</v>
      </c>
      <c r="E25" s="39">
        <f t="shared" si="17"/>
        <v>2.09643605870021</v>
      </c>
      <c r="F25" s="39">
        <f t="shared" si="18"/>
        <v>2.95967443581206</v>
      </c>
      <c r="G25" s="39">
        <f t="shared" si="19"/>
        <v>3.93081761006289</v>
      </c>
      <c r="H25" s="39">
        <f t="shared" si="20"/>
        <v>5.0314465408805</v>
      </c>
      <c r="I25" s="39">
        <f t="shared" si="21"/>
        <v>6.28930817610063</v>
      </c>
      <c r="K25" s="41">
        <v>5</v>
      </c>
      <c r="L25" s="23">
        <f t="shared" si="25"/>
        <v>198.75</v>
      </c>
      <c r="M25" s="23">
        <f t="shared" si="22"/>
        <v>298.125</v>
      </c>
      <c r="Q25" s="41">
        <v>5</v>
      </c>
      <c r="R25" s="23">
        <f t="shared" si="23"/>
        <v>1000</v>
      </c>
      <c r="S25" s="23">
        <f t="shared" si="24"/>
        <v>1500</v>
      </c>
      <c r="T25" s="23"/>
    </row>
    <row r="26" spans="2:20">
      <c r="B26" s="38">
        <v>6</v>
      </c>
      <c r="C26" s="40">
        <f t="shared" si="15"/>
        <v>367.5</v>
      </c>
      <c r="D26" s="39">
        <f t="shared" si="16"/>
        <v>1.07411385606874</v>
      </c>
      <c r="E26" s="39">
        <f t="shared" si="17"/>
        <v>1.70068027210885</v>
      </c>
      <c r="F26" s="39">
        <f t="shared" si="18"/>
        <v>2.40096038415366</v>
      </c>
      <c r="G26" s="39">
        <f t="shared" si="19"/>
        <v>3.18877551020408</v>
      </c>
      <c r="H26" s="39">
        <f t="shared" si="20"/>
        <v>4.08163265306122</v>
      </c>
      <c r="I26" s="39">
        <f t="shared" si="21"/>
        <v>5.10204081632653</v>
      </c>
      <c r="K26" s="41">
        <v>6</v>
      </c>
      <c r="L26" s="23">
        <f t="shared" si="25"/>
        <v>245</v>
      </c>
      <c r="M26" s="23">
        <f t="shared" si="22"/>
        <v>367.5</v>
      </c>
      <c r="Q26" s="41">
        <v>6</v>
      </c>
      <c r="R26" s="23">
        <f t="shared" si="23"/>
        <v>1250</v>
      </c>
      <c r="S26" s="23">
        <f t="shared" si="24"/>
        <v>1875</v>
      </c>
      <c r="T26" s="2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6.5" outlineLevelRow="4" outlineLevelCol="3"/>
  <cols>
    <col min="1" max="16384" width="9" style="1"/>
  </cols>
  <sheetData>
    <row r="2" spans="3:4">
      <c r="C2" s="1" t="s">
        <v>18</v>
      </c>
      <c r="D2" s="1" t="s">
        <v>19</v>
      </c>
    </row>
    <row r="3" spans="2:4">
      <c r="B3" s="1" t="s">
        <v>20</v>
      </c>
      <c r="C3" s="1">
        <f>300/10</f>
        <v>30</v>
      </c>
      <c r="D3" s="1">
        <v>0.5</v>
      </c>
    </row>
    <row r="4" spans="2:4">
      <c r="B4" s="1" t="s">
        <v>21</v>
      </c>
      <c r="C4" s="1">
        <f>200/10</f>
        <v>20</v>
      </c>
      <c r="D4" s="1">
        <v>1</v>
      </c>
    </row>
    <row r="5" spans="2:2">
      <c r="B5" s="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0"/>
  <sheetViews>
    <sheetView workbookViewId="0">
      <selection activeCell="F8" sqref="F8"/>
    </sheetView>
  </sheetViews>
  <sheetFormatPr defaultColWidth="8.89090909090909" defaultRowHeight="16.5"/>
  <cols>
    <col min="1" max="2" width="8.89090909090909" style="1"/>
    <col min="3" max="3" width="9.10909090909091" style="1" customWidth="1"/>
    <col min="4" max="4" width="9" style="1"/>
    <col min="5" max="5" width="9" style="1" customWidth="1"/>
    <col min="6" max="6" width="10.8727272727273" style="1" customWidth="1"/>
    <col min="7" max="7" width="7.55454545454545" style="1" customWidth="1"/>
    <col min="8" max="8" width="9.77272727272727" style="1" customWidth="1"/>
    <col min="9" max="9" width="9.10909090909091" style="1"/>
    <col min="10" max="10" width="9.25454545454545" style="1"/>
    <col min="11" max="11" width="8.75454545454545" style="1" customWidth="1"/>
    <col min="12" max="26" width="8.89090909090909" style="1"/>
    <col min="27" max="27" width="9" style="1"/>
    <col min="28" max="16384" width="8.89090909090909" style="1"/>
  </cols>
  <sheetData>
    <row r="2" spans="2:23">
      <c r="B2" s="1" t="s">
        <v>3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N2" s="1" t="s">
        <v>32</v>
      </c>
      <c r="V2" s="1" t="s">
        <v>27</v>
      </c>
      <c r="W2" s="1" t="s">
        <v>30</v>
      </c>
    </row>
    <row r="3" spans="2:21">
      <c r="B3" s="1">
        <v>6</v>
      </c>
      <c r="C3" s="1">
        <v>22</v>
      </c>
      <c r="D3" s="1">
        <v>1</v>
      </c>
      <c r="E3" s="1">
        <v>5</v>
      </c>
      <c r="F3" s="22">
        <v>0.5</v>
      </c>
      <c r="G3" s="1">
        <v>500</v>
      </c>
      <c r="I3" s="1">
        <v>24</v>
      </c>
      <c r="J3" s="22">
        <f>F3*I3</f>
        <v>12</v>
      </c>
      <c r="K3" s="1">
        <f>G3*J3</f>
        <v>6000</v>
      </c>
      <c r="L3" s="1">
        <f>J3*7+U15</f>
        <v>94</v>
      </c>
      <c r="N3" s="1">
        <v>12</v>
      </c>
      <c r="O3" s="28" t="s">
        <v>33</v>
      </c>
      <c r="P3" s="28">
        <v>1</v>
      </c>
      <c r="Q3" s="28">
        <v>2</v>
      </c>
      <c r="R3" s="28">
        <v>3</v>
      </c>
      <c r="S3" s="28">
        <v>4</v>
      </c>
      <c r="T3" s="28">
        <v>5</v>
      </c>
      <c r="U3" s="28">
        <v>6</v>
      </c>
    </row>
    <row r="4" spans="2:22">
      <c r="B4" s="1">
        <v>5</v>
      </c>
      <c r="C4" s="1">
        <v>55</v>
      </c>
      <c r="D4" s="1">
        <v>2</v>
      </c>
      <c r="E4" s="1">
        <v>10</v>
      </c>
      <c r="F4" s="22">
        <v>1</v>
      </c>
      <c r="G4" s="1">
        <v>200</v>
      </c>
      <c r="H4" s="23">
        <f>(F4/E4)/(F3/E3)</f>
        <v>1</v>
      </c>
      <c r="I4" s="1">
        <v>24</v>
      </c>
      <c r="J4" s="22">
        <f>F4*I4</f>
        <v>24</v>
      </c>
      <c r="K4" s="1">
        <f>G4*J4</f>
        <v>4800</v>
      </c>
      <c r="L4" s="1">
        <f>J4*7+T14*2</f>
        <v>188</v>
      </c>
      <c r="O4" s="29" t="s">
        <v>34</v>
      </c>
      <c r="P4" s="29"/>
      <c r="Q4" s="32" t="s">
        <v>35</v>
      </c>
      <c r="R4" s="32" t="s">
        <v>35</v>
      </c>
      <c r="S4" s="32" t="s">
        <v>36</v>
      </c>
      <c r="T4" s="29"/>
      <c r="U4" s="29"/>
      <c r="V4" s="1">
        <v>50</v>
      </c>
    </row>
    <row r="5" spans="2:22">
      <c r="B5" s="1">
        <v>4</v>
      </c>
      <c r="C5" s="1">
        <v>98</v>
      </c>
      <c r="D5" s="1">
        <v>4</v>
      </c>
      <c r="E5" s="1">
        <v>10</v>
      </c>
      <c r="F5" s="22">
        <v>1</v>
      </c>
      <c r="G5" s="1">
        <v>100</v>
      </c>
      <c r="H5" s="23">
        <f>(F5/E5)/(F$4/E$4)</f>
        <v>1</v>
      </c>
      <c r="I5" s="1">
        <v>24</v>
      </c>
      <c r="J5" s="22">
        <f>F5*I5</f>
        <v>24</v>
      </c>
      <c r="K5" s="1">
        <f>G5*J5</f>
        <v>2400</v>
      </c>
      <c r="L5" s="1">
        <f>J5*7+S15+S14*2</f>
        <v>168</v>
      </c>
      <c r="O5" s="29" t="s">
        <v>37</v>
      </c>
      <c r="P5" s="29"/>
      <c r="Q5" s="29"/>
      <c r="R5" s="32" t="s">
        <v>35</v>
      </c>
      <c r="S5" s="32" t="s">
        <v>36</v>
      </c>
      <c r="T5" s="32" t="s">
        <v>36</v>
      </c>
      <c r="U5" s="29"/>
      <c r="V5" s="1">
        <v>50</v>
      </c>
    </row>
    <row r="6" spans="2:22">
      <c r="B6" s="24">
        <v>3</v>
      </c>
      <c r="C6" s="24">
        <v>261</v>
      </c>
      <c r="D6" s="24">
        <v>10</v>
      </c>
      <c r="E6" s="24">
        <v>5</v>
      </c>
      <c r="F6" s="25">
        <v>0.75</v>
      </c>
      <c r="G6" s="24">
        <v>50</v>
      </c>
      <c r="H6" s="26">
        <f>(F6/E6)/(F$5/E$5)</f>
        <v>1.5</v>
      </c>
      <c r="I6" s="24">
        <v>24</v>
      </c>
      <c r="J6" s="25">
        <f t="shared" ref="J6:J12" si="0">F6*I6</f>
        <v>18</v>
      </c>
      <c r="K6" s="24">
        <f t="shared" ref="K6:K12" si="1">G6*J6</f>
        <v>900</v>
      </c>
      <c r="L6" s="24">
        <f>J6*7+Q14*2+R15</f>
        <v>141</v>
      </c>
      <c r="O6" s="29" t="s">
        <v>38</v>
      </c>
      <c r="P6" s="29"/>
      <c r="Q6" s="29"/>
      <c r="R6" s="32" t="s">
        <v>35</v>
      </c>
      <c r="S6" s="32" t="s">
        <v>35</v>
      </c>
      <c r="T6" s="32" t="s">
        <v>36</v>
      </c>
      <c r="U6" s="29"/>
      <c r="V6" s="1">
        <v>50</v>
      </c>
    </row>
    <row r="7" spans="2:23">
      <c r="B7" s="24">
        <v>2</v>
      </c>
      <c r="C7" s="24">
        <v>364</v>
      </c>
      <c r="D7" s="24">
        <v>13</v>
      </c>
      <c r="E7" s="24">
        <v>5</v>
      </c>
      <c r="F7" s="25">
        <v>1</v>
      </c>
      <c r="G7" s="24">
        <v>20</v>
      </c>
      <c r="H7" s="26">
        <f>(F7/E7)/(F6/E6)</f>
        <v>1.33333333333333</v>
      </c>
      <c r="I7" s="24">
        <v>24</v>
      </c>
      <c r="J7" s="25">
        <f t="shared" si="0"/>
        <v>24</v>
      </c>
      <c r="K7" s="24">
        <f t="shared" si="1"/>
        <v>480</v>
      </c>
      <c r="L7" s="24">
        <f>J7*7</f>
        <v>168</v>
      </c>
      <c r="O7" s="29" t="s">
        <v>39</v>
      </c>
      <c r="P7" s="29"/>
      <c r="Q7" s="29"/>
      <c r="R7" s="29"/>
      <c r="S7" s="32" t="s">
        <v>35</v>
      </c>
      <c r="T7" s="32" t="s">
        <v>35</v>
      </c>
      <c r="U7" s="32" t="s">
        <v>36</v>
      </c>
      <c r="V7" s="1">
        <v>50</v>
      </c>
      <c r="W7" s="1">
        <f>V7*玩家等级!M6</f>
        <v>2450</v>
      </c>
    </row>
    <row r="8" spans="2:22">
      <c r="B8" s="24">
        <v>1</v>
      </c>
      <c r="C8" s="24">
        <v>91</v>
      </c>
      <c r="D8" s="24"/>
      <c r="E8" s="24">
        <v>0</v>
      </c>
      <c r="F8" s="25"/>
      <c r="G8" s="24">
        <v>10</v>
      </c>
      <c r="H8" s="24"/>
      <c r="I8" s="24"/>
      <c r="J8" s="25"/>
      <c r="K8" s="24"/>
      <c r="L8" s="24"/>
      <c r="O8" s="29" t="s">
        <v>40</v>
      </c>
      <c r="P8" s="29"/>
      <c r="Q8" s="29"/>
      <c r="R8" s="29"/>
      <c r="S8" s="32" t="s">
        <v>35</v>
      </c>
      <c r="T8" s="32" t="s">
        <v>35</v>
      </c>
      <c r="U8" s="32" t="s">
        <v>36</v>
      </c>
      <c r="V8" s="1">
        <v>50</v>
      </c>
    </row>
    <row r="9" spans="3:22">
      <c r="C9" s="1">
        <f>SUM(C3:C8)</f>
        <v>891</v>
      </c>
      <c r="E9" s="1">
        <f>SUM(E3:E8)</f>
        <v>35</v>
      </c>
      <c r="F9" s="22"/>
      <c r="G9" s="22"/>
      <c r="K9" s="30">
        <f>SUM(K3:K8)</f>
        <v>14580</v>
      </c>
      <c r="O9" s="29" t="s">
        <v>41</v>
      </c>
      <c r="P9" s="29"/>
      <c r="Q9" s="29"/>
      <c r="R9" s="29"/>
      <c r="S9" s="32" t="s">
        <v>35</v>
      </c>
      <c r="T9" s="32" t="s">
        <v>35</v>
      </c>
      <c r="U9" s="32" t="s">
        <v>36</v>
      </c>
      <c r="V9" s="1">
        <v>50</v>
      </c>
    </row>
    <row r="10" spans="2:7">
      <c r="B10" s="1" t="s">
        <v>42</v>
      </c>
      <c r="F10" s="22"/>
      <c r="G10" s="22"/>
    </row>
    <row r="11" spans="1:14">
      <c r="A11" s="1" t="s">
        <v>43</v>
      </c>
      <c r="B11" s="1">
        <v>4</v>
      </c>
      <c r="C11" s="1">
        <v>16</v>
      </c>
      <c r="E11" s="1">
        <v>15</v>
      </c>
      <c r="F11" s="22">
        <v>1</v>
      </c>
      <c r="G11" s="1">
        <v>10</v>
      </c>
      <c r="H11" s="23">
        <f>(F11/E11)/(F$4/E$4)</f>
        <v>0.666666666666667</v>
      </c>
      <c r="I11" s="31">
        <v>12</v>
      </c>
      <c r="J11" s="1">
        <f>F11*I11</f>
        <v>12</v>
      </c>
      <c r="K11" s="1">
        <f t="shared" si="1"/>
        <v>120</v>
      </c>
      <c r="L11" s="1">
        <f>J11*7</f>
        <v>84</v>
      </c>
      <c r="N11" s="1" t="s">
        <v>44</v>
      </c>
    </row>
    <row r="12" spans="1:21">
      <c r="A12" s="1" t="s">
        <v>45</v>
      </c>
      <c r="B12" s="1">
        <v>3</v>
      </c>
      <c r="C12" s="1">
        <v>10</v>
      </c>
      <c r="E12" s="1">
        <v>10</v>
      </c>
      <c r="F12" s="22">
        <v>1</v>
      </c>
      <c r="G12" s="1">
        <v>5</v>
      </c>
      <c r="H12" s="23">
        <f>(F12/E12)/(F$5/E$5)</f>
        <v>1</v>
      </c>
      <c r="I12" s="31">
        <v>12</v>
      </c>
      <c r="J12" s="1">
        <f t="shared" si="0"/>
        <v>12</v>
      </c>
      <c r="K12" s="1">
        <f t="shared" si="1"/>
        <v>60</v>
      </c>
      <c r="L12" s="1">
        <f>J12*7</f>
        <v>84</v>
      </c>
      <c r="O12" s="28" t="s">
        <v>46</v>
      </c>
      <c r="P12" s="28">
        <v>1</v>
      </c>
      <c r="Q12" s="28">
        <v>2</v>
      </c>
      <c r="R12" s="33">
        <v>3</v>
      </c>
      <c r="S12" s="28" t="s">
        <v>47</v>
      </c>
      <c r="T12" s="28">
        <v>5</v>
      </c>
      <c r="U12" s="28">
        <v>6</v>
      </c>
    </row>
    <row r="13" spans="14:27">
      <c r="N13" s="1">
        <v>12</v>
      </c>
      <c r="O13" s="29" t="s">
        <v>48</v>
      </c>
      <c r="P13" s="29"/>
      <c r="Q13" s="34" t="s">
        <v>49</v>
      </c>
      <c r="R13" s="34" t="s">
        <v>50</v>
      </c>
      <c r="S13" s="35" t="s">
        <v>35</v>
      </c>
      <c r="T13" s="29"/>
      <c r="U13" s="29"/>
      <c r="V13" s="1">
        <v>50</v>
      </c>
      <c r="W13" s="1">
        <f>V13*16</f>
        <v>800</v>
      </c>
      <c r="AA13" s="1">
        <f>1.5*60*60</f>
        <v>5400</v>
      </c>
    </row>
    <row r="14" spans="9:27">
      <c r="I14" s="1" t="s">
        <v>51</v>
      </c>
      <c r="J14" s="1">
        <v>20</v>
      </c>
      <c r="K14" s="1" t="s">
        <v>30</v>
      </c>
      <c r="L14" s="1">
        <f>W19</f>
        <v>5170</v>
      </c>
      <c r="O14" s="29" t="s">
        <v>52</v>
      </c>
      <c r="P14" s="29"/>
      <c r="Q14" s="32">
        <v>5</v>
      </c>
      <c r="R14" s="32">
        <v>5</v>
      </c>
      <c r="S14" s="29"/>
      <c r="T14" s="32">
        <v>10</v>
      </c>
      <c r="U14" s="29"/>
      <c r="V14" s="1">
        <v>300</v>
      </c>
      <c r="X14" s="1">
        <v>98</v>
      </c>
      <c r="Y14" s="1" t="s">
        <v>53</v>
      </c>
      <c r="AA14" s="1">
        <f>3.5*24*60*60</f>
        <v>302400</v>
      </c>
    </row>
    <row r="15" spans="2:27">
      <c r="B15" s="27" t="s">
        <v>54</v>
      </c>
      <c r="C15" s="27" t="s">
        <v>55</v>
      </c>
      <c r="D15" s="27" t="s">
        <v>56</v>
      </c>
      <c r="F15" s="1" t="s">
        <v>57</v>
      </c>
      <c r="J15" s="1" t="s">
        <v>58</v>
      </c>
      <c r="K15" s="1" t="s">
        <v>59</v>
      </c>
      <c r="O15" s="29" t="s">
        <v>60</v>
      </c>
      <c r="P15" s="29"/>
      <c r="Q15" s="32">
        <v>5</v>
      </c>
      <c r="R15" s="32">
        <v>5</v>
      </c>
      <c r="S15" s="29"/>
      <c r="T15" s="29"/>
      <c r="U15" s="32">
        <v>10</v>
      </c>
      <c r="V15" s="1">
        <v>1000</v>
      </c>
      <c r="X15" s="1">
        <v>298</v>
      </c>
      <c r="Y15" s="1" t="s">
        <v>61</v>
      </c>
      <c r="AA15" s="1">
        <f>7*24*60*60</f>
        <v>604800</v>
      </c>
    </row>
    <row r="16" spans="2:11">
      <c r="B16" s="27">
        <v>1</v>
      </c>
      <c r="C16" s="27">
        <v>5</v>
      </c>
      <c r="D16" s="27">
        <v>100</v>
      </c>
      <c r="F16" s="1">
        <f>SUM(C$16:C16)*$J$14</f>
        <v>100</v>
      </c>
      <c r="G16" s="23">
        <f>F16/$L$3</f>
        <v>1.06382978723404</v>
      </c>
      <c r="J16" s="1">
        <f>SUM(D$16:D16)*$J$14</f>
        <v>2000</v>
      </c>
      <c r="K16" s="23">
        <f>J16/$L$14</f>
        <v>0.386847195357834</v>
      </c>
    </row>
    <row r="17" spans="2:11">
      <c r="B17" s="27">
        <v>2</v>
      </c>
      <c r="C17" s="27">
        <v>5</v>
      </c>
      <c r="D17" s="27">
        <v>500</v>
      </c>
      <c r="F17" s="1">
        <f>SUM(C$16:C17)*$J$14</f>
        <v>200</v>
      </c>
      <c r="G17" s="23">
        <f t="shared" ref="G17:G26" si="2">F17/$L$3</f>
        <v>2.12765957446808</v>
      </c>
      <c r="J17" s="1">
        <f>SUM(D$16:D17)*$J$14</f>
        <v>12000</v>
      </c>
      <c r="K17" s="23">
        <f t="shared" ref="K17:K26" si="3">J17/$L$14</f>
        <v>2.321083172147</v>
      </c>
    </row>
    <row r="18" spans="2:24">
      <c r="B18" s="27">
        <v>3</v>
      </c>
      <c r="C18" s="27">
        <v>10</v>
      </c>
      <c r="D18" s="27">
        <v>1000</v>
      </c>
      <c r="F18" s="1">
        <f>SUM(C$16:C18)*$J$14</f>
        <v>400</v>
      </c>
      <c r="G18" s="23">
        <f t="shared" si="2"/>
        <v>4.25531914893617</v>
      </c>
      <c r="J18" s="1">
        <f>SUM(D$16:D18)*$J$14</f>
        <v>32000</v>
      </c>
      <c r="K18" s="23">
        <f t="shared" si="3"/>
        <v>6.18955512572534</v>
      </c>
      <c r="V18" s="1">
        <f>((100+20)/2)*2</f>
        <v>120</v>
      </c>
      <c r="W18" s="1">
        <f>V18*16</f>
        <v>1920</v>
      </c>
      <c r="X18" s="1" t="s">
        <v>62</v>
      </c>
    </row>
    <row r="19" spans="2:23">
      <c r="B19" s="27">
        <v>4</v>
      </c>
      <c r="C19" s="27">
        <v>20</v>
      </c>
      <c r="D19" s="27">
        <v>2000</v>
      </c>
      <c r="F19" s="1">
        <f>SUM(C$16:C19)*$J$14</f>
        <v>800</v>
      </c>
      <c r="G19" s="23">
        <f t="shared" si="2"/>
        <v>8.51063829787234</v>
      </c>
      <c r="J19" s="1">
        <f>SUM(D$16:D19)*$J$14</f>
        <v>72000</v>
      </c>
      <c r="K19" s="23">
        <f t="shared" si="3"/>
        <v>13.926499032882</v>
      </c>
      <c r="W19" s="30">
        <f>SUM(W4:W18)</f>
        <v>5170</v>
      </c>
    </row>
    <row r="20" spans="2:11">
      <c r="B20" s="27">
        <v>5</v>
      </c>
      <c r="C20" s="27">
        <v>40</v>
      </c>
      <c r="D20" s="27">
        <v>4000</v>
      </c>
      <c r="F20" s="1">
        <f>SUM(C$16:C20)*$J$14</f>
        <v>1600</v>
      </c>
      <c r="G20" s="23">
        <f t="shared" si="2"/>
        <v>17.0212765957447</v>
      </c>
      <c r="J20" s="1">
        <f>SUM(D$16:D20)*$J$14</f>
        <v>152000</v>
      </c>
      <c r="K20" s="23">
        <f t="shared" si="3"/>
        <v>29.4003868471954</v>
      </c>
    </row>
    <row r="21" spans="2:11">
      <c r="B21" s="27">
        <v>6</v>
      </c>
      <c r="C21" s="27">
        <v>60</v>
      </c>
      <c r="D21" s="27">
        <v>8000</v>
      </c>
      <c r="F21" s="1">
        <f>SUM(C$16:C21)*$J$14</f>
        <v>2800</v>
      </c>
      <c r="G21" s="23">
        <f t="shared" si="2"/>
        <v>29.7872340425532</v>
      </c>
      <c r="J21" s="1">
        <f>SUM(D$16:D21)*$J$14</f>
        <v>312000</v>
      </c>
      <c r="K21" s="23">
        <f t="shared" si="3"/>
        <v>60.3481624758221</v>
      </c>
    </row>
    <row r="22" spans="2:11">
      <c r="B22" s="27">
        <v>7</v>
      </c>
      <c r="C22" s="27">
        <v>100</v>
      </c>
      <c r="D22" s="27">
        <v>15000</v>
      </c>
      <c r="F22" s="1">
        <f>SUM(C$16:C22)*$J$14</f>
        <v>4800</v>
      </c>
      <c r="G22" s="23">
        <f t="shared" si="2"/>
        <v>51.063829787234</v>
      </c>
      <c r="J22" s="1">
        <f>SUM(D$16:D22)*$J$14</f>
        <v>612000</v>
      </c>
      <c r="K22" s="23">
        <f t="shared" si="3"/>
        <v>118.375241779497</v>
      </c>
    </row>
    <row r="23" spans="2:22">
      <c r="B23" s="27">
        <v>8</v>
      </c>
      <c r="C23" s="27">
        <v>150</v>
      </c>
      <c r="D23" s="27">
        <v>30000</v>
      </c>
      <c r="F23" s="1">
        <f>SUM(C$16:C23)*$J$14</f>
        <v>7800</v>
      </c>
      <c r="G23" s="23">
        <f t="shared" si="2"/>
        <v>82.9787234042553</v>
      </c>
      <c r="J23" s="1">
        <f>SUM(D$16:D23)*$J$14</f>
        <v>1212000</v>
      </c>
      <c r="K23" s="23">
        <f t="shared" si="3"/>
        <v>234.429400386847</v>
      </c>
      <c r="V23" s="31"/>
    </row>
    <row r="24" spans="2:11">
      <c r="B24" s="27">
        <v>9</v>
      </c>
      <c r="C24" s="27">
        <v>200</v>
      </c>
      <c r="D24" s="27">
        <v>45000</v>
      </c>
      <c r="F24" s="1">
        <f>SUM(C$16:C24)*$J$14</f>
        <v>11800</v>
      </c>
      <c r="G24" s="23">
        <f t="shared" si="2"/>
        <v>125.531914893617</v>
      </c>
      <c r="J24" s="1">
        <f>SUM(D$16:D24)*$J$14</f>
        <v>2112000</v>
      </c>
      <c r="K24" s="23">
        <f t="shared" si="3"/>
        <v>408.510638297872</v>
      </c>
    </row>
    <row r="25" spans="2:11">
      <c r="B25" s="27">
        <v>10</v>
      </c>
      <c r="C25" s="27">
        <v>300</v>
      </c>
      <c r="D25" s="27">
        <v>60000</v>
      </c>
      <c r="F25" s="1">
        <f>SUM(C$16:C25)*$J$14</f>
        <v>17800</v>
      </c>
      <c r="G25" s="23">
        <f t="shared" si="2"/>
        <v>189.36170212766</v>
      </c>
      <c r="J25" s="1">
        <f>SUM(D$16:D25)*$J$14</f>
        <v>3312000</v>
      </c>
      <c r="K25" s="23">
        <f t="shared" si="3"/>
        <v>640.618955512572</v>
      </c>
    </row>
    <row r="26" spans="2:11">
      <c r="B26" s="27">
        <v>11</v>
      </c>
      <c r="C26" s="27">
        <v>500</v>
      </c>
      <c r="D26" s="27">
        <v>80000</v>
      </c>
      <c r="F26" s="1">
        <f>SUM(C$16:C26)*$J$14</f>
        <v>27800</v>
      </c>
      <c r="G26" s="23">
        <f t="shared" si="2"/>
        <v>295.744680851064</v>
      </c>
      <c r="J26" s="1">
        <f>SUM(D$16:D26)*$J$14</f>
        <v>4912000</v>
      </c>
      <c r="K26" s="23">
        <f t="shared" si="3"/>
        <v>950.096711798839</v>
      </c>
    </row>
    <row r="27" spans="2:4">
      <c r="B27" s="1" t="s">
        <v>63</v>
      </c>
      <c r="C27" s="1">
        <f>SUM(C16:C26)</f>
        <v>1390</v>
      </c>
      <c r="D27" s="1">
        <f>SUM(D16:D26)</f>
        <v>245600</v>
      </c>
    </row>
    <row r="29" spans="3:3">
      <c r="C29" s="1">
        <f>C27*22</f>
        <v>30580</v>
      </c>
    </row>
    <row r="30" spans="3:3">
      <c r="C30" s="1">
        <f>C29/J3</f>
        <v>2548.33333333333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L10" sqref="L10"/>
    </sheetView>
  </sheetViews>
  <sheetFormatPr defaultColWidth="8.89090909090909" defaultRowHeight="14"/>
  <cols>
    <col min="5" max="9" width="10.1090909090909" customWidth="1"/>
  </cols>
  <sheetData>
    <row r="1" spans="1:14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L1" t="s">
        <v>73</v>
      </c>
      <c r="M1" t="s">
        <v>74</v>
      </c>
      <c r="N1" t="s">
        <v>75</v>
      </c>
    </row>
    <row r="2" spans="1:16">
      <c r="A2">
        <v>1</v>
      </c>
      <c r="B2">
        <v>0</v>
      </c>
      <c r="C2">
        <f>SUM(B$2:B2)</f>
        <v>0</v>
      </c>
      <c r="D2">
        <f>L6</f>
        <v>245</v>
      </c>
      <c r="E2" s="16">
        <f>C2/$D$2</f>
        <v>0</v>
      </c>
      <c r="F2" s="17">
        <v>1</v>
      </c>
      <c r="G2" s="17">
        <v>1</v>
      </c>
      <c r="H2" s="18">
        <v>1</v>
      </c>
      <c r="I2" s="7">
        <v>2</v>
      </c>
      <c r="L2">
        <f>5*M2</f>
        <v>120</v>
      </c>
      <c r="M2">
        <f>N2/6</f>
        <v>24</v>
      </c>
      <c r="N2">
        <f>6*24</f>
        <v>144</v>
      </c>
      <c r="O2" t="s">
        <v>76</v>
      </c>
      <c r="P2" t="s">
        <v>77</v>
      </c>
    </row>
    <row r="3" spans="1:16">
      <c r="A3">
        <v>2</v>
      </c>
      <c r="B3">
        <v>3</v>
      </c>
      <c r="C3">
        <f>SUM(B$2:B3)</f>
        <v>3</v>
      </c>
      <c r="E3" s="16">
        <f>C3/$D$2</f>
        <v>0.0122448979591837</v>
      </c>
      <c r="F3" s="17">
        <v>1</v>
      </c>
      <c r="G3" s="17">
        <v>1</v>
      </c>
      <c r="H3" s="18">
        <v>1</v>
      </c>
      <c r="I3" s="7">
        <v>3</v>
      </c>
      <c r="L3">
        <f>5*M3</f>
        <v>50</v>
      </c>
      <c r="M3">
        <f>N3/6</f>
        <v>10</v>
      </c>
      <c r="N3">
        <f>6*10</f>
        <v>60</v>
      </c>
      <c r="O3" t="s">
        <v>62</v>
      </c>
      <c r="P3">
        <v>10</v>
      </c>
    </row>
    <row r="4" spans="1:15">
      <c r="A4">
        <v>3</v>
      </c>
      <c r="B4">
        <v>6</v>
      </c>
      <c r="C4">
        <f>SUM(B$2:B4)</f>
        <v>9</v>
      </c>
      <c r="E4" s="16">
        <f t="shared" ref="E3:E21" si="0">C4/$D$2</f>
        <v>0.036734693877551</v>
      </c>
      <c r="F4" s="17">
        <v>1</v>
      </c>
      <c r="G4" s="17">
        <v>1</v>
      </c>
      <c r="H4" s="18" t="s">
        <v>78</v>
      </c>
      <c r="I4" s="7">
        <v>4</v>
      </c>
      <c r="L4">
        <f>5*M4</f>
        <v>75</v>
      </c>
      <c r="M4">
        <f>N4/6</f>
        <v>15</v>
      </c>
      <c r="N4">
        <f>2*45</f>
        <v>90</v>
      </c>
      <c r="O4" t="s">
        <v>79</v>
      </c>
    </row>
    <row r="5" spans="1:9">
      <c r="A5">
        <v>4</v>
      </c>
      <c r="B5">
        <v>10</v>
      </c>
      <c r="C5">
        <f>SUM(B$2:B5)</f>
        <v>19</v>
      </c>
      <c r="E5" s="16">
        <f t="shared" si="0"/>
        <v>0.0775510204081633</v>
      </c>
      <c r="F5" s="17">
        <v>1</v>
      </c>
      <c r="G5" s="17">
        <v>1</v>
      </c>
      <c r="H5" s="18" t="s">
        <v>78</v>
      </c>
      <c r="I5" s="7">
        <v>5</v>
      </c>
    </row>
    <row r="6" spans="1:17">
      <c r="A6">
        <v>5</v>
      </c>
      <c r="B6">
        <v>20</v>
      </c>
      <c r="C6">
        <f>SUM(B$2:B6)</f>
        <v>39</v>
      </c>
      <c r="E6" s="16">
        <f t="shared" si="0"/>
        <v>0.159183673469388</v>
      </c>
      <c r="F6" s="17">
        <v>2</v>
      </c>
      <c r="G6" s="17">
        <v>1</v>
      </c>
      <c r="H6" s="18" t="s">
        <v>78</v>
      </c>
      <c r="I6" s="7">
        <v>6</v>
      </c>
      <c r="L6">
        <f>SUM(L2:L5)</f>
        <v>245</v>
      </c>
      <c r="M6">
        <f>SUM(M2:M4)</f>
        <v>49</v>
      </c>
      <c r="N6">
        <f>SUM(N2:N4)</f>
        <v>294</v>
      </c>
      <c r="Q6">
        <f>L6/6</f>
        <v>40.8333333333333</v>
      </c>
    </row>
    <row r="7" spans="1:9">
      <c r="A7" s="12">
        <v>6</v>
      </c>
      <c r="B7">
        <v>50</v>
      </c>
      <c r="C7">
        <f>SUM(B$2:B7)</f>
        <v>89</v>
      </c>
      <c r="E7" s="16">
        <f t="shared" si="0"/>
        <v>0.363265306122449</v>
      </c>
      <c r="F7" s="17">
        <v>2</v>
      </c>
      <c r="G7" s="17">
        <v>1</v>
      </c>
      <c r="H7" s="18" t="s">
        <v>78</v>
      </c>
      <c r="I7" s="7">
        <v>7</v>
      </c>
    </row>
    <row r="8" spans="1:9">
      <c r="A8" s="19">
        <v>7</v>
      </c>
      <c r="B8">
        <v>100</v>
      </c>
      <c r="C8">
        <f>SUM(B$2:B8)</f>
        <v>189</v>
      </c>
      <c r="E8" s="16">
        <f t="shared" si="0"/>
        <v>0.771428571428571</v>
      </c>
      <c r="F8" s="17">
        <v>2</v>
      </c>
      <c r="G8" s="17">
        <v>1</v>
      </c>
      <c r="H8" s="18" t="s">
        <v>78</v>
      </c>
      <c r="I8" s="7">
        <v>8</v>
      </c>
    </row>
    <row r="9" spans="1:9">
      <c r="A9">
        <v>8</v>
      </c>
      <c r="B9">
        <v>200</v>
      </c>
      <c r="C9">
        <f>SUM(B$2:B9)</f>
        <v>389</v>
      </c>
      <c r="E9" s="16">
        <f t="shared" si="0"/>
        <v>1.58775510204082</v>
      </c>
      <c r="F9" s="17">
        <v>3</v>
      </c>
      <c r="G9" s="17">
        <v>2</v>
      </c>
      <c r="H9" s="18" t="s">
        <v>80</v>
      </c>
      <c r="I9" s="7">
        <v>9</v>
      </c>
    </row>
    <row r="10" spans="1:9">
      <c r="A10" s="12">
        <v>9</v>
      </c>
      <c r="B10">
        <v>300</v>
      </c>
      <c r="C10">
        <f>SUM(B$2:B10)</f>
        <v>689</v>
      </c>
      <c r="E10" s="16">
        <f t="shared" si="0"/>
        <v>2.81224489795918</v>
      </c>
      <c r="F10" s="17">
        <v>3</v>
      </c>
      <c r="G10" s="17">
        <v>2</v>
      </c>
      <c r="H10" s="20" t="s">
        <v>81</v>
      </c>
      <c r="I10" s="7">
        <v>10</v>
      </c>
    </row>
    <row r="11" spans="1:9">
      <c r="A11" s="19">
        <v>10</v>
      </c>
      <c r="B11">
        <v>420</v>
      </c>
      <c r="C11">
        <f>SUM(B$2:B11)</f>
        <v>1109</v>
      </c>
      <c r="E11" s="16">
        <f t="shared" si="0"/>
        <v>4.5265306122449</v>
      </c>
      <c r="F11" s="17">
        <v>3</v>
      </c>
      <c r="G11" s="17">
        <v>2</v>
      </c>
      <c r="H11" s="20" t="s">
        <v>82</v>
      </c>
      <c r="I11" s="7">
        <v>11</v>
      </c>
    </row>
    <row r="12" spans="1:9">
      <c r="A12">
        <v>11</v>
      </c>
      <c r="B12">
        <v>540</v>
      </c>
      <c r="C12">
        <f>SUM(B$2:B12)</f>
        <v>1649</v>
      </c>
      <c r="E12" s="16">
        <f t="shared" si="0"/>
        <v>6.73061224489796</v>
      </c>
      <c r="F12" s="17">
        <v>4</v>
      </c>
      <c r="G12" s="17">
        <v>2</v>
      </c>
      <c r="H12" s="20" t="s">
        <v>82</v>
      </c>
      <c r="I12" s="7">
        <v>12</v>
      </c>
    </row>
    <row r="13" spans="1:9">
      <c r="A13" s="12">
        <v>12</v>
      </c>
      <c r="B13">
        <v>660</v>
      </c>
      <c r="C13">
        <f>SUM(B$2:B13)</f>
        <v>2309</v>
      </c>
      <c r="E13" s="16">
        <f t="shared" si="0"/>
        <v>9.42448979591837</v>
      </c>
      <c r="F13" s="17">
        <v>4</v>
      </c>
      <c r="G13" s="17">
        <v>2</v>
      </c>
      <c r="H13" s="20" t="s">
        <v>82</v>
      </c>
      <c r="I13" s="7">
        <v>13</v>
      </c>
    </row>
    <row r="14" spans="1:9">
      <c r="A14" s="19">
        <v>13</v>
      </c>
      <c r="B14">
        <v>780</v>
      </c>
      <c r="C14">
        <f>SUM(B$2:B14)</f>
        <v>3089</v>
      </c>
      <c r="E14" s="16">
        <f t="shared" si="0"/>
        <v>12.6081632653061</v>
      </c>
      <c r="F14" s="17">
        <v>4</v>
      </c>
      <c r="G14" s="17">
        <v>3</v>
      </c>
      <c r="H14" s="21" t="s">
        <v>83</v>
      </c>
      <c r="I14" s="7">
        <v>14</v>
      </c>
    </row>
    <row r="15" spans="1:9">
      <c r="A15" s="12">
        <v>14</v>
      </c>
      <c r="B15">
        <v>900</v>
      </c>
      <c r="C15">
        <f>SUM(B$2:B15)</f>
        <v>3989</v>
      </c>
      <c r="E15" s="16">
        <f t="shared" si="0"/>
        <v>16.2816326530612</v>
      </c>
      <c r="F15" s="17">
        <v>5</v>
      </c>
      <c r="G15" s="17">
        <v>3</v>
      </c>
      <c r="H15" s="21" t="s">
        <v>83</v>
      </c>
      <c r="I15" s="7">
        <v>15</v>
      </c>
    </row>
    <row r="16" spans="1:9">
      <c r="A16" s="19">
        <v>15</v>
      </c>
      <c r="B16">
        <v>1200</v>
      </c>
      <c r="C16">
        <f>SUM(B$2:B16)</f>
        <v>5189</v>
      </c>
      <c r="E16" s="16">
        <f t="shared" si="0"/>
        <v>21.1795918367347</v>
      </c>
      <c r="F16" s="17">
        <v>5</v>
      </c>
      <c r="G16" s="17">
        <v>3</v>
      </c>
      <c r="H16" s="21" t="s">
        <v>83</v>
      </c>
      <c r="I16" s="7">
        <v>16</v>
      </c>
    </row>
    <row r="17" spans="1:9">
      <c r="A17" s="12">
        <v>16</v>
      </c>
      <c r="B17">
        <v>1600</v>
      </c>
      <c r="C17">
        <f>SUM(B$2:B17)</f>
        <v>6789</v>
      </c>
      <c r="E17" s="16">
        <f t="shared" si="0"/>
        <v>27.7102040816327</v>
      </c>
      <c r="F17" s="17">
        <v>5</v>
      </c>
      <c r="G17" s="17">
        <v>3</v>
      </c>
      <c r="H17" s="21" t="s">
        <v>83</v>
      </c>
      <c r="I17" s="7">
        <v>17</v>
      </c>
    </row>
    <row r="18" spans="1:9">
      <c r="A18">
        <v>17</v>
      </c>
      <c r="B18">
        <v>2200</v>
      </c>
      <c r="C18">
        <f>SUM(B$2:B18)</f>
        <v>8989</v>
      </c>
      <c r="E18" s="16">
        <f t="shared" si="0"/>
        <v>36.6897959183673</v>
      </c>
      <c r="F18" s="17">
        <v>6</v>
      </c>
      <c r="G18" s="17">
        <v>4</v>
      </c>
      <c r="H18" s="21" t="s">
        <v>84</v>
      </c>
      <c r="I18" s="7">
        <v>18</v>
      </c>
    </row>
    <row r="19" spans="1:9">
      <c r="A19">
        <v>18</v>
      </c>
      <c r="B19">
        <v>3000</v>
      </c>
      <c r="C19">
        <f>SUM(B$2:B19)</f>
        <v>11989</v>
      </c>
      <c r="E19" s="16">
        <f t="shared" si="0"/>
        <v>48.934693877551</v>
      </c>
      <c r="F19" s="17">
        <v>6</v>
      </c>
      <c r="G19" s="17">
        <v>4</v>
      </c>
      <c r="H19" s="21" t="s">
        <v>84</v>
      </c>
      <c r="I19" s="7">
        <v>19</v>
      </c>
    </row>
    <row r="20" spans="1:9">
      <c r="A20">
        <v>19</v>
      </c>
      <c r="B20">
        <v>4500</v>
      </c>
      <c r="C20">
        <f>SUM(B$2:B20)</f>
        <v>16489</v>
      </c>
      <c r="E20" s="16">
        <f t="shared" si="0"/>
        <v>67.3020408163265</v>
      </c>
      <c r="F20" s="17">
        <v>7</v>
      </c>
      <c r="G20" s="17">
        <v>4</v>
      </c>
      <c r="H20" s="20" t="s">
        <v>85</v>
      </c>
      <c r="I20" s="7">
        <v>20</v>
      </c>
    </row>
    <row r="21" spans="1:9">
      <c r="A21">
        <v>20</v>
      </c>
      <c r="B21">
        <v>6000</v>
      </c>
      <c r="C21">
        <f>SUM(B$2:B21)</f>
        <v>22489</v>
      </c>
      <c r="E21" s="16">
        <f t="shared" si="0"/>
        <v>91.7918367346939</v>
      </c>
      <c r="F21" s="17">
        <v>7</v>
      </c>
      <c r="G21" s="17">
        <v>5</v>
      </c>
      <c r="H21" s="20" t="s">
        <v>85</v>
      </c>
      <c r="I21" s="7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40"/>
  <sheetViews>
    <sheetView tabSelected="1" workbookViewId="0">
      <selection activeCell="O38" sqref="O38"/>
    </sheetView>
  </sheetViews>
  <sheetFormatPr defaultColWidth="9" defaultRowHeight="14"/>
  <cols>
    <col min="1" max="1" width="4.62727272727273" customWidth="1"/>
    <col min="5" max="5" width="3.75454545454545" customWidth="1"/>
  </cols>
  <sheetData>
    <row r="2" spans="1:22">
      <c r="A2" t="s">
        <v>86</v>
      </c>
      <c r="B2" s="8" t="s">
        <v>87</v>
      </c>
      <c r="C2">
        <f>VLOOKUP(B2,武将表!$A:$B,2,FALSE)</f>
        <v>17</v>
      </c>
      <c r="F2" t="s">
        <v>88</v>
      </c>
      <c r="I2" t="s">
        <v>89</v>
      </c>
      <c r="L2" t="s">
        <v>90</v>
      </c>
      <c r="O2" t="s">
        <v>91</v>
      </c>
      <c r="R2" t="s">
        <v>92</v>
      </c>
      <c r="V2" t="s">
        <v>93</v>
      </c>
    </row>
    <row r="3" spans="2:22">
      <c r="B3" s="8" t="s">
        <v>94</v>
      </c>
      <c r="C3">
        <f>VLOOKUP(B3,武将表!$A:$B,2,FALSE)</f>
        <v>16</v>
      </c>
      <c r="F3">
        <v>1</v>
      </c>
      <c r="G3" s="9"/>
      <c r="H3" s="9"/>
      <c r="I3">
        <v>1</v>
      </c>
      <c r="J3" s="9"/>
      <c r="K3" s="9"/>
      <c r="L3">
        <v>1</v>
      </c>
      <c r="M3" s="9"/>
      <c r="N3" s="9"/>
      <c r="O3">
        <v>1</v>
      </c>
      <c r="P3" s="9"/>
      <c r="Q3" s="9"/>
      <c r="R3">
        <v>1</v>
      </c>
      <c r="S3" s="8" t="s">
        <v>95</v>
      </c>
      <c r="T3" t="s">
        <v>96</v>
      </c>
      <c r="U3">
        <f>VLOOKUP(S3,武将表!$A:$B,2,FALSE)</f>
        <v>14</v>
      </c>
      <c r="V3">
        <v>1</v>
      </c>
    </row>
    <row r="4" spans="2:22">
      <c r="B4" s="10" t="s">
        <v>86</v>
      </c>
      <c r="C4">
        <f>VLOOKUP(B4,武将表!$A:$B,2,FALSE)</f>
        <v>59</v>
      </c>
      <c r="F4">
        <v>2</v>
      </c>
      <c r="G4" s="11"/>
      <c r="H4" s="11"/>
      <c r="I4">
        <v>2</v>
      </c>
      <c r="J4" s="11"/>
      <c r="K4" s="11"/>
      <c r="L4">
        <v>2</v>
      </c>
      <c r="M4" s="11"/>
      <c r="N4" s="11"/>
      <c r="O4">
        <v>2</v>
      </c>
      <c r="P4" s="11"/>
      <c r="Q4" s="11"/>
      <c r="R4">
        <v>2</v>
      </c>
      <c r="S4" s="8" t="s">
        <v>97</v>
      </c>
      <c r="T4" t="s">
        <v>98</v>
      </c>
      <c r="U4">
        <f>VLOOKUP(S4,武将表!$A:$B,2,FALSE)</f>
        <v>13</v>
      </c>
      <c r="V4">
        <v>2</v>
      </c>
    </row>
    <row r="5" spans="2:22">
      <c r="B5" s="10" t="s">
        <v>99</v>
      </c>
      <c r="C5">
        <f>VLOOKUP(B5,武将表!$A:$B,2,FALSE)</f>
        <v>61</v>
      </c>
      <c r="F5" s="12">
        <v>3</v>
      </c>
      <c r="G5" s="13" t="s">
        <v>100</v>
      </c>
      <c r="H5" s="9" t="str">
        <f>CONCATENATE("0,",VLOOKUP(G5,$B:$C,2,FALSE),",5")</f>
        <v>0,340,5</v>
      </c>
      <c r="I5" s="12">
        <v>3</v>
      </c>
      <c r="J5" s="13" t="s">
        <v>101</v>
      </c>
      <c r="K5" s="9" t="str">
        <f>CONCATENATE("0,",VLOOKUP(J5,$B:$C,2,FALSE),",5")</f>
        <v>0,316,5</v>
      </c>
      <c r="L5" s="12">
        <v>3</v>
      </c>
      <c r="M5" s="13" t="s">
        <v>102</v>
      </c>
      <c r="N5" s="9" t="str">
        <f>CONCATENATE("0,",VLOOKUP(M5,$B:$C,2,FALSE),",5")</f>
        <v>0,256,5</v>
      </c>
      <c r="O5" s="12">
        <v>3</v>
      </c>
      <c r="P5" s="13" t="s">
        <v>103</v>
      </c>
      <c r="Q5" s="9" t="str">
        <f>CONCATENATE("0,",VLOOKUP(P5,$B:$C,2,FALSE),",5")</f>
        <v>0,192,5</v>
      </c>
      <c r="R5">
        <v>3</v>
      </c>
      <c r="S5" s="8" t="s">
        <v>104</v>
      </c>
      <c r="T5" t="s">
        <v>105</v>
      </c>
      <c r="U5">
        <f>VLOOKUP(S5,武将表!$A:$B,2,FALSE)</f>
        <v>10</v>
      </c>
      <c r="V5">
        <v>3</v>
      </c>
    </row>
    <row r="6" spans="2:22">
      <c r="B6" s="14" t="s">
        <v>106</v>
      </c>
      <c r="C6">
        <f>VLOOKUP(B6,武将表!$A:$B,2,FALSE)</f>
        <v>149</v>
      </c>
      <c r="F6">
        <v>4</v>
      </c>
      <c r="G6" s="9"/>
      <c r="H6" s="9"/>
      <c r="I6">
        <v>4</v>
      </c>
      <c r="J6" s="9"/>
      <c r="K6" s="9"/>
      <c r="L6">
        <v>4</v>
      </c>
      <c r="M6" s="9"/>
      <c r="N6" s="9"/>
      <c r="O6">
        <v>4</v>
      </c>
      <c r="P6" s="9"/>
      <c r="Q6" s="9"/>
      <c r="R6">
        <v>4</v>
      </c>
      <c r="S6" s="8" t="s">
        <v>107</v>
      </c>
      <c r="T6" s="9" t="s">
        <v>108</v>
      </c>
      <c r="U6" s="9"/>
      <c r="V6">
        <v>4</v>
      </c>
    </row>
    <row r="7" spans="2:22">
      <c r="B7" s="14" t="s">
        <v>109</v>
      </c>
      <c r="C7">
        <f>VLOOKUP(B7,武将表!$A:$B,2,FALSE)</f>
        <v>147</v>
      </c>
      <c r="F7">
        <v>5</v>
      </c>
      <c r="G7" s="9"/>
      <c r="H7" s="9"/>
      <c r="I7">
        <v>5</v>
      </c>
      <c r="J7" s="9"/>
      <c r="K7" s="9"/>
      <c r="L7">
        <v>5</v>
      </c>
      <c r="M7" s="9"/>
      <c r="N7" s="9"/>
      <c r="O7">
        <v>5</v>
      </c>
      <c r="P7" s="9"/>
      <c r="Q7" s="9"/>
      <c r="R7">
        <v>5</v>
      </c>
      <c r="S7" s="10" t="s">
        <v>110</v>
      </c>
      <c r="T7" s="9" t="s">
        <v>111</v>
      </c>
      <c r="U7" s="9"/>
      <c r="V7">
        <v>5</v>
      </c>
    </row>
    <row r="8" spans="2:21">
      <c r="B8" s="14" t="s">
        <v>112</v>
      </c>
      <c r="C8">
        <v>136</v>
      </c>
      <c r="F8" s="12">
        <v>6</v>
      </c>
      <c r="G8" s="14" t="s">
        <v>109</v>
      </c>
      <c r="H8" s="9" t="str">
        <f>CONCATENATE("0,",VLOOKUP(G8,$B:$C,2,FALSE),",5")</f>
        <v>0,147,5</v>
      </c>
      <c r="I8" s="12">
        <v>6</v>
      </c>
      <c r="J8" s="14" t="s">
        <v>112</v>
      </c>
      <c r="K8" s="9" t="str">
        <f>CONCATENATE("0,",VLOOKUP(J8,$B:$C,2,FALSE),",5")</f>
        <v>0,136,5</v>
      </c>
      <c r="L8" s="12">
        <v>6</v>
      </c>
      <c r="M8" s="14" t="s">
        <v>113</v>
      </c>
      <c r="N8" s="9" t="str">
        <f>CONCATENATE("0,",VLOOKUP(M8,$B:$C,2,FALSE),",5")</f>
        <v>0,100,5</v>
      </c>
      <c r="O8" s="12">
        <v>6</v>
      </c>
      <c r="P8" s="14" t="s">
        <v>114</v>
      </c>
      <c r="Q8" s="9" t="str">
        <f>CONCATENATE("0,",VLOOKUP(P8,$B:$C,2,FALSE),",5")</f>
        <v>0,83,5</v>
      </c>
      <c r="R8">
        <v>6</v>
      </c>
      <c r="S8" s="9"/>
      <c r="T8" s="9"/>
      <c r="U8" s="9"/>
    </row>
    <row r="9" spans="2:22">
      <c r="B9" s="13" t="s">
        <v>100</v>
      </c>
      <c r="C9">
        <f>VLOOKUP(B9,武将表!$A:$B,2,FALSE)</f>
        <v>340</v>
      </c>
      <c r="F9">
        <v>7</v>
      </c>
      <c r="G9" s="9"/>
      <c r="H9" s="9"/>
      <c r="I9">
        <v>7</v>
      </c>
      <c r="J9" s="9"/>
      <c r="K9" s="9"/>
      <c r="L9">
        <v>7</v>
      </c>
      <c r="M9" s="9"/>
      <c r="N9" s="9"/>
      <c r="O9">
        <v>7</v>
      </c>
      <c r="P9" s="9"/>
      <c r="Q9" s="9"/>
      <c r="R9">
        <v>7</v>
      </c>
      <c r="S9" s="9"/>
      <c r="T9" s="9"/>
      <c r="U9" s="9"/>
      <c r="V9">
        <v>6</v>
      </c>
    </row>
    <row r="10" spans="2:22">
      <c r="B10" s="13" t="s">
        <v>101</v>
      </c>
      <c r="C10">
        <f>VLOOKUP(B10,武将表!$A:$B,2,FALSE)</f>
        <v>316</v>
      </c>
      <c r="F10">
        <v>8</v>
      </c>
      <c r="G10" s="11"/>
      <c r="H10" s="11"/>
      <c r="I10">
        <v>8</v>
      </c>
      <c r="J10" s="11"/>
      <c r="K10" s="11"/>
      <c r="L10">
        <v>8</v>
      </c>
      <c r="M10" s="11"/>
      <c r="N10" s="11"/>
      <c r="O10">
        <v>8</v>
      </c>
      <c r="P10" s="11"/>
      <c r="Q10" s="11"/>
      <c r="R10">
        <v>8</v>
      </c>
      <c r="S10" s="11"/>
      <c r="T10" s="9"/>
      <c r="U10" s="9"/>
      <c r="V10">
        <v>7</v>
      </c>
    </row>
    <row r="11" spans="2:22">
      <c r="B11" s="10" t="s">
        <v>115</v>
      </c>
      <c r="C11">
        <f>VLOOKUP(B11,武将表!$A:$B,2,FALSE)</f>
        <v>66</v>
      </c>
      <c r="F11" s="12">
        <v>9</v>
      </c>
      <c r="G11" s="10" t="s">
        <v>86</v>
      </c>
      <c r="H11" s="9" t="str">
        <f>CONCATENATE("0,",VLOOKUP(G11,$B:$C,2,FALSE),",5")</f>
        <v>0,59,5</v>
      </c>
      <c r="I11" s="12">
        <v>9</v>
      </c>
      <c r="J11" s="10" t="s">
        <v>115</v>
      </c>
      <c r="K11" s="9" t="str">
        <f>CONCATENATE("0,",VLOOKUP(J11,$B:$C,2,FALSE),",5")</f>
        <v>0,66,5</v>
      </c>
      <c r="L11" s="12">
        <v>9</v>
      </c>
      <c r="M11" s="10" t="s">
        <v>116</v>
      </c>
      <c r="N11" s="9" t="str">
        <f>CONCATENATE("0,",VLOOKUP(M11,$B:$C,2,FALSE),",5")</f>
        <v>0,39,5</v>
      </c>
      <c r="O11" s="12">
        <v>9</v>
      </c>
      <c r="P11" s="10" t="s">
        <v>117</v>
      </c>
      <c r="Q11" s="9" t="str">
        <f>CONCATENATE("0,",VLOOKUP(P11,$B:$C,2,FALSE),",5")</f>
        <v>0,26,5</v>
      </c>
      <c r="R11">
        <v>9</v>
      </c>
      <c r="S11" s="9"/>
      <c r="T11" s="11"/>
      <c r="U11" s="11"/>
      <c r="V11">
        <v>8</v>
      </c>
    </row>
    <row r="12" spans="1:22">
      <c r="A12" t="s">
        <v>116</v>
      </c>
      <c r="B12" s="8" t="s">
        <v>118</v>
      </c>
      <c r="C12">
        <f>VLOOKUP(B12,武将表!$A:$B,2,FALSE)</f>
        <v>9</v>
      </c>
      <c r="F12">
        <v>10</v>
      </c>
      <c r="G12" s="9"/>
      <c r="H12" s="9"/>
      <c r="I12">
        <v>10</v>
      </c>
      <c r="J12" s="9"/>
      <c r="K12" s="9"/>
      <c r="L12">
        <v>10</v>
      </c>
      <c r="M12" s="9"/>
      <c r="N12" s="9"/>
      <c r="O12">
        <v>10</v>
      </c>
      <c r="P12" s="9"/>
      <c r="Q12" s="9"/>
      <c r="R12">
        <v>10</v>
      </c>
      <c r="S12" s="9"/>
      <c r="T12" s="9"/>
      <c r="U12" s="9"/>
      <c r="V12">
        <v>9</v>
      </c>
    </row>
    <row r="13" spans="2:22">
      <c r="B13" s="8"/>
      <c r="C13" t="e">
        <f>VLOOKUP(B13,武将表!$A:$B,2,FALSE)</f>
        <v>#N/A</v>
      </c>
      <c r="F13">
        <v>11</v>
      </c>
      <c r="G13" s="9"/>
      <c r="H13" s="9"/>
      <c r="I13">
        <v>11</v>
      </c>
      <c r="J13" s="9"/>
      <c r="K13" s="9"/>
      <c r="L13">
        <v>11</v>
      </c>
      <c r="M13" s="9"/>
      <c r="N13" s="9"/>
      <c r="O13">
        <v>11</v>
      </c>
      <c r="P13" s="9"/>
      <c r="Q13" s="9"/>
      <c r="R13">
        <v>11</v>
      </c>
      <c r="S13" s="9"/>
      <c r="T13" s="9"/>
      <c r="U13" s="9"/>
      <c r="V13">
        <v>10</v>
      </c>
    </row>
    <row r="14" spans="2:22">
      <c r="B14" s="10" t="s">
        <v>116</v>
      </c>
      <c r="C14">
        <f>VLOOKUP(B14,武将表!$A:$B,2,FALSE)</f>
        <v>39</v>
      </c>
      <c r="F14" s="12">
        <v>12</v>
      </c>
      <c r="G14" s="15" t="s">
        <v>109</v>
      </c>
      <c r="H14" s="9" t="str">
        <f>CONCATENATE("0,",VLOOKUP(G14,$B:$C,2,FALSE),",5")</f>
        <v>0,147,5</v>
      </c>
      <c r="I14" s="12">
        <v>12</v>
      </c>
      <c r="J14" s="15" t="s">
        <v>112</v>
      </c>
      <c r="K14" s="9" t="str">
        <f>CONCATENATE("0,",VLOOKUP(J14,$B:$C,2,FALSE),",5")</f>
        <v>0,136,5</v>
      </c>
      <c r="L14" s="12">
        <v>12</v>
      </c>
      <c r="M14" s="15" t="s">
        <v>113</v>
      </c>
      <c r="N14" s="9" t="str">
        <f>CONCATENATE("0,",VLOOKUP(M14,$B:$C,2,FALSE),",5")</f>
        <v>0,100,5</v>
      </c>
      <c r="O14" s="12">
        <v>12</v>
      </c>
      <c r="P14" s="15" t="s">
        <v>114</v>
      </c>
      <c r="Q14" s="9" t="str">
        <f>CONCATENATE("0,",VLOOKUP(P14,$B:$C,2,FALSE),",5")</f>
        <v>0,83,5</v>
      </c>
      <c r="R14">
        <v>12</v>
      </c>
      <c r="S14" s="11"/>
      <c r="T14" s="9"/>
      <c r="U14" s="9"/>
      <c r="V14">
        <v>11</v>
      </c>
    </row>
    <row r="15" spans="2:22">
      <c r="B15" s="10" t="s">
        <v>119</v>
      </c>
      <c r="C15">
        <f>VLOOKUP(B15,武将表!$A:$B,2,FALSE)</f>
        <v>48</v>
      </c>
      <c r="F15">
        <v>13</v>
      </c>
      <c r="G15" s="9"/>
      <c r="H15" s="9"/>
      <c r="I15">
        <v>13</v>
      </c>
      <c r="J15" s="9"/>
      <c r="K15" s="9"/>
      <c r="L15">
        <v>13</v>
      </c>
      <c r="M15" s="9"/>
      <c r="N15" s="9"/>
      <c r="O15">
        <v>13</v>
      </c>
      <c r="P15" s="9"/>
      <c r="Q15" s="9"/>
      <c r="R15">
        <v>13</v>
      </c>
      <c r="S15" s="9"/>
      <c r="T15" s="11"/>
      <c r="U15" s="11"/>
      <c r="V15">
        <v>12</v>
      </c>
    </row>
    <row r="16" spans="2:22">
      <c r="B16" s="14" t="s">
        <v>113</v>
      </c>
      <c r="C16">
        <f>VLOOKUP(B16,武将表!$A:$B,2,FALSE)</f>
        <v>100</v>
      </c>
      <c r="F16">
        <v>14</v>
      </c>
      <c r="G16" s="9"/>
      <c r="H16" s="9"/>
      <c r="I16">
        <v>14</v>
      </c>
      <c r="J16" s="9"/>
      <c r="K16" s="9"/>
      <c r="L16">
        <v>14</v>
      </c>
      <c r="M16" s="9"/>
      <c r="N16" s="9"/>
      <c r="O16">
        <v>14</v>
      </c>
      <c r="P16" s="9"/>
      <c r="Q16" s="9"/>
      <c r="R16">
        <v>14</v>
      </c>
      <c r="S16" s="9"/>
      <c r="T16" s="9"/>
      <c r="U16" s="9"/>
      <c r="V16">
        <v>13</v>
      </c>
    </row>
    <row r="17" spans="2:22">
      <c r="B17" s="14" t="s">
        <v>120</v>
      </c>
      <c r="C17">
        <f>VLOOKUP(B17,武将表!$A:$B,2,FALSE)</f>
        <v>121</v>
      </c>
      <c r="F17" s="12">
        <v>15</v>
      </c>
      <c r="G17" s="15" t="s">
        <v>106</v>
      </c>
      <c r="H17" s="9" t="str">
        <f>CONCATENATE("0,",VLOOKUP(G17,$B:$C,2,FALSE),",5")</f>
        <v>0,149,5</v>
      </c>
      <c r="I17" s="12">
        <v>15</v>
      </c>
      <c r="J17" s="15" t="s">
        <v>106</v>
      </c>
      <c r="K17" s="9" t="str">
        <f>CONCATENATE("0,",VLOOKUP(J17,$B:$C,2,FALSE),",5")</f>
        <v>0,149,5</v>
      </c>
      <c r="L17" s="12">
        <v>15</v>
      </c>
      <c r="M17" s="15" t="s">
        <v>120</v>
      </c>
      <c r="N17" s="9" t="str">
        <f>CONCATENATE("0,",VLOOKUP(M17,$B:$C,2,FALSE),",5")</f>
        <v>0,121,5</v>
      </c>
      <c r="O17" s="12">
        <v>15</v>
      </c>
      <c r="P17" s="14" t="s">
        <v>121</v>
      </c>
      <c r="Q17" s="9" t="str">
        <f>CONCATENATE("0,",VLOOKUP(P17,$B:$C,2,FALSE),",5")</f>
        <v>0,82,5</v>
      </c>
      <c r="R17">
        <v>15</v>
      </c>
      <c r="S17" s="9"/>
      <c r="T17" s="9"/>
      <c r="U17" s="9"/>
      <c r="V17">
        <v>14</v>
      </c>
    </row>
    <row r="18" spans="2:22">
      <c r="B18" s="13" t="s">
        <v>102</v>
      </c>
      <c r="C18">
        <f>VLOOKUP(B18,武将表!$A:$B,2,FALSE)</f>
        <v>256</v>
      </c>
      <c r="F18">
        <v>16</v>
      </c>
      <c r="G18" s="9"/>
      <c r="H18" s="9"/>
      <c r="I18">
        <v>16</v>
      </c>
      <c r="J18" s="9"/>
      <c r="K18" s="9"/>
      <c r="L18">
        <v>16</v>
      </c>
      <c r="M18" s="9"/>
      <c r="N18" s="9"/>
      <c r="O18">
        <v>16</v>
      </c>
      <c r="P18" s="9"/>
      <c r="Q18" s="9"/>
      <c r="R18">
        <v>16</v>
      </c>
      <c r="S18" s="9"/>
      <c r="T18" s="9"/>
      <c r="U18" s="9"/>
      <c r="V18">
        <v>15</v>
      </c>
    </row>
    <row r="19" spans="2:22">
      <c r="B19" s="13"/>
      <c r="C19" t="e">
        <f>VLOOKUP(B19,武将表!$A:$B,2,FALSE)</f>
        <v>#N/A</v>
      </c>
      <c r="F19">
        <v>17</v>
      </c>
      <c r="G19" s="11"/>
      <c r="H19" s="11"/>
      <c r="I19">
        <v>17</v>
      </c>
      <c r="J19" s="11"/>
      <c r="K19" s="11"/>
      <c r="L19">
        <v>17</v>
      </c>
      <c r="M19" s="11"/>
      <c r="N19" s="11"/>
      <c r="O19">
        <v>17</v>
      </c>
      <c r="P19" s="11"/>
      <c r="Q19" s="11"/>
      <c r="R19">
        <v>17</v>
      </c>
      <c r="S19" s="11"/>
      <c r="T19" s="9"/>
      <c r="U19" s="9"/>
      <c r="V19">
        <v>16</v>
      </c>
    </row>
    <row r="20" spans="6:22">
      <c r="F20" s="12">
        <v>18</v>
      </c>
      <c r="G20" s="10" t="s">
        <v>99</v>
      </c>
      <c r="H20" s="9" t="str">
        <f>CONCATENATE("0,",VLOOKUP(G20,$B:$C,2,FALSE),",5")</f>
        <v>0,61,5</v>
      </c>
      <c r="I20" s="12">
        <v>18</v>
      </c>
      <c r="J20" s="10" t="s">
        <v>86</v>
      </c>
      <c r="K20" s="9" t="str">
        <f>CONCATENATE("0,",VLOOKUP(J20,$B:$C,2,FALSE),",5")</f>
        <v>0,59,5</v>
      </c>
      <c r="L20" s="12">
        <v>18</v>
      </c>
      <c r="M20" s="10" t="s">
        <v>119</v>
      </c>
      <c r="N20" s="9" t="str">
        <f>CONCATENATE("0,",VLOOKUP(M20,$B:$C,2,FALSE),",5")</f>
        <v>0,48,5</v>
      </c>
      <c r="O20" s="12">
        <v>18</v>
      </c>
      <c r="P20" s="10" t="s">
        <v>122</v>
      </c>
      <c r="Q20" s="9" t="str">
        <f>CONCATENATE("0,",VLOOKUP(P20,$B:$C,2,FALSE),",5")</f>
        <v>0,33,5</v>
      </c>
      <c r="R20">
        <v>18</v>
      </c>
      <c r="S20" s="9"/>
      <c r="T20" s="11"/>
      <c r="U20" s="11"/>
      <c r="V20">
        <v>17</v>
      </c>
    </row>
    <row r="21" spans="1:22">
      <c r="A21" t="s">
        <v>117</v>
      </c>
      <c r="B21" s="8" t="s">
        <v>123</v>
      </c>
      <c r="C21">
        <f>VLOOKUP(B21,武将表!$A:$B,2,FALSE)</f>
        <v>0</v>
      </c>
      <c r="F21">
        <v>19</v>
      </c>
      <c r="G21" s="9"/>
      <c r="H21" s="9"/>
      <c r="I21">
        <v>19</v>
      </c>
      <c r="J21" s="9"/>
      <c r="K21" s="9"/>
      <c r="L21">
        <v>19</v>
      </c>
      <c r="M21" s="9"/>
      <c r="N21" s="9"/>
      <c r="O21">
        <v>19</v>
      </c>
      <c r="P21" s="9"/>
      <c r="Q21" s="9"/>
      <c r="R21">
        <v>19</v>
      </c>
      <c r="S21" s="9"/>
      <c r="T21" s="9"/>
      <c r="U21" s="9"/>
      <c r="V21">
        <v>18</v>
      </c>
    </row>
    <row r="22" spans="2:22">
      <c r="B22" s="8"/>
      <c r="C22" t="e">
        <f>VLOOKUP(B22,武将表!$A:$B,2,FALSE)</f>
        <v>#N/A</v>
      </c>
      <c r="F22" s="12">
        <v>20</v>
      </c>
      <c r="G22" s="8" t="s">
        <v>87</v>
      </c>
      <c r="H22" s="9" t="str">
        <f>CONCATENATE("0,",VLOOKUP(G22,$B:$C,2,FALSE),",5")</f>
        <v>0,17,5</v>
      </c>
      <c r="I22" s="12">
        <v>20</v>
      </c>
      <c r="J22" s="8" t="s">
        <v>94</v>
      </c>
      <c r="K22" s="9" t="str">
        <f>CONCATENATE("0,",VLOOKUP(J22,$B:$C,2,FALSE),",5")</f>
        <v>0,16,5</v>
      </c>
      <c r="L22" s="12">
        <v>20</v>
      </c>
      <c r="M22" s="8" t="s">
        <v>124</v>
      </c>
      <c r="N22" s="9" t="e">
        <f>CONCATENATE("0,",VLOOKUP(M22,$B:$C,2,FALSE),",5")</f>
        <v>#N/A</v>
      </c>
      <c r="O22" s="12">
        <v>20</v>
      </c>
      <c r="P22" s="8" t="s">
        <v>123</v>
      </c>
      <c r="Q22" s="9" t="str">
        <f>CONCATENATE("0,",VLOOKUP(P22,$B:$C,2,FALSE),",5")</f>
        <v>0,0,5</v>
      </c>
      <c r="R22">
        <v>20</v>
      </c>
      <c r="S22" s="9"/>
      <c r="T22" s="9"/>
      <c r="U22" s="9"/>
      <c r="V22">
        <v>19</v>
      </c>
    </row>
    <row r="23" spans="2:22">
      <c r="B23" s="10" t="s">
        <v>117</v>
      </c>
      <c r="C23">
        <f>VLOOKUP(B23,武将表!$A:$B,2,FALSE)</f>
        <v>26</v>
      </c>
      <c r="T23" s="9"/>
      <c r="U23" s="9"/>
      <c r="V23">
        <v>20</v>
      </c>
    </row>
    <row r="24" spans="2:3">
      <c r="B24" s="10" t="s">
        <v>122</v>
      </c>
      <c r="C24">
        <f>VLOOKUP(B24,武将表!$A:$B,2,FALSE)</f>
        <v>33</v>
      </c>
    </row>
    <row r="25" spans="2:3">
      <c r="B25" s="14" t="s">
        <v>121</v>
      </c>
      <c r="C25">
        <f>VLOOKUP(B25,武将表!$A:$B,2,FALSE)</f>
        <v>82</v>
      </c>
    </row>
    <row r="26" spans="2:3">
      <c r="B26" s="14" t="s">
        <v>114</v>
      </c>
      <c r="C26">
        <f>VLOOKUP(B26,武将表!$A:$B,2,FALSE)</f>
        <v>83</v>
      </c>
    </row>
    <row r="27" spans="2:3">
      <c r="B27" s="13" t="s">
        <v>103</v>
      </c>
      <c r="C27">
        <f>VLOOKUP(B27,武将表!$A:$B,2,FALSE)</f>
        <v>192</v>
      </c>
    </row>
    <row r="28" spans="2:15">
      <c r="B28" s="13"/>
      <c r="O28" s="12" t="s">
        <v>125</v>
      </c>
    </row>
    <row r="29" spans="15:15">
      <c r="O29" t="s">
        <v>126</v>
      </c>
    </row>
    <row r="30" spans="15:15">
      <c r="O30" t="s">
        <v>95</v>
      </c>
    </row>
    <row r="31" spans="15:15">
      <c r="O31" t="s">
        <v>97</v>
      </c>
    </row>
    <row r="32" spans="15:15">
      <c r="O32" t="s">
        <v>115</v>
      </c>
    </row>
    <row r="34" spans="15:15">
      <c r="O34" t="s">
        <v>127</v>
      </c>
    </row>
    <row r="35" spans="15:15">
      <c r="O35" t="s">
        <v>128</v>
      </c>
    </row>
    <row r="36" spans="15:15">
      <c r="O36" t="s">
        <v>129</v>
      </c>
    </row>
    <row r="37" spans="15:15">
      <c r="O37" t="s">
        <v>110</v>
      </c>
    </row>
    <row r="39" spans="15:15">
      <c r="O39" t="s">
        <v>130</v>
      </c>
    </row>
    <row r="40" spans="15:15">
      <c r="O40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opLeftCell="A969" workbookViewId="0">
      <selection activeCell="D976" sqref="D976"/>
    </sheetView>
  </sheetViews>
  <sheetFormatPr defaultColWidth="9" defaultRowHeight="14" outlineLevelCol="1"/>
  <sheetData>
    <row r="1" spans="1:2">
      <c r="A1" s="7" t="s">
        <v>123</v>
      </c>
      <c r="B1" s="7">
        <v>0</v>
      </c>
    </row>
    <row r="2" spans="1:2">
      <c r="A2" s="7" t="s">
        <v>132</v>
      </c>
      <c r="B2" s="7">
        <v>1</v>
      </c>
    </row>
    <row r="3" spans="1:2">
      <c r="A3" s="7" t="s">
        <v>133</v>
      </c>
      <c r="B3" s="7">
        <v>2</v>
      </c>
    </row>
    <row r="4" spans="1:2">
      <c r="A4" s="7" t="s">
        <v>134</v>
      </c>
      <c r="B4" s="7">
        <v>3</v>
      </c>
    </row>
    <row r="5" spans="1:2">
      <c r="A5" s="7" t="s">
        <v>135</v>
      </c>
      <c r="B5" s="7">
        <v>4</v>
      </c>
    </row>
    <row r="6" spans="1:2">
      <c r="A6" s="7" t="s">
        <v>136</v>
      </c>
      <c r="B6" s="7">
        <v>5</v>
      </c>
    </row>
    <row r="7" spans="1:2">
      <c r="A7" s="7" t="s">
        <v>124</v>
      </c>
      <c r="B7" s="7">
        <v>6</v>
      </c>
    </row>
    <row r="8" spans="1:2">
      <c r="A8" s="7" t="s">
        <v>107</v>
      </c>
      <c r="B8" s="7">
        <v>7</v>
      </c>
    </row>
    <row r="9" spans="1:2">
      <c r="A9" s="7" t="s">
        <v>137</v>
      </c>
      <c r="B9" s="7">
        <v>8</v>
      </c>
    </row>
    <row r="10" spans="1:2">
      <c r="A10" s="7" t="s">
        <v>118</v>
      </c>
      <c r="B10" s="7">
        <v>9</v>
      </c>
    </row>
    <row r="11" spans="1:2">
      <c r="A11" s="7" t="s">
        <v>104</v>
      </c>
      <c r="B11" s="7">
        <v>10</v>
      </c>
    </row>
    <row r="12" spans="1:2">
      <c r="A12" s="7" t="s">
        <v>126</v>
      </c>
      <c r="B12" s="7">
        <v>11</v>
      </c>
    </row>
    <row r="13" spans="1:2">
      <c r="A13" s="7" t="s">
        <v>138</v>
      </c>
      <c r="B13" s="7">
        <v>12</v>
      </c>
    </row>
    <row r="14" spans="1:2">
      <c r="A14" s="7" t="s">
        <v>97</v>
      </c>
      <c r="B14" s="7">
        <v>13</v>
      </c>
    </row>
    <row r="15" spans="1:2">
      <c r="A15" s="7" t="s">
        <v>95</v>
      </c>
      <c r="B15" s="7">
        <v>14</v>
      </c>
    </row>
    <row r="16" spans="1:2">
      <c r="A16" s="7" t="s">
        <v>139</v>
      </c>
      <c r="B16" s="7">
        <v>15</v>
      </c>
    </row>
    <row r="17" spans="1:2">
      <c r="A17" s="7" t="s">
        <v>94</v>
      </c>
      <c r="B17" s="7">
        <v>16</v>
      </c>
    </row>
    <row r="18" spans="1:2">
      <c r="A18" s="7" t="s">
        <v>87</v>
      </c>
      <c r="B18" s="7">
        <v>17</v>
      </c>
    </row>
    <row r="19" spans="1:2">
      <c r="A19" s="7" t="s">
        <v>140</v>
      </c>
      <c r="B19" s="7">
        <v>18</v>
      </c>
    </row>
    <row r="20" spans="1:2">
      <c r="A20" s="7" t="s">
        <v>141</v>
      </c>
      <c r="B20" s="7">
        <v>19</v>
      </c>
    </row>
    <row r="21" spans="1:2">
      <c r="A21" s="7" t="s">
        <v>142</v>
      </c>
      <c r="B21" s="7">
        <v>20</v>
      </c>
    </row>
    <row r="22" spans="1:2">
      <c r="A22" s="7" t="s">
        <v>143</v>
      </c>
      <c r="B22" s="7">
        <v>21</v>
      </c>
    </row>
    <row r="23" spans="1:2">
      <c r="A23" s="7" t="s">
        <v>144</v>
      </c>
      <c r="B23" s="7">
        <v>22</v>
      </c>
    </row>
    <row r="24" spans="1:2">
      <c r="A24" s="7" t="s">
        <v>145</v>
      </c>
      <c r="B24" s="7">
        <v>23</v>
      </c>
    </row>
    <row r="25" spans="1:2">
      <c r="A25" s="7" t="s">
        <v>146</v>
      </c>
      <c r="B25" s="7">
        <v>24</v>
      </c>
    </row>
    <row r="26" spans="1:2">
      <c r="A26" s="7" t="s">
        <v>147</v>
      </c>
      <c r="B26" s="7">
        <v>25</v>
      </c>
    </row>
    <row r="27" spans="1:2">
      <c r="A27" s="7" t="s">
        <v>117</v>
      </c>
      <c r="B27" s="7">
        <v>26</v>
      </c>
    </row>
    <row r="28" spans="1:2">
      <c r="A28" s="7" t="s">
        <v>130</v>
      </c>
      <c r="B28" s="7">
        <v>27</v>
      </c>
    </row>
    <row r="29" spans="1:2">
      <c r="A29" s="7" t="s">
        <v>148</v>
      </c>
      <c r="B29" s="7">
        <v>28</v>
      </c>
    </row>
    <row r="30" spans="1:2">
      <c r="A30" s="7" t="s">
        <v>131</v>
      </c>
      <c r="B30" s="7">
        <v>29</v>
      </c>
    </row>
    <row r="31" spans="1:2">
      <c r="A31" s="7" t="s">
        <v>149</v>
      </c>
      <c r="B31" s="7">
        <v>30</v>
      </c>
    </row>
    <row r="32" spans="1:2">
      <c r="A32" s="7" t="s">
        <v>150</v>
      </c>
      <c r="B32" s="7">
        <v>31</v>
      </c>
    </row>
    <row r="33" spans="1:2">
      <c r="A33" s="7" t="s">
        <v>151</v>
      </c>
      <c r="B33" s="7">
        <v>32</v>
      </c>
    </row>
    <row r="34" spans="1:2">
      <c r="A34" s="7" t="s">
        <v>122</v>
      </c>
      <c r="B34" s="7">
        <v>33</v>
      </c>
    </row>
    <row r="35" spans="1:2">
      <c r="A35" s="7" t="s">
        <v>152</v>
      </c>
      <c r="B35" s="7">
        <v>34</v>
      </c>
    </row>
    <row r="36" spans="1:2">
      <c r="A36" s="7" t="s">
        <v>153</v>
      </c>
      <c r="B36" s="7">
        <v>35</v>
      </c>
    </row>
    <row r="37" spans="1:2">
      <c r="A37" s="7" t="s">
        <v>154</v>
      </c>
      <c r="B37" s="7">
        <v>36</v>
      </c>
    </row>
    <row r="38" spans="1:2">
      <c r="A38" s="7" t="s">
        <v>155</v>
      </c>
      <c r="B38" s="7">
        <v>37</v>
      </c>
    </row>
    <row r="39" spans="1:2">
      <c r="A39" s="7" t="s">
        <v>156</v>
      </c>
      <c r="B39" s="7">
        <v>38</v>
      </c>
    </row>
    <row r="40" spans="1:2">
      <c r="A40" s="7" t="s">
        <v>116</v>
      </c>
      <c r="B40" s="7">
        <v>39</v>
      </c>
    </row>
    <row r="41" spans="1:2">
      <c r="A41" s="7" t="s">
        <v>157</v>
      </c>
      <c r="B41" s="7">
        <v>40</v>
      </c>
    </row>
    <row r="42" spans="1:2">
      <c r="A42" s="7" t="s">
        <v>158</v>
      </c>
      <c r="B42" s="7">
        <v>41</v>
      </c>
    </row>
    <row r="43" spans="1:2">
      <c r="A43" s="7" t="s">
        <v>159</v>
      </c>
      <c r="B43" s="7">
        <v>42</v>
      </c>
    </row>
    <row r="44" spans="1:2">
      <c r="A44" s="7" t="s">
        <v>110</v>
      </c>
      <c r="B44" s="7">
        <v>43</v>
      </c>
    </row>
    <row r="45" spans="1:2">
      <c r="A45" s="7" t="s">
        <v>160</v>
      </c>
      <c r="B45" s="7">
        <v>44</v>
      </c>
    </row>
    <row r="46" spans="1:2">
      <c r="A46" s="7" t="s">
        <v>161</v>
      </c>
      <c r="B46" s="7">
        <v>45</v>
      </c>
    </row>
    <row r="47" spans="1:2">
      <c r="A47" s="7" t="s">
        <v>162</v>
      </c>
      <c r="B47" s="7">
        <v>46</v>
      </c>
    </row>
    <row r="48" spans="1:2">
      <c r="A48" s="7" t="s">
        <v>163</v>
      </c>
      <c r="B48" s="7">
        <v>47</v>
      </c>
    </row>
    <row r="49" spans="1:2">
      <c r="A49" s="7" t="s">
        <v>119</v>
      </c>
      <c r="B49" s="7">
        <v>48</v>
      </c>
    </row>
    <row r="50" spans="1:2">
      <c r="A50" s="7" t="s">
        <v>164</v>
      </c>
      <c r="B50" s="7">
        <v>49</v>
      </c>
    </row>
    <row r="51" spans="1:2">
      <c r="A51" s="7" t="s">
        <v>165</v>
      </c>
      <c r="B51" s="7">
        <v>50</v>
      </c>
    </row>
    <row r="52" spans="1:2">
      <c r="A52" s="7" t="s">
        <v>166</v>
      </c>
      <c r="B52" s="7">
        <v>51</v>
      </c>
    </row>
    <row r="53" spans="1:2">
      <c r="A53" s="7" t="s">
        <v>167</v>
      </c>
      <c r="B53" s="7">
        <v>52</v>
      </c>
    </row>
    <row r="54" spans="1:2">
      <c r="A54" s="7" t="s">
        <v>168</v>
      </c>
      <c r="B54" s="7">
        <v>53</v>
      </c>
    </row>
    <row r="55" spans="1:2">
      <c r="A55" s="7" t="s">
        <v>127</v>
      </c>
      <c r="B55" s="7">
        <v>54</v>
      </c>
    </row>
    <row r="56" spans="1:2">
      <c r="A56" s="7" t="s">
        <v>169</v>
      </c>
      <c r="B56" s="7">
        <v>55</v>
      </c>
    </row>
    <row r="57" spans="1:2">
      <c r="A57" s="7" t="s">
        <v>170</v>
      </c>
      <c r="B57" s="7">
        <v>56</v>
      </c>
    </row>
    <row r="58" spans="1:2">
      <c r="A58" s="7" t="s">
        <v>128</v>
      </c>
      <c r="B58" s="7">
        <v>57</v>
      </c>
    </row>
    <row r="59" spans="1:2">
      <c r="A59" s="7" t="s">
        <v>171</v>
      </c>
      <c r="B59" s="7">
        <v>58</v>
      </c>
    </row>
    <row r="60" spans="1:2">
      <c r="A60" s="7" t="s">
        <v>86</v>
      </c>
      <c r="B60" s="7">
        <v>59</v>
      </c>
    </row>
    <row r="61" spans="1:2">
      <c r="A61" s="7" t="s">
        <v>172</v>
      </c>
      <c r="B61" s="7">
        <v>60</v>
      </c>
    </row>
    <row r="62" spans="1:2">
      <c r="A62" s="7" t="s">
        <v>99</v>
      </c>
      <c r="B62" s="7">
        <v>61</v>
      </c>
    </row>
    <row r="63" spans="1:2">
      <c r="A63" s="7" t="s">
        <v>173</v>
      </c>
      <c r="B63" s="7">
        <v>62</v>
      </c>
    </row>
    <row r="64" spans="1:2">
      <c r="A64" s="7" t="s">
        <v>174</v>
      </c>
      <c r="B64" s="7">
        <v>63</v>
      </c>
    </row>
    <row r="65" spans="1:2">
      <c r="A65" s="7" t="s">
        <v>175</v>
      </c>
      <c r="B65" s="7">
        <v>64</v>
      </c>
    </row>
    <row r="66" spans="1:2">
      <c r="A66" s="7" t="s">
        <v>176</v>
      </c>
      <c r="B66" s="7">
        <v>65</v>
      </c>
    </row>
    <row r="67" spans="1:2">
      <c r="A67" s="7" t="s">
        <v>115</v>
      </c>
      <c r="B67" s="7">
        <v>66</v>
      </c>
    </row>
    <row r="68" spans="1:2">
      <c r="A68" s="7" t="s">
        <v>177</v>
      </c>
      <c r="B68" s="7">
        <v>67</v>
      </c>
    </row>
    <row r="69" spans="1:2">
      <c r="A69" s="7" t="s">
        <v>178</v>
      </c>
      <c r="B69" s="7">
        <v>68</v>
      </c>
    </row>
    <row r="70" spans="1:2">
      <c r="A70" s="7" t="s">
        <v>179</v>
      </c>
      <c r="B70" s="7">
        <v>69</v>
      </c>
    </row>
    <row r="71" spans="1:2">
      <c r="A71" s="7" t="s">
        <v>180</v>
      </c>
      <c r="B71" s="7">
        <v>70</v>
      </c>
    </row>
    <row r="72" spans="1:2">
      <c r="A72" s="7" t="s">
        <v>181</v>
      </c>
      <c r="B72" s="7">
        <v>71</v>
      </c>
    </row>
    <row r="73" spans="1:2">
      <c r="A73" s="7" t="s">
        <v>182</v>
      </c>
      <c r="B73" s="7">
        <v>72</v>
      </c>
    </row>
    <row r="74" spans="1:2">
      <c r="A74" s="7" t="s">
        <v>183</v>
      </c>
      <c r="B74" s="7">
        <v>73</v>
      </c>
    </row>
    <row r="75" spans="1:2">
      <c r="A75" s="7" t="s">
        <v>184</v>
      </c>
      <c r="B75" s="7">
        <v>74</v>
      </c>
    </row>
    <row r="76" spans="1:2">
      <c r="A76" s="7" t="s">
        <v>185</v>
      </c>
      <c r="B76" s="7">
        <v>75</v>
      </c>
    </row>
    <row r="77" spans="1:2">
      <c r="A77" s="7" t="s">
        <v>186</v>
      </c>
      <c r="B77" s="7">
        <v>76</v>
      </c>
    </row>
    <row r="78" spans="1:2">
      <c r="A78" s="7" t="s">
        <v>187</v>
      </c>
      <c r="B78" s="7">
        <v>77</v>
      </c>
    </row>
    <row r="79" spans="1:2">
      <c r="A79" s="7" t="s">
        <v>188</v>
      </c>
      <c r="B79" s="7">
        <v>78</v>
      </c>
    </row>
    <row r="80" spans="1:2">
      <c r="A80" s="7" t="s">
        <v>189</v>
      </c>
      <c r="B80" s="7">
        <v>79</v>
      </c>
    </row>
    <row r="81" spans="1:2">
      <c r="A81" s="7" t="s">
        <v>190</v>
      </c>
      <c r="B81" s="7">
        <v>80</v>
      </c>
    </row>
    <row r="82" spans="1:2">
      <c r="A82" s="7" t="s">
        <v>191</v>
      </c>
      <c r="B82" s="7">
        <v>81</v>
      </c>
    </row>
    <row r="83" spans="1:2">
      <c r="A83" s="7" t="s">
        <v>121</v>
      </c>
      <c r="B83" s="7">
        <v>82</v>
      </c>
    </row>
    <row r="84" spans="1:2">
      <c r="A84" s="7" t="s">
        <v>114</v>
      </c>
      <c r="B84" s="7">
        <v>83</v>
      </c>
    </row>
    <row r="85" spans="1:2">
      <c r="A85" s="7" t="s">
        <v>192</v>
      </c>
      <c r="B85" s="7">
        <v>84</v>
      </c>
    </row>
    <row r="86" spans="1:2">
      <c r="A86" s="7" t="s">
        <v>193</v>
      </c>
      <c r="B86" s="7">
        <v>85</v>
      </c>
    </row>
    <row r="87" spans="1:2">
      <c r="A87" s="7" t="s">
        <v>194</v>
      </c>
      <c r="B87" s="7">
        <v>86</v>
      </c>
    </row>
    <row r="88" spans="1:2">
      <c r="A88" s="7" t="s">
        <v>195</v>
      </c>
      <c r="B88" s="7">
        <v>87</v>
      </c>
    </row>
    <row r="89" spans="1:2">
      <c r="A89" s="7" t="s">
        <v>196</v>
      </c>
      <c r="B89" s="7">
        <v>88</v>
      </c>
    </row>
    <row r="90" spans="1:2">
      <c r="A90" s="7" t="s">
        <v>197</v>
      </c>
      <c r="B90" s="7">
        <v>89</v>
      </c>
    </row>
    <row r="91" spans="1:2">
      <c r="A91" s="7" t="s">
        <v>198</v>
      </c>
      <c r="B91" s="7">
        <v>90</v>
      </c>
    </row>
    <row r="92" spans="1:2">
      <c r="A92" s="7" t="s">
        <v>199</v>
      </c>
      <c r="B92" s="7">
        <v>91</v>
      </c>
    </row>
    <row r="93" spans="1:2">
      <c r="A93" s="7" t="s">
        <v>200</v>
      </c>
      <c r="B93" s="7">
        <v>92</v>
      </c>
    </row>
    <row r="94" spans="1:2">
      <c r="A94" s="7" t="s">
        <v>201</v>
      </c>
      <c r="B94" s="7">
        <v>93</v>
      </c>
    </row>
    <row r="95" spans="1:2">
      <c r="A95" s="7" t="s">
        <v>202</v>
      </c>
      <c r="B95" s="7">
        <v>94</v>
      </c>
    </row>
    <row r="96" spans="1:2">
      <c r="A96" s="7" t="s">
        <v>203</v>
      </c>
      <c r="B96" s="7">
        <v>95</v>
      </c>
    </row>
    <row r="97" spans="1:2">
      <c r="A97" s="7" t="s">
        <v>204</v>
      </c>
      <c r="B97" s="7">
        <v>96</v>
      </c>
    </row>
    <row r="98" spans="1:2">
      <c r="A98" s="7" t="s">
        <v>205</v>
      </c>
      <c r="B98" s="7">
        <v>97</v>
      </c>
    </row>
    <row r="99" spans="1:2">
      <c r="A99" s="7" t="s">
        <v>206</v>
      </c>
      <c r="B99" s="7">
        <v>98</v>
      </c>
    </row>
    <row r="100" spans="1:2">
      <c r="A100" s="7" t="s">
        <v>207</v>
      </c>
      <c r="B100" s="7">
        <v>99</v>
      </c>
    </row>
    <row r="101" spans="1:2">
      <c r="A101" s="7" t="s">
        <v>113</v>
      </c>
      <c r="B101" s="7">
        <v>100</v>
      </c>
    </row>
    <row r="102" spans="1:2">
      <c r="A102" s="7" t="s">
        <v>208</v>
      </c>
      <c r="B102" s="7">
        <v>101</v>
      </c>
    </row>
    <row r="103" spans="1:2">
      <c r="A103" s="7" t="s">
        <v>209</v>
      </c>
      <c r="B103" s="7">
        <v>102</v>
      </c>
    </row>
    <row r="104" spans="1:2">
      <c r="A104" s="7" t="s">
        <v>210</v>
      </c>
      <c r="B104" s="7">
        <v>103</v>
      </c>
    </row>
    <row r="105" spans="1:2">
      <c r="A105" s="7" t="s">
        <v>211</v>
      </c>
      <c r="B105" s="7">
        <v>104</v>
      </c>
    </row>
    <row r="106" spans="1:2">
      <c r="A106" s="7" t="s">
        <v>212</v>
      </c>
      <c r="B106" s="7">
        <v>105</v>
      </c>
    </row>
    <row r="107" spans="1:2">
      <c r="A107" s="7" t="s">
        <v>213</v>
      </c>
      <c r="B107" s="7">
        <v>106</v>
      </c>
    </row>
    <row r="108" spans="1:2">
      <c r="A108" s="7" t="s">
        <v>214</v>
      </c>
      <c r="B108" s="7">
        <v>107</v>
      </c>
    </row>
    <row r="109" spans="1:2">
      <c r="A109" s="7" t="s">
        <v>215</v>
      </c>
      <c r="B109" s="7">
        <v>108</v>
      </c>
    </row>
    <row r="110" spans="1:2">
      <c r="A110" s="7" t="s">
        <v>216</v>
      </c>
      <c r="B110" s="7">
        <v>109</v>
      </c>
    </row>
    <row r="111" spans="1:2">
      <c r="A111" s="7" t="s">
        <v>217</v>
      </c>
      <c r="B111" s="7">
        <v>110</v>
      </c>
    </row>
    <row r="112" spans="1:2">
      <c r="A112" s="7" t="s">
        <v>218</v>
      </c>
      <c r="B112" s="7">
        <v>111</v>
      </c>
    </row>
    <row r="113" spans="1:2">
      <c r="A113" s="7" t="s">
        <v>219</v>
      </c>
      <c r="B113" s="7">
        <v>112</v>
      </c>
    </row>
    <row r="114" spans="1:2">
      <c r="A114" s="7" t="s">
        <v>220</v>
      </c>
      <c r="B114" s="7">
        <v>113</v>
      </c>
    </row>
    <row r="115" spans="1:2">
      <c r="A115" s="7" t="s">
        <v>221</v>
      </c>
      <c r="B115" s="7">
        <v>114</v>
      </c>
    </row>
    <row r="116" spans="1:2">
      <c r="A116" s="7" t="s">
        <v>222</v>
      </c>
      <c r="B116" s="7">
        <v>115</v>
      </c>
    </row>
    <row r="117" spans="1:2">
      <c r="A117" s="7" t="s">
        <v>223</v>
      </c>
      <c r="B117" s="7">
        <v>116</v>
      </c>
    </row>
    <row r="118" spans="1:2">
      <c r="A118" s="7" t="s">
        <v>224</v>
      </c>
      <c r="B118" s="7">
        <v>117</v>
      </c>
    </row>
    <row r="119" spans="1:2">
      <c r="A119" s="7" t="s">
        <v>225</v>
      </c>
      <c r="B119" s="7">
        <v>118</v>
      </c>
    </row>
    <row r="120" spans="1:2">
      <c r="A120" s="7" t="s">
        <v>226</v>
      </c>
      <c r="B120" s="7">
        <v>119</v>
      </c>
    </row>
    <row r="121" spans="1:2">
      <c r="A121" s="7" t="s">
        <v>227</v>
      </c>
      <c r="B121" s="7">
        <v>120</v>
      </c>
    </row>
    <row r="122" spans="1:2">
      <c r="A122" s="7" t="s">
        <v>120</v>
      </c>
      <c r="B122" s="7">
        <v>121</v>
      </c>
    </row>
    <row r="123" spans="1:2">
      <c r="A123" s="7" t="s">
        <v>228</v>
      </c>
      <c r="B123" s="7">
        <v>122</v>
      </c>
    </row>
    <row r="124" spans="1:2">
      <c r="A124" s="7" t="s">
        <v>229</v>
      </c>
      <c r="B124" s="7">
        <v>123</v>
      </c>
    </row>
    <row r="125" spans="1:2">
      <c r="A125" s="7" t="s">
        <v>230</v>
      </c>
      <c r="B125" s="7">
        <v>124</v>
      </c>
    </row>
    <row r="126" spans="1:2">
      <c r="A126" s="7" t="s">
        <v>231</v>
      </c>
      <c r="B126" s="7">
        <v>125</v>
      </c>
    </row>
    <row r="127" spans="1:2">
      <c r="A127" s="7" t="s">
        <v>232</v>
      </c>
      <c r="B127" s="7">
        <v>126</v>
      </c>
    </row>
    <row r="128" spans="1:2">
      <c r="A128" s="7" t="s">
        <v>233</v>
      </c>
      <c r="B128" s="7">
        <v>127</v>
      </c>
    </row>
    <row r="129" spans="1:2">
      <c r="A129" s="7" t="s">
        <v>234</v>
      </c>
      <c r="B129" s="7">
        <v>128</v>
      </c>
    </row>
    <row r="130" spans="1:2">
      <c r="A130" s="7" t="s">
        <v>235</v>
      </c>
      <c r="B130" s="7">
        <v>129</v>
      </c>
    </row>
    <row r="131" spans="1:2">
      <c r="A131" s="7" t="s">
        <v>236</v>
      </c>
      <c r="B131" s="7">
        <v>130</v>
      </c>
    </row>
    <row r="132" spans="1:2">
      <c r="A132" s="7" t="s">
        <v>237</v>
      </c>
      <c r="B132" s="7">
        <v>131</v>
      </c>
    </row>
    <row r="133" spans="1:2">
      <c r="A133" s="7" t="s">
        <v>238</v>
      </c>
      <c r="B133" s="7">
        <v>132</v>
      </c>
    </row>
    <row r="134" spans="1:2">
      <c r="A134" s="7" t="s">
        <v>239</v>
      </c>
      <c r="B134" s="7">
        <v>133</v>
      </c>
    </row>
    <row r="135" spans="1:2">
      <c r="A135" s="7" t="s">
        <v>240</v>
      </c>
      <c r="B135" s="7">
        <v>134</v>
      </c>
    </row>
    <row r="136" spans="1:2">
      <c r="A136" s="7" t="s">
        <v>241</v>
      </c>
      <c r="B136" s="7">
        <v>135</v>
      </c>
    </row>
    <row r="137" spans="1:2">
      <c r="A137" s="7" t="s">
        <v>112</v>
      </c>
      <c r="B137" s="7">
        <v>136</v>
      </c>
    </row>
    <row r="138" spans="1:2">
      <c r="A138" s="7" t="s">
        <v>242</v>
      </c>
      <c r="B138" s="7">
        <v>137</v>
      </c>
    </row>
    <row r="139" spans="1:2">
      <c r="A139" s="7" t="s">
        <v>243</v>
      </c>
      <c r="B139" s="7">
        <v>138</v>
      </c>
    </row>
    <row r="140" spans="1:2">
      <c r="A140" s="7" t="s">
        <v>244</v>
      </c>
      <c r="B140" s="7">
        <v>139</v>
      </c>
    </row>
    <row r="141" spans="1:2">
      <c r="A141" s="7" t="s">
        <v>245</v>
      </c>
      <c r="B141" s="7">
        <v>140</v>
      </c>
    </row>
    <row r="142" spans="1:2">
      <c r="A142" s="7" t="s">
        <v>246</v>
      </c>
      <c r="B142" s="7">
        <v>141</v>
      </c>
    </row>
    <row r="143" spans="1:2">
      <c r="A143" s="7" t="s">
        <v>247</v>
      </c>
      <c r="B143" s="7">
        <v>142</v>
      </c>
    </row>
    <row r="144" spans="1:2">
      <c r="A144" s="7" t="s">
        <v>248</v>
      </c>
      <c r="B144" s="7">
        <v>143</v>
      </c>
    </row>
    <row r="145" spans="1:2">
      <c r="A145" s="7" t="s">
        <v>249</v>
      </c>
      <c r="B145" s="7">
        <v>144</v>
      </c>
    </row>
    <row r="146" spans="1:2">
      <c r="A146" s="7" t="s">
        <v>250</v>
      </c>
      <c r="B146" s="7">
        <v>145</v>
      </c>
    </row>
    <row r="147" spans="1:2">
      <c r="A147" s="7" t="s">
        <v>251</v>
      </c>
      <c r="B147" s="7">
        <v>146</v>
      </c>
    </row>
    <row r="148" spans="1:2">
      <c r="A148" s="7" t="s">
        <v>109</v>
      </c>
      <c r="B148" s="7">
        <v>147</v>
      </c>
    </row>
    <row r="149" spans="1:2">
      <c r="A149" s="7" t="s">
        <v>252</v>
      </c>
      <c r="B149" s="7">
        <v>148</v>
      </c>
    </row>
    <row r="150" spans="1:2">
      <c r="A150" s="7" t="s">
        <v>106</v>
      </c>
      <c r="B150" s="7">
        <v>149</v>
      </c>
    </row>
    <row r="151" spans="1:2">
      <c r="A151" s="7" t="s">
        <v>253</v>
      </c>
      <c r="B151" s="7">
        <v>150</v>
      </c>
    </row>
    <row r="152" spans="1:2">
      <c r="A152" s="7" t="s">
        <v>254</v>
      </c>
      <c r="B152" s="7">
        <v>151</v>
      </c>
    </row>
    <row r="153" spans="1:2">
      <c r="A153" s="7" t="s">
        <v>255</v>
      </c>
      <c r="B153" s="7">
        <v>152</v>
      </c>
    </row>
    <row r="154" spans="1:2">
      <c r="A154" s="7" t="s">
        <v>256</v>
      </c>
      <c r="B154" s="7">
        <v>153</v>
      </c>
    </row>
    <row r="155" spans="1:2">
      <c r="A155" s="7" t="s">
        <v>257</v>
      </c>
      <c r="B155" s="7">
        <v>154</v>
      </c>
    </row>
    <row r="156" spans="1:2">
      <c r="A156" s="7" t="s">
        <v>258</v>
      </c>
      <c r="B156" s="7">
        <v>155</v>
      </c>
    </row>
    <row r="157" spans="1:2">
      <c r="A157" s="7" t="s">
        <v>259</v>
      </c>
      <c r="B157" s="7">
        <v>156</v>
      </c>
    </row>
    <row r="158" spans="1:2">
      <c r="A158" s="7" t="s">
        <v>260</v>
      </c>
      <c r="B158" s="7">
        <v>157</v>
      </c>
    </row>
    <row r="159" spans="1:2">
      <c r="A159" s="7" t="s">
        <v>261</v>
      </c>
      <c r="B159" s="7">
        <v>158</v>
      </c>
    </row>
    <row r="160" spans="1:2">
      <c r="A160" s="7" t="s">
        <v>262</v>
      </c>
      <c r="B160" s="7">
        <v>159</v>
      </c>
    </row>
    <row r="161" spans="1:2">
      <c r="A161" s="7" t="s">
        <v>263</v>
      </c>
      <c r="B161" s="7">
        <v>160</v>
      </c>
    </row>
    <row r="162" spans="1:2">
      <c r="A162" s="7" t="s">
        <v>264</v>
      </c>
      <c r="B162" s="7">
        <v>161</v>
      </c>
    </row>
    <row r="163" spans="1:2">
      <c r="A163" s="7" t="s">
        <v>265</v>
      </c>
      <c r="B163" s="7">
        <v>162</v>
      </c>
    </row>
    <row r="164" spans="1:2">
      <c r="A164" s="7" t="s">
        <v>266</v>
      </c>
      <c r="B164" s="7">
        <v>163</v>
      </c>
    </row>
    <row r="165" spans="1:2">
      <c r="A165" s="7" t="s">
        <v>267</v>
      </c>
      <c r="B165" s="7">
        <v>164</v>
      </c>
    </row>
    <row r="166" spans="1:2">
      <c r="A166" s="7" t="s">
        <v>268</v>
      </c>
      <c r="B166" s="7">
        <v>165</v>
      </c>
    </row>
    <row r="167" spans="1:2">
      <c r="A167" s="7" t="s">
        <v>269</v>
      </c>
      <c r="B167" s="7">
        <v>166</v>
      </c>
    </row>
    <row r="168" spans="1:2">
      <c r="A168" s="7" t="s">
        <v>270</v>
      </c>
      <c r="B168" s="7">
        <v>167</v>
      </c>
    </row>
    <row r="169" spans="1:2">
      <c r="A169" s="7" t="s">
        <v>271</v>
      </c>
      <c r="B169" s="7">
        <v>168</v>
      </c>
    </row>
    <row r="170" spans="1:2">
      <c r="A170" s="7" t="s">
        <v>272</v>
      </c>
      <c r="B170" s="7">
        <v>169</v>
      </c>
    </row>
    <row r="171" spans="1:2">
      <c r="A171" s="7" t="s">
        <v>273</v>
      </c>
      <c r="B171" s="7">
        <v>170</v>
      </c>
    </row>
    <row r="172" spans="1:2">
      <c r="A172" s="7" t="s">
        <v>274</v>
      </c>
      <c r="B172" s="7">
        <v>171</v>
      </c>
    </row>
    <row r="173" spans="1:2">
      <c r="A173" s="7" t="s">
        <v>275</v>
      </c>
      <c r="B173" s="7">
        <v>172</v>
      </c>
    </row>
    <row r="174" spans="1:2">
      <c r="A174" s="7" t="s">
        <v>276</v>
      </c>
      <c r="B174" s="7">
        <v>173</v>
      </c>
    </row>
    <row r="175" spans="1:2">
      <c r="A175" s="7" t="s">
        <v>277</v>
      </c>
      <c r="B175" s="7">
        <v>174</v>
      </c>
    </row>
    <row r="176" spans="1:2">
      <c r="A176" s="7" t="s">
        <v>278</v>
      </c>
      <c r="B176" s="7">
        <v>175</v>
      </c>
    </row>
    <row r="177" spans="1:2">
      <c r="A177" s="7" t="s">
        <v>279</v>
      </c>
      <c r="B177" s="7">
        <v>176</v>
      </c>
    </row>
    <row r="178" spans="1:2">
      <c r="A178" s="7" t="s">
        <v>280</v>
      </c>
      <c r="B178" s="7">
        <v>177</v>
      </c>
    </row>
    <row r="179" spans="1:2">
      <c r="A179" s="7" t="s">
        <v>281</v>
      </c>
      <c r="B179" s="7">
        <v>178</v>
      </c>
    </row>
    <row r="180" spans="1:2">
      <c r="A180" s="7" t="s">
        <v>282</v>
      </c>
      <c r="B180" s="7">
        <v>179</v>
      </c>
    </row>
    <row r="181" spans="1:2">
      <c r="A181" s="7" t="s">
        <v>283</v>
      </c>
      <c r="B181" s="7">
        <v>180</v>
      </c>
    </row>
    <row r="182" spans="1:2">
      <c r="A182" s="7" t="s">
        <v>284</v>
      </c>
      <c r="B182" s="7">
        <v>181</v>
      </c>
    </row>
    <row r="183" spans="1:2">
      <c r="A183" s="7" t="s">
        <v>285</v>
      </c>
      <c r="B183" s="7">
        <v>182</v>
      </c>
    </row>
    <row r="184" spans="1:2">
      <c r="A184" s="7" t="s">
        <v>286</v>
      </c>
      <c r="B184" s="7">
        <v>183</v>
      </c>
    </row>
    <row r="185" spans="1:2">
      <c r="A185" s="7" t="s">
        <v>287</v>
      </c>
      <c r="B185" s="7">
        <v>184</v>
      </c>
    </row>
    <row r="186" spans="1:2">
      <c r="A186" s="7" t="s">
        <v>288</v>
      </c>
      <c r="B186" s="7">
        <v>185</v>
      </c>
    </row>
    <row r="187" spans="1:2">
      <c r="A187" s="7" t="s">
        <v>289</v>
      </c>
      <c r="B187" s="7">
        <v>186</v>
      </c>
    </row>
    <row r="188" spans="1:2">
      <c r="A188" s="7" t="s">
        <v>290</v>
      </c>
      <c r="B188" s="7">
        <v>187</v>
      </c>
    </row>
    <row r="189" spans="1:2">
      <c r="A189" s="7" t="s">
        <v>291</v>
      </c>
      <c r="B189" s="7">
        <v>188</v>
      </c>
    </row>
    <row r="190" spans="1:2">
      <c r="A190" s="7" t="s">
        <v>292</v>
      </c>
      <c r="B190" s="7">
        <v>189</v>
      </c>
    </row>
    <row r="191" spans="1:2">
      <c r="A191" s="7" t="s">
        <v>293</v>
      </c>
      <c r="B191" s="7">
        <v>190</v>
      </c>
    </row>
    <row r="192" spans="1:2">
      <c r="A192" s="7" t="s">
        <v>294</v>
      </c>
      <c r="B192" s="7">
        <v>191</v>
      </c>
    </row>
    <row r="193" spans="1:2">
      <c r="A193" s="7" t="s">
        <v>103</v>
      </c>
      <c r="B193" s="7">
        <v>192</v>
      </c>
    </row>
    <row r="194" spans="1:2">
      <c r="A194" s="7" t="s">
        <v>295</v>
      </c>
      <c r="B194" s="7">
        <v>193</v>
      </c>
    </row>
    <row r="195" spans="1:2">
      <c r="A195" s="7" t="s">
        <v>296</v>
      </c>
      <c r="B195" s="7">
        <v>194</v>
      </c>
    </row>
    <row r="196" spans="1:2">
      <c r="A196" s="7" t="s">
        <v>297</v>
      </c>
      <c r="B196" s="7">
        <v>195</v>
      </c>
    </row>
    <row r="197" spans="1:2">
      <c r="A197" s="7" t="s">
        <v>298</v>
      </c>
      <c r="B197" s="7">
        <v>196</v>
      </c>
    </row>
    <row r="198" spans="1:2">
      <c r="A198" s="7" t="s">
        <v>299</v>
      </c>
      <c r="B198" s="7">
        <v>197</v>
      </c>
    </row>
    <row r="199" spans="1:2">
      <c r="A199" s="7" t="s">
        <v>300</v>
      </c>
      <c r="B199" s="7">
        <v>198</v>
      </c>
    </row>
    <row r="200" spans="1:2">
      <c r="A200" s="7" t="s">
        <v>301</v>
      </c>
      <c r="B200" s="7">
        <v>199</v>
      </c>
    </row>
    <row r="201" spans="1:2">
      <c r="A201" s="7" t="s">
        <v>302</v>
      </c>
      <c r="B201" s="7">
        <v>200</v>
      </c>
    </row>
    <row r="202" spans="1:2">
      <c r="A202" s="7" t="s">
        <v>303</v>
      </c>
      <c r="B202" s="7">
        <v>201</v>
      </c>
    </row>
    <row r="203" spans="1:2">
      <c r="A203" s="7" t="s">
        <v>304</v>
      </c>
      <c r="B203" s="7">
        <v>202</v>
      </c>
    </row>
    <row r="204" spans="1:2">
      <c r="A204" s="7" t="s">
        <v>305</v>
      </c>
      <c r="B204" s="7">
        <v>203</v>
      </c>
    </row>
    <row r="205" spans="1:2">
      <c r="A205" s="7" t="s">
        <v>306</v>
      </c>
      <c r="B205" s="7">
        <v>204</v>
      </c>
    </row>
    <row r="206" spans="1:2">
      <c r="A206" s="7" t="s">
        <v>307</v>
      </c>
      <c r="B206" s="7">
        <v>205</v>
      </c>
    </row>
    <row r="207" spans="1:2">
      <c r="A207" s="7" t="s">
        <v>308</v>
      </c>
      <c r="B207" s="7">
        <v>206</v>
      </c>
    </row>
    <row r="208" spans="1:2">
      <c r="A208" s="7" t="s">
        <v>309</v>
      </c>
      <c r="B208" s="7">
        <v>207</v>
      </c>
    </row>
    <row r="209" spans="1:2">
      <c r="A209" s="7" t="s">
        <v>310</v>
      </c>
      <c r="B209" s="7">
        <v>208</v>
      </c>
    </row>
    <row r="210" spans="1:2">
      <c r="A210" s="7" t="s">
        <v>311</v>
      </c>
      <c r="B210" s="7">
        <v>209</v>
      </c>
    </row>
    <row r="211" spans="1:2">
      <c r="A211" s="7" t="s">
        <v>312</v>
      </c>
      <c r="B211" s="7">
        <v>210</v>
      </c>
    </row>
    <row r="212" spans="1:2">
      <c r="A212" s="7" t="s">
        <v>313</v>
      </c>
      <c r="B212" s="7">
        <v>211</v>
      </c>
    </row>
    <row r="213" spans="1:2">
      <c r="A213" s="7" t="s">
        <v>314</v>
      </c>
      <c r="B213" s="7">
        <v>212</v>
      </c>
    </row>
    <row r="214" spans="1:2">
      <c r="A214" s="7" t="s">
        <v>315</v>
      </c>
      <c r="B214" s="7">
        <v>213</v>
      </c>
    </row>
    <row r="215" spans="1:2">
      <c r="A215" s="7" t="s">
        <v>316</v>
      </c>
      <c r="B215" s="7">
        <v>214</v>
      </c>
    </row>
    <row r="216" spans="1:2">
      <c r="A216" s="7" t="s">
        <v>317</v>
      </c>
      <c r="B216" s="7">
        <v>215</v>
      </c>
    </row>
    <row r="217" spans="1:2">
      <c r="A217" s="7" t="s">
        <v>318</v>
      </c>
      <c r="B217" s="7">
        <v>216</v>
      </c>
    </row>
    <row r="218" spans="1:2">
      <c r="A218" s="7" t="s">
        <v>319</v>
      </c>
      <c r="B218" s="7">
        <v>217</v>
      </c>
    </row>
    <row r="219" spans="1:2">
      <c r="A219" s="7" t="s">
        <v>320</v>
      </c>
      <c r="B219" s="7">
        <v>218</v>
      </c>
    </row>
    <row r="220" spans="1:2">
      <c r="A220" s="7" t="s">
        <v>321</v>
      </c>
      <c r="B220" s="7">
        <v>219</v>
      </c>
    </row>
    <row r="221" spans="1:2">
      <c r="A221" s="7" t="s">
        <v>322</v>
      </c>
      <c r="B221" s="7">
        <v>220</v>
      </c>
    </row>
    <row r="222" spans="1:2">
      <c r="A222" s="7" t="s">
        <v>323</v>
      </c>
      <c r="B222" s="7">
        <v>221</v>
      </c>
    </row>
    <row r="223" spans="1:2">
      <c r="A223" s="7" t="s">
        <v>324</v>
      </c>
      <c r="B223" s="7">
        <v>222</v>
      </c>
    </row>
    <row r="224" spans="1:2">
      <c r="A224" s="7" t="s">
        <v>325</v>
      </c>
      <c r="B224" s="7">
        <v>223</v>
      </c>
    </row>
    <row r="225" spans="1:2">
      <c r="A225" s="7" t="s">
        <v>326</v>
      </c>
      <c r="B225" s="7">
        <v>224</v>
      </c>
    </row>
    <row r="226" spans="1:2">
      <c r="A226" s="7" t="s">
        <v>327</v>
      </c>
      <c r="B226" s="7">
        <v>225</v>
      </c>
    </row>
    <row r="227" spans="1:2">
      <c r="A227" s="7" t="s">
        <v>328</v>
      </c>
      <c r="B227" s="7">
        <v>226</v>
      </c>
    </row>
    <row r="228" spans="1:2">
      <c r="A228" s="7" t="s">
        <v>329</v>
      </c>
      <c r="B228" s="7">
        <v>227</v>
      </c>
    </row>
    <row r="229" spans="1:2">
      <c r="A229" s="7" t="s">
        <v>330</v>
      </c>
      <c r="B229" s="7">
        <v>228</v>
      </c>
    </row>
    <row r="230" spans="1:2">
      <c r="A230" s="7" t="s">
        <v>331</v>
      </c>
      <c r="B230" s="7">
        <v>229</v>
      </c>
    </row>
    <row r="231" spans="1:2">
      <c r="A231" s="7" t="s">
        <v>332</v>
      </c>
      <c r="B231" s="7">
        <v>230</v>
      </c>
    </row>
    <row r="232" spans="1:2">
      <c r="A232" s="7" t="s">
        <v>333</v>
      </c>
      <c r="B232" s="7">
        <v>231</v>
      </c>
    </row>
    <row r="233" spans="1:2">
      <c r="A233" s="7" t="s">
        <v>334</v>
      </c>
      <c r="B233" s="7">
        <v>232</v>
      </c>
    </row>
    <row r="234" spans="1:2">
      <c r="A234" s="7" t="s">
        <v>335</v>
      </c>
      <c r="B234" s="7">
        <v>233</v>
      </c>
    </row>
    <row r="235" spans="1:2">
      <c r="A235" s="7" t="s">
        <v>336</v>
      </c>
      <c r="B235" s="7">
        <v>234</v>
      </c>
    </row>
    <row r="236" spans="1:2">
      <c r="A236" s="7" t="s">
        <v>337</v>
      </c>
      <c r="B236" s="7">
        <v>235</v>
      </c>
    </row>
    <row r="237" spans="1:2">
      <c r="A237" s="7" t="s">
        <v>338</v>
      </c>
      <c r="B237" s="7">
        <v>236</v>
      </c>
    </row>
    <row r="238" spans="1:2">
      <c r="A238" s="7" t="s">
        <v>339</v>
      </c>
      <c r="B238" s="7">
        <v>237</v>
      </c>
    </row>
    <row r="239" spans="1:2">
      <c r="A239" s="7" t="s">
        <v>340</v>
      </c>
      <c r="B239" s="7">
        <v>238</v>
      </c>
    </row>
    <row r="240" spans="1:2">
      <c r="A240" s="7" t="s">
        <v>341</v>
      </c>
      <c r="B240" s="7">
        <v>239</v>
      </c>
    </row>
    <row r="241" spans="1:2">
      <c r="A241" s="7" t="s">
        <v>342</v>
      </c>
      <c r="B241" s="7">
        <v>240</v>
      </c>
    </row>
    <row r="242" spans="1:2">
      <c r="A242" s="7" t="s">
        <v>343</v>
      </c>
      <c r="B242" s="7">
        <v>241</v>
      </c>
    </row>
    <row r="243" spans="1:2">
      <c r="A243" s="7" t="s">
        <v>344</v>
      </c>
      <c r="B243" s="7">
        <v>242</v>
      </c>
    </row>
    <row r="244" spans="1:2">
      <c r="A244" s="7" t="s">
        <v>345</v>
      </c>
      <c r="B244" s="7">
        <v>243</v>
      </c>
    </row>
    <row r="245" spans="1:2">
      <c r="A245" s="7" t="s">
        <v>346</v>
      </c>
      <c r="B245" s="7">
        <v>244</v>
      </c>
    </row>
    <row r="246" spans="1:2">
      <c r="A246" s="7" t="s">
        <v>347</v>
      </c>
      <c r="B246" s="7">
        <v>245</v>
      </c>
    </row>
    <row r="247" spans="1:2">
      <c r="A247" s="7" t="s">
        <v>348</v>
      </c>
      <c r="B247" s="7">
        <v>246</v>
      </c>
    </row>
    <row r="248" spans="1:2">
      <c r="A248" s="7" t="s">
        <v>349</v>
      </c>
      <c r="B248" s="7">
        <v>247</v>
      </c>
    </row>
    <row r="249" spans="1:2">
      <c r="A249" s="7" t="s">
        <v>350</v>
      </c>
      <c r="B249" s="7">
        <v>248</v>
      </c>
    </row>
    <row r="250" spans="1:2">
      <c r="A250" s="7" t="s">
        <v>351</v>
      </c>
      <c r="B250" s="7">
        <v>249</v>
      </c>
    </row>
    <row r="251" spans="1:2">
      <c r="A251" s="7" t="s">
        <v>352</v>
      </c>
      <c r="B251" s="7">
        <v>250</v>
      </c>
    </row>
    <row r="252" spans="1:2">
      <c r="A252" s="7" t="s">
        <v>353</v>
      </c>
      <c r="B252" s="7">
        <v>251</v>
      </c>
    </row>
    <row r="253" spans="1:2">
      <c r="A253" s="7" t="s">
        <v>354</v>
      </c>
      <c r="B253" s="7">
        <v>252</v>
      </c>
    </row>
    <row r="254" spans="1:2">
      <c r="A254" s="7" t="s">
        <v>355</v>
      </c>
      <c r="B254" s="7">
        <v>253</v>
      </c>
    </row>
    <row r="255" spans="1:2">
      <c r="A255" s="7" t="s">
        <v>356</v>
      </c>
      <c r="B255" s="7">
        <v>254</v>
      </c>
    </row>
    <row r="256" spans="1:2">
      <c r="A256" s="7" t="s">
        <v>357</v>
      </c>
      <c r="B256" s="7">
        <v>255</v>
      </c>
    </row>
    <row r="257" spans="1:2">
      <c r="A257" s="7" t="s">
        <v>102</v>
      </c>
      <c r="B257" s="7">
        <v>256</v>
      </c>
    </row>
    <row r="258" spans="1:2">
      <c r="A258" s="7" t="s">
        <v>358</v>
      </c>
      <c r="B258" s="7">
        <v>257</v>
      </c>
    </row>
    <row r="259" spans="1:2">
      <c r="A259" s="7" t="s">
        <v>359</v>
      </c>
      <c r="B259" s="7">
        <v>258</v>
      </c>
    </row>
    <row r="260" spans="1:2">
      <c r="A260" s="7" t="s">
        <v>360</v>
      </c>
      <c r="B260" s="7">
        <v>259</v>
      </c>
    </row>
    <row r="261" spans="1:2">
      <c r="A261" s="7" t="s">
        <v>361</v>
      </c>
      <c r="B261" s="7">
        <v>260</v>
      </c>
    </row>
    <row r="262" spans="1:2">
      <c r="A262" s="7" t="s">
        <v>362</v>
      </c>
      <c r="B262" s="7">
        <v>261</v>
      </c>
    </row>
    <row r="263" spans="1:2">
      <c r="A263" s="7" t="s">
        <v>363</v>
      </c>
      <c r="B263" s="7">
        <v>262</v>
      </c>
    </row>
    <row r="264" spans="1:2">
      <c r="A264" s="7" t="s">
        <v>364</v>
      </c>
      <c r="B264" s="7">
        <v>263</v>
      </c>
    </row>
    <row r="265" spans="1:2">
      <c r="A265" s="7" t="s">
        <v>365</v>
      </c>
      <c r="B265" s="7">
        <v>264</v>
      </c>
    </row>
    <row r="266" spans="1:2">
      <c r="A266" s="7" t="s">
        <v>366</v>
      </c>
      <c r="B266" s="7">
        <v>265</v>
      </c>
    </row>
    <row r="267" spans="1:2">
      <c r="A267" s="7" t="s">
        <v>367</v>
      </c>
      <c r="B267" s="7">
        <v>266</v>
      </c>
    </row>
    <row r="268" spans="1:2">
      <c r="A268" s="7" t="s">
        <v>368</v>
      </c>
      <c r="B268" s="7">
        <v>267</v>
      </c>
    </row>
    <row r="269" spans="1:2">
      <c r="A269" s="7" t="s">
        <v>369</v>
      </c>
      <c r="B269" s="7">
        <v>268</v>
      </c>
    </row>
    <row r="270" spans="1:2">
      <c r="A270" s="7" t="s">
        <v>370</v>
      </c>
      <c r="B270" s="7">
        <v>269</v>
      </c>
    </row>
    <row r="271" spans="1:2">
      <c r="A271" s="7" t="s">
        <v>371</v>
      </c>
      <c r="B271" s="7">
        <v>270</v>
      </c>
    </row>
    <row r="272" spans="1:2">
      <c r="A272" s="7" t="s">
        <v>372</v>
      </c>
      <c r="B272" s="7">
        <v>271</v>
      </c>
    </row>
    <row r="273" spans="1:2">
      <c r="A273" s="7" t="s">
        <v>373</v>
      </c>
      <c r="B273" s="7">
        <v>272</v>
      </c>
    </row>
    <row r="274" spans="1:2">
      <c r="A274" s="7" t="s">
        <v>374</v>
      </c>
      <c r="B274" s="7">
        <v>273</v>
      </c>
    </row>
    <row r="275" spans="1:2">
      <c r="A275" s="7" t="s">
        <v>375</v>
      </c>
      <c r="B275" s="7">
        <v>274</v>
      </c>
    </row>
    <row r="276" spans="1:2">
      <c r="A276" s="7" t="s">
        <v>376</v>
      </c>
      <c r="B276" s="7">
        <v>275</v>
      </c>
    </row>
    <row r="277" spans="1:2">
      <c r="A277" s="7" t="s">
        <v>377</v>
      </c>
      <c r="B277" s="7">
        <v>276</v>
      </c>
    </row>
    <row r="278" spans="1:2">
      <c r="A278" s="7" t="s">
        <v>378</v>
      </c>
      <c r="B278" s="7">
        <v>277</v>
      </c>
    </row>
    <row r="279" spans="1:2">
      <c r="A279" s="7" t="s">
        <v>379</v>
      </c>
      <c r="B279" s="7">
        <v>278</v>
      </c>
    </row>
    <row r="280" spans="1:2">
      <c r="A280" s="7" t="s">
        <v>380</v>
      </c>
      <c r="B280" s="7">
        <v>279</v>
      </c>
    </row>
    <row r="281" spans="1:2">
      <c r="A281" s="7" t="s">
        <v>381</v>
      </c>
      <c r="B281" s="7">
        <v>280</v>
      </c>
    </row>
    <row r="282" spans="1:2">
      <c r="A282" s="7" t="s">
        <v>382</v>
      </c>
      <c r="B282" s="7">
        <v>281</v>
      </c>
    </row>
    <row r="283" spans="1:2">
      <c r="A283" s="7" t="s">
        <v>383</v>
      </c>
      <c r="B283" s="7">
        <v>282</v>
      </c>
    </row>
    <row r="284" spans="1:2">
      <c r="A284" s="7" t="s">
        <v>384</v>
      </c>
      <c r="B284" s="7">
        <v>283</v>
      </c>
    </row>
    <row r="285" spans="1:2">
      <c r="A285" s="7" t="s">
        <v>385</v>
      </c>
      <c r="B285" s="7">
        <v>284</v>
      </c>
    </row>
    <row r="286" spans="1:2">
      <c r="A286" s="7" t="s">
        <v>386</v>
      </c>
      <c r="B286" s="7">
        <v>285</v>
      </c>
    </row>
    <row r="287" spans="1:2">
      <c r="A287" s="7" t="s">
        <v>387</v>
      </c>
      <c r="B287" s="7">
        <v>286</v>
      </c>
    </row>
    <row r="288" spans="1:2">
      <c r="A288" s="7" t="s">
        <v>388</v>
      </c>
      <c r="B288" s="7">
        <v>287</v>
      </c>
    </row>
    <row r="289" spans="1:2">
      <c r="A289" s="7" t="s">
        <v>389</v>
      </c>
      <c r="B289" s="7">
        <v>288</v>
      </c>
    </row>
    <row r="290" spans="1:2">
      <c r="A290" s="7" t="s">
        <v>390</v>
      </c>
      <c r="B290" s="7">
        <v>289</v>
      </c>
    </row>
    <row r="291" spans="1:2">
      <c r="A291" s="7" t="s">
        <v>391</v>
      </c>
      <c r="B291" s="7">
        <v>290</v>
      </c>
    </row>
    <row r="292" spans="1:2">
      <c r="A292" s="7" t="s">
        <v>392</v>
      </c>
      <c r="B292" s="7">
        <v>291</v>
      </c>
    </row>
    <row r="293" spans="1:2">
      <c r="A293" s="7" t="s">
        <v>393</v>
      </c>
      <c r="B293" s="7">
        <v>292</v>
      </c>
    </row>
    <row r="294" spans="1:2">
      <c r="A294" s="7" t="s">
        <v>394</v>
      </c>
      <c r="B294" s="7">
        <v>293</v>
      </c>
    </row>
    <row r="295" spans="1:2">
      <c r="A295" s="7" t="s">
        <v>395</v>
      </c>
      <c r="B295" s="7">
        <v>294</v>
      </c>
    </row>
    <row r="296" spans="1:2">
      <c r="A296" s="7" t="s">
        <v>396</v>
      </c>
      <c r="B296" s="7">
        <v>295</v>
      </c>
    </row>
    <row r="297" spans="1:2">
      <c r="A297" s="7" t="s">
        <v>397</v>
      </c>
      <c r="B297" s="7">
        <v>296</v>
      </c>
    </row>
    <row r="298" spans="1:2">
      <c r="A298" s="7" t="s">
        <v>398</v>
      </c>
      <c r="B298" s="7">
        <v>297</v>
      </c>
    </row>
    <row r="299" spans="1:2">
      <c r="A299" s="7" t="s">
        <v>399</v>
      </c>
      <c r="B299" s="7">
        <v>298</v>
      </c>
    </row>
    <row r="300" spans="1:2">
      <c r="A300" s="7" t="s">
        <v>400</v>
      </c>
      <c r="B300" s="7">
        <v>299</v>
      </c>
    </row>
    <row r="301" spans="1:2">
      <c r="A301" s="7" t="s">
        <v>401</v>
      </c>
      <c r="B301" s="7">
        <v>300</v>
      </c>
    </row>
    <row r="302" spans="1:2">
      <c r="A302" s="7" t="s">
        <v>402</v>
      </c>
      <c r="B302" s="7">
        <v>301</v>
      </c>
    </row>
    <row r="303" spans="1:2">
      <c r="A303" s="7" t="s">
        <v>403</v>
      </c>
      <c r="B303" s="7">
        <v>302</v>
      </c>
    </row>
    <row r="304" spans="1:2">
      <c r="A304" s="7" t="s">
        <v>404</v>
      </c>
      <c r="B304" s="7">
        <v>303</v>
      </c>
    </row>
    <row r="305" spans="1:2">
      <c r="A305" s="7" t="s">
        <v>405</v>
      </c>
      <c r="B305" s="7">
        <v>304</v>
      </c>
    </row>
    <row r="306" spans="1:2">
      <c r="A306" s="7" t="s">
        <v>406</v>
      </c>
      <c r="B306" s="7">
        <v>305</v>
      </c>
    </row>
    <row r="307" spans="1:2">
      <c r="A307" s="7" t="s">
        <v>407</v>
      </c>
      <c r="B307" s="7">
        <v>306</v>
      </c>
    </row>
    <row r="308" spans="1:2">
      <c r="A308" s="7" t="s">
        <v>408</v>
      </c>
      <c r="B308" s="7">
        <v>307</v>
      </c>
    </row>
    <row r="309" spans="1:2">
      <c r="A309" s="7" t="s">
        <v>409</v>
      </c>
      <c r="B309" s="7">
        <v>308</v>
      </c>
    </row>
    <row r="310" spans="1:2">
      <c r="A310" s="7" t="s">
        <v>410</v>
      </c>
      <c r="B310" s="7">
        <v>309</v>
      </c>
    </row>
    <row r="311" spans="1:2">
      <c r="A311" s="7" t="s">
        <v>411</v>
      </c>
      <c r="B311" s="7">
        <v>310</v>
      </c>
    </row>
    <row r="312" spans="1:2">
      <c r="A312" s="7" t="s">
        <v>412</v>
      </c>
      <c r="B312" s="7">
        <v>311</v>
      </c>
    </row>
    <row r="313" spans="1:2">
      <c r="A313" s="7" t="s">
        <v>413</v>
      </c>
      <c r="B313" s="7">
        <v>312</v>
      </c>
    </row>
    <row r="314" spans="1:2">
      <c r="A314" s="7" t="s">
        <v>414</v>
      </c>
      <c r="B314" s="7">
        <v>313</v>
      </c>
    </row>
    <row r="315" spans="1:2">
      <c r="A315" s="7" t="s">
        <v>415</v>
      </c>
      <c r="B315" s="7">
        <v>314</v>
      </c>
    </row>
    <row r="316" spans="1:2">
      <c r="A316" s="7" t="s">
        <v>416</v>
      </c>
      <c r="B316" s="7">
        <v>315</v>
      </c>
    </row>
    <row r="317" spans="1:2">
      <c r="A317" s="7" t="s">
        <v>101</v>
      </c>
      <c r="B317" s="7">
        <v>316</v>
      </c>
    </row>
    <row r="318" spans="1:2">
      <c r="A318" s="7" t="s">
        <v>417</v>
      </c>
      <c r="B318" s="7">
        <v>317</v>
      </c>
    </row>
    <row r="319" spans="1:2">
      <c r="A319" s="7" t="s">
        <v>418</v>
      </c>
      <c r="B319" s="7">
        <v>318</v>
      </c>
    </row>
    <row r="320" spans="1:2">
      <c r="A320" s="7" t="s">
        <v>419</v>
      </c>
      <c r="B320" s="7">
        <v>319</v>
      </c>
    </row>
    <row r="321" spans="1:2">
      <c r="A321" s="7" t="s">
        <v>420</v>
      </c>
      <c r="B321" s="7">
        <v>320</v>
      </c>
    </row>
    <row r="322" spans="1:2">
      <c r="A322" s="7" t="s">
        <v>421</v>
      </c>
      <c r="B322" s="7">
        <v>321</v>
      </c>
    </row>
    <row r="323" spans="1:2">
      <c r="A323" s="7" t="s">
        <v>422</v>
      </c>
      <c r="B323" s="7">
        <v>322</v>
      </c>
    </row>
    <row r="324" spans="1:2">
      <c r="A324" s="7" t="s">
        <v>423</v>
      </c>
      <c r="B324" s="7">
        <v>323</v>
      </c>
    </row>
    <row r="325" spans="1:2">
      <c r="A325" s="7" t="s">
        <v>424</v>
      </c>
      <c r="B325" s="7">
        <v>324</v>
      </c>
    </row>
    <row r="326" spans="1:2">
      <c r="A326" s="7" t="s">
        <v>425</v>
      </c>
      <c r="B326" s="7">
        <v>325</v>
      </c>
    </row>
    <row r="327" spans="1:2">
      <c r="A327" s="7" t="s">
        <v>426</v>
      </c>
      <c r="B327" s="7">
        <v>326</v>
      </c>
    </row>
    <row r="328" spans="1:2">
      <c r="A328" s="7" t="s">
        <v>427</v>
      </c>
      <c r="B328" s="7">
        <v>327</v>
      </c>
    </row>
    <row r="329" spans="1:2">
      <c r="A329" s="7" t="s">
        <v>428</v>
      </c>
      <c r="B329" s="7">
        <v>328</v>
      </c>
    </row>
    <row r="330" spans="1:2">
      <c r="A330" s="7" t="s">
        <v>429</v>
      </c>
      <c r="B330" s="7">
        <v>329</v>
      </c>
    </row>
    <row r="331" spans="1:2">
      <c r="A331" s="7" t="s">
        <v>430</v>
      </c>
      <c r="B331" s="7">
        <v>330</v>
      </c>
    </row>
    <row r="332" spans="1:2">
      <c r="A332" s="7" t="s">
        <v>431</v>
      </c>
      <c r="B332" s="7">
        <v>331</v>
      </c>
    </row>
    <row r="333" spans="1:2">
      <c r="A333" s="7" t="s">
        <v>432</v>
      </c>
      <c r="B333" s="7">
        <v>332</v>
      </c>
    </row>
    <row r="334" spans="1:2">
      <c r="A334" s="7" t="s">
        <v>433</v>
      </c>
      <c r="B334" s="7">
        <v>333</v>
      </c>
    </row>
    <row r="335" spans="1:2">
      <c r="A335" s="7" t="s">
        <v>434</v>
      </c>
      <c r="B335" s="7">
        <v>334</v>
      </c>
    </row>
    <row r="336" spans="1:2">
      <c r="A336" s="7" t="s">
        <v>435</v>
      </c>
      <c r="B336" s="7">
        <v>335</v>
      </c>
    </row>
    <row r="337" spans="1:2">
      <c r="A337" s="7" t="s">
        <v>436</v>
      </c>
      <c r="B337" s="7">
        <v>336</v>
      </c>
    </row>
    <row r="338" spans="1:2">
      <c r="A338" s="7" t="s">
        <v>437</v>
      </c>
      <c r="B338" s="7">
        <v>337</v>
      </c>
    </row>
    <row r="339" spans="1:2">
      <c r="A339" s="7" t="s">
        <v>438</v>
      </c>
      <c r="B339" s="7">
        <v>338</v>
      </c>
    </row>
    <row r="340" spans="1:2">
      <c r="A340" s="7" t="s">
        <v>439</v>
      </c>
      <c r="B340" s="7">
        <v>339</v>
      </c>
    </row>
    <row r="341" spans="1:2">
      <c r="A341" s="7" t="s">
        <v>100</v>
      </c>
      <c r="B341" s="7">
        <v>340</v>
      </c>
    </row>
    <row r="342" spans="1:2">
      <c r="A342" s="7" t="s">
        <v>440</v>
      </c>
      <c r="B342" s="7">
        <v>341</v>
      </c>
    </row>
    <row r="343" spans="1:2">
      <c r="A343" s="7" t="s">
        <v>441</v>
      </c>
      <c r="B343" s="7">
        <v>342</v>
      </c>
    </row>
    <row r="344" spans="1:2">
      <c r="A344" s="7" t="s">
        <v>442</v>
      </c>
      <c r="B344" s="7">
        <v>343</v>
      </c>
    </row>
    <row r="345" spans="1:2">
      <c r="A345" s="7" t="s">
        <v>443</v>
      </c>
      <c r="B345" s="7">
        <v>344</v>
      </c>
    </row>
    <row r="346" spans="1:2">
      <c r="A346" s="7" t="s">
        <v>444</v>
      </c>
      <c r="B346" s="7">
        <v>345</v>
      </c>
    </row>
    <row r="347" spans="1:2">
      <c r="A347" s="7" t="s">
        <v>445</v>
      </c>
      <c r="B347" s="7">
        <v>346</v>
      </c>
    </row>
    <row r="348" spans="1:2">
      <c r="A348" s="7" t="s">
        <v>446</v>
      </c>
      <c r="B348" s="7">
        <v>347</v>
      </c>
    </row>
    <row r="349" spans="1:2">
      <c r="A349" s="7" t="s">
        <v>447</v>
      </c>
      <c r="B349" s="7">
        <v>348</v>
      </c>
    </row>
    <row r="350" spans="1:2">
      <c r="A350" s="7" t="s">
        <v>448</v>
      </c>
      <c r="B350" s="7">
        <v>349</v>
      </c>
    </row>
    <row r="351" spans="1:2">
      <c r="A351" s="7" t="s">
        <v>449</v>
      </c>
      <c r="B351" s="7">
        <v>350</v>
      </c>
    </row>
    <row r="352" spans="1:2">
      <c r="A352" s="7" t="s">
        <v>450</v>
      </c>
      <c r="B352" s="7">
        <v>351</v>
      </c>
    </row>
    <row r="353" spans="1:2">
      <c r="A353" s="7" t="s">
        <v>451</v>
      </c>
      <c r="B353" s="7">
        <v>352</v>
      </c>
    </row>
    <row r="354" spans="1:2">
      <c r="A354" s="7" t="s">
        <v>452</v>
      </c>
      <c r="B354" s="7">
        <v>353</v>
      </c>
    </row>
    <row r="355" spans="1:2">
      <c r="A355" s="7" t="s">
        <v>453</v>
      </c>
      <c r="B355" s="7">
        <v>354</v>
      </c>
    </row>
    <row r="356" spans="1:2">
      <c r="A356" s="7" t="s">
        <v>454</v>
      </c>
      <c r="B356" s="7">
        <v>355</v>
      </c>
    </row>
    <row r="357" spans="1:2">
      <c r="A357" s="7" t="s">
        <v>455</v>
      </c>
      <c r="B357" s="7">
        <v>356</v>
      </c>
    </row>
    <row r="358" spans="1:2">
      <c r="A358" s="7" t="s">
        <v>456</v>
      </c>
      <c r="B358" s="7">
        <v>357</v>
      </c>
    </row>
    <row r="359" spans="1:2">
      <c r="A359" s="7" t="s">
        <v>457</v>
      </c>
      <c r="B359" s="7">
        <v>358</v>
      </c>
    </row>
    <row r="360" spans="1:2">
      <c r="A360" s="7" t="s">
        <v>458</v>
      </c>
      <c r="B360" s="7">
        <v>359</v>
      </c>
    </row>
    <row r="361" spans="1:2">
      <c r="A361" s="7" t="s">
        <v>459</v>
      </c>
      <c r="B361" s="7">
        <v>360</v>
      </c>
    </row>
    <row r="362" spans="1:2">
      <c r="A362" s="7" t="s">
        <v>460</v>
      </c>
      <c r="B362" s="7">
        <v>361</v>
      </c>
    </row>
    <row r="363" spans="1:2">
      <c r="A363" s="7" t="s">
        <v>461</v>
      </c>
      <c r="B363" s="7">
        <v>362</v>
      </c>
    </row>
    <row r="364" spans="1:2">
      <c r="A364" s="7" t="s">
        <v>462</v>
      </c>
      <c r="B364" s="7">
        <v>363</v>
      </c>
    </row>
    <row r="365" spans="1:2">
      <c r="A365" s="7" t="s">
        <v>463</v>
      </c>
      <c r="B365" s="7">
        <v>364</v>
      </c>
    </row>
    <row r="366" spans="1:2">
      <c r="A366" s="7" t="s">
        <v>464</v>
      </c>
      <c r="B366" s="7">
        <v>365</v>
      </c>
    </row>
    <row r="367" spans="1:2">
      <c r="A367" s="7" t="s">
        <v>465</v>
      </c>
      <c r="B367" s="7">
        <v>366</v>
      </c>
    </row>
    <row r="368" spans="1:2">
      <c r="A368" s="7" t="s">
        <v>466</v>
      </c>
      <c r="B368" s="7">
        <v>367</v>
      </c>
    </row>
    <row r="369" spans="1:2">
      <c r="A369" s="7" t="s">
        <v>467</v>
      </c>
      <c r="B369" s="7">
        <v>368</v>
      </c>
    </row>
    <row r="370" spans="1:2">
      <c r="A370" s="7" t="s">
        <v>468</v>
      </c>
      <c r="B370" s="7">
        <v>369</v>
      </c>
    </row>
    <row r="371" spans="1:2">
      <c r="A371" s="7" t="s">
        <v>469</v>
      </c>
      <c r="B371" s="7">
        <v>370</v>
      </c>
    </row>
    <row r="372" spans="1:2">
      <c r="A372" s="7" t="s">
        <v>470</v>
      </c>
      <c r="B372" s="7">
        <v>371</v>
      </c>
    </row>
    <row r="373" spans="1:2">
      <c r="A373" s="7" t="s">
        <v>471</v>
      </c>
      <c r="B373" s="7">
        <v>372</v>
      </c>
    </row>
    <row r="374" spans="1:2">
      <c r="A374" s="7" t="s">
        <v>472</v>
      </c>
      <c r="B374" s="7">
        <v>373</v>
      </c>
    </row>
    <row r="375" spans="1:2">
      <c r="A375" s="7" t="s">
        <v>473</v>
      </c>
      <c r="B375" s="7">
        <v>374</v>
      </c>
    </row>
    <row r="376" spans="1:2">
      <c r="A376" s="7" t="s">
        <v>474</v>
      </c>
      <c r="B376" s="7">
        <v>375</v>
      </c>
    </row>
    <row r="377" spans="1:2">
      <c r="A377" s="7" t="s">
        <v>475</v>
      </c>
      <c r="B377" s="7">
        <v>376</v>
      </c>
    </row>
    <row r="378" spans="1:2">
      <c r="A378" s="7" t="s">
        <v>476</v>
      </c>
      <c r="B378" s="7">
        <v>377</v>
      </c>
    </row>
    <row r="379" spans="1:2">
      <c r="A379" s="7" t="s">
        <v>477</v>
      </c>
      <c r="B379" s="7">
        <v>378</v>
      </c>
    </row>
    <row r="380" spans="1:2">
      <c r="A380" s="7" t="s">
        <v>478</v>
      </c>
      <c r="B380" s="7">
        <v>379</v>
      </c>
    </row>
    <row r="381" spans="1:2">
      <c r="A381" s="7" t="s">
        <v>479</v>
      </c>
      <c r="B381" s="7">
        <v>380</v>
      </c>
    </row>
    <row r="382" spans="1:2">
      <c r="A382" s="7" t="s">
        <v>480</v>
      </c>
      <c r="B382" s="7">
        <v>381</v>
      </c>
    </row>
    <row r="383" spans="1:2">
      <c r="A383" s="7" t="s">
        <v>481</v>
      </c>
      <c r="B383" s="7">
        <v>382</v>
      </c>
    </row>
    <row r="384" spans="1:2">
      <c r="A384" s="7" t="s">
        <v>482</v>
      </c>
      <c r="B384" s="7">
        <v>383</v>
      </c>
    </row>
    <row r="385" spans="1:2">
      <c r="A385" s="7" t="s">
        <v>483</v>
      </c>
      <c r="B385" s="7">
        <v>384</v>
      </c>
    </row>
    <row r="386" spans="1:2">
      <c r="A386" s="7" t="s">
        <v>484</v>
      </c>
      <c r="B386" s="7">
        <v>385</v>
      </c>
    </row>
    <row r="387" spans="1:2">
      <c r="A387" s="7" t="s">
        <v>485</v>
      </c>
      <c r="B387" s="7">
        <v>386</v>
      </c>
    </row>
    <row r="388" spans="1:2">
      <c r="A388" s="7" t="s">
        <v>486</v>
      </c>
      <c r="B388" s="7">
        <v>387</v>
      </c>
    </row>
    <row r="389" spans="1:2">
      <c r="A389" s="7" t="s">
        <v>487</v>
      </c>
      <c r="B389" s="7">
        <v>388</v>
      </c>
    </row>
    <row r="390" spans="1:2">
      <c r="A390" s="7" t="s">
        <v>488</v>
      </c>
      <c r="B390" s="7">
        <v>389</v>
      </c>
    </row>
    <row r="391" spans="1:2">
      <c r="A391" s="7" t="s">
        <v>489</v>
      </c>
      <c r="B391" s="7">
        <v>390</v>
      </c>
    </row>
    <row r="392" spans="1:2">
      <c r="A392" s="7" t="s">
        <v>490</v>
      </c>
      <c r="B392" s="7">
        <v>391</v>
      </c>
    </row>
    <row r="393" spans="1:2">
      <c r="A393" s="7" t="s">
        <v>491</v>
      </c>
      <c r="B393" s="7">
        <v>392</v>
      </c>
    </row>
    <row r="394" spans="1:2">
      <c r="A394" s="7" t="s">
        <v>492</v>
      </c>
      <c r="B394" s="7">
        <v>393</v>
      </c>
    </row>
    <row r="395" spans="1:2">
      <c r="A395" s="7" t="s">
        <v>493</v>
      </c>
      <c r="B395" s="7">
        <v>394</v>
      </c>
    </row>
    <row r="396" spans="1:2">
      <c r="A396" s="7" t="s">
        <v>494</v>
      </c>
      <c r="B396" s="7">
        <v>395</v>
      </c>
    </row>
    <row r="397" spans="1:2">
      <c r="A397" s="7" t="s">
        <v>495</v>
      </c>
      <c r="B397" s="7">
        <v>396</v>
      </c>
    </row>
    <row r="398" spans="1:2">
      <c r="A398" s="7" t="s">
        <v>496</v>
      </c>
      <c r="B398" s="7">
        <v>397</v>
      </c>
    </row>
    <row r="399" spans="1:2">
      <c r="A399" s="7" t="s">
        <v>497</v>
      </c>
      <c r="B399" s="7">
        <v>398</v>
      </c>
    </row>
    <row r="400" spans="1:2">
      <c r="A400" s="7" t="s">
        <v>498</v>
      </c>
      <c r="B400" s="7">
        <v>399</v>
      </c>
    </row>
    <row r="401" spans="1:2">
      <c r="A401" s="7" t="s">
        <v>499</v>
      </c>
      <c r="B401" s="7">
        <v>400</v>
      </c>
    </row>
    <row r="402" spans="1:2">
      <c r="A402" s="7" t="s">
        <v>500</v>
      </c>
      <c r="B402" s="7">
        <v>401</v>
      </c>
    </row>
    <row r="403" spans="1:2">
      <c r="A403" s="7" t="s">
        <v>501</v>
      </c>
      <c r="B403" s="7">
        <v>402</v>
      </c>
    </row>
    <row r="404" spans="1:2">
      <c r="A404" s="7" t="s">
        <v>502</v>
      </c>
      <c r="B404" s="7">
        <v>403</v>
      </c>
    </row>
    <row r="405" spans="1:2">
      <c r="A405" s="7" t="s">
        <v>503</v>
      </c>
      <c r="B405" s="7">
        <v>404</v>
      </c>
    </row>
    <row r="406" spans="1:2">
      <c r="A406" s="7" t="s">
        <v>504</v>
      </c>
      <c r="B406" s="7">
        <v>405</v>
      </c>
    </row>
    <row r="407" spans="1:2">
      <c r="A407" s="7" t="s">
        <v>505</v>
      </c>
      <c r="B407" s="7">
        <v>406</v>
      </c>
    </row>
    <row r="408" spans="1:2">
      <c r="A408" s="7" t="s">
        <v>506</v>
      </c>
      <c r="B408" s="7">
        <v>407</v>
      </c>
    </row>
    <row r="409" spans="1:2">
      <c r="A409" s="7" t="s">
        <v>507</v>
      </c>
      <c r="B409" s="7">
        <v>408</v>
      </c>
    </row>
    <row r="410" spans="1:2">
      <c r="A410" s="7" t="s">
        <v>508</v>
      </c>
      <c r="B410" s="7">
        <v>409</v>
      </c>
    </row>
    <row r="411" spans="1:2">
      <c r="A411" s="7" t="s">
        <v>509</v>
      </c>
      <c r="B411" s="7">
        <v>410</v>
      </c>
    </row>
    <row r="412" spans="1:2">
      <c r="A412" s="7" t="s">
        <v>510</v>
      </c>
      <c r="B412" s="7">
        <v>411</v>
      </c>
    </row>
    <row r="413" spans="1:2">
      <c r="A413" s="7" t="s">
        <v>511</v>
      </c>
      <c r="B413" s="7">
        <v>412</v>
      </c>
    </row>
    <row r="414" spans="1:2">
      <c r="A414" s="7" t="s">
        <v>512</v>
      </c>
      <c r="B414" s="7">
        <v>413</v>
      </c>
    </row>
    <row r="415" spans="1:2">
      <c r="A415" s="7" t="s">
        <v>513</v>
      </c>
      <c r="B415" s="7">
        <v>414</v>
      </c>
    </row>
    <row r="416" spans="1:2">
      <c r="A416" s="7" t="s">
        <v>514</v>
      </c>
      <c r="B416" s="7">
        <v>415</v>
      </c>
    </row>
    <row r="417" spans="1:2">
      <c r="A417" s="7" t="s">
        <v>515</v>
      </c>
      <c r="B417" s="7">
        <v>416</v>
      </c>
    </row>
    <row r="418" spans="1:2">
      <c r="A418" s="7" t="s">
        <v>516</v>
      </c>
      <c r="B418" s="7">
        <v>417</v>
      </c>
    </row>
    <row r="419" spans="1:2">
      <c r="A419" s="7" t="s">
        <v>517</v>
      </c>
      <c r="B419" s="7">
        <v>418</v>
      </c>
    </row>
    <row r="420" spans="1:2">
      <c r="A420" s="7" t="s">
        <v>518</v>
      </c>
      <c r="B420" s="7">
        <v>419</v>
      </c>
    </row>
    <row r="421" spans="1:2">
      <c r="A421" s="7" t="s">
        <v>519</v>
      </c>
      <c r="B421" s="7">
        <v>420</v>
      </c>
    </row>
    <row r="422" spans="1:2">
      <c r="A422" s="7" t="s">
        <v>520</v>
      </c>
      <c r="B422" s="7">
        <v>421</v>
      </c>
    </row>
    <row r="423" spans="1:2">
      <c r="A423" s="7" t="s">
        <v>521</v>
      </c>
      <c r="B423" s="7">
        <v>422</v>
      </c>
    </row>
    <row r="424" spans="1:2">
      <c r="A424" s="7" t="s">
        <v>522</v>
      </c>
      <c r="B424" s="7">
        <v>423</v>
      </c>
    </row>
    <row r="425" spans="1:2">
      <c r="A425" s="7" t="s">
        <v>523</v>
      </c>
      <c r="B425" s="7">
        <v>424</v>
      </c>
    </row>
    <row r="426" spans="1:2">
      <c r="A426" s="7" t="s">
        <v>524</v>
      </c>
      <c r="B426" s="7">
        <v>425</v>
      </c>
    </row>
    <row r="427" spans="1:2">
      <c r="A427" s="7" t="s">
        <v>525</v>
      </c>
      <c r="B427" s="7">
        <v>426</v>
      </c>
    </row>
    <row r="428" spans="1:2">
      <c r="A428" s="7" t="s">
        <v>526</v>
      </c>
      <c r="B428" s="7">
        <v>427</v>
      </c>
    </row>
    <row r="429" spans="1:2">
      <c r="A429" s="7" t="s">
        <v>527</v>
      </c>
      <c r="B429" s="7">
        <v>428</v>
      </c>
    </row>
    <row r="430" spans="1:2">
      <c r="A430" s="7" t="s">
        <v>528</v>
      </c>
      <c r="B430" s="7">
        <v>429</v>
      </c>
    </row>
    <row r="431" spans="1:2">
      <c r="A431" s="7" t="s">
        <v>529</v>
      </c>
      <c r="B431" s="7">
        <v>430</v>
      </c>
    </row>
    <row r="432" spans="1:2">
      <c r="A432" s="7" t="s">
        <v>530</v>
      </c>
      <c r="B432" s="7">
        <v>431</v>
      </c>
    </row>
    <row r="433" spans="1:2">
      <c r="A433" s="7" t="s">
        <v>531</v>
      </c>
      <c r="B433" s="7">
        <v>432</v>
      </c>
    </row>
    <row r="434" spans="1:2">
      <c r="A434" s="7" t="s">
        <v>532</v>
      </c>
      <c r="B434" s="7">
        <v>433</v>
      </c>
    </row>
    <row r="435" spans="1:2">
      <c r="A435" s="7" t="s">
        <v>533</v>
      </c>
      <c r="B435" s="7">
        <v>434</v>
      </c>
    </row>
    <row r="436" spans="1:2">
      <c r="A436" s="7" t="s">
        <v>534</v>
      </c>
      <c r="B436" s="7">
        <v>435</v>
      </c>
    </row>
    <row r="437" spans="1:2">
      <c r="A437" s="7" t="s">
        <v>535</v>
      </c>
      <c r="B437" s="7">
        <v>436</v>
      </c>
    </row>
    <row r="438" spans="1:2">
      <c r="A438" s="7" t="s">
        <v>536</v>
      </c>
      <c r="B438" s="7">
        <v>437</v>
      </c>
    </row>
    <row r="439" spans="1:2">
      <c r="A439" s="7" t="s">
        <v>537</v>
      </c>
      <c r="B439" s="7">
        <v>438</v>
      </c>
    </row>
    <row r="440" spans="1:2">
      <c r="A440" s="7" t="s">
        <v>538</v>
      </c>
      <c r="B440" s="7">
        <v>439</v>
      </c>
    </row>
    <row r="441" spans="1:2">
      <c r="A441" s="7" t="s">
        <v>539</v>
      </c>
      <c r="B441" s="7">
        <v>440</v>
      </c>
    </row>
    <row r="442" spans="1:2">
      <c r="A442" s="7" t="s">
        <v>540</v>
      </c>
      <c r="B442" s="7">
        <v>441</v>
      </c>
    </row>
    <row r="443" spans="1:2">
      <c r="A443" s="7" t="s">
        <v>541</v>
      </c>
      <c r="B443" s="7">
        <v>442</v>
      </c>
    </row>
    <row r="444" spans="1:2">
      <c r="A444" s="7" t="s">
        <v>542</v>
      </c>
      <c r="B444" s="7">
        <v>443</v>
      </c>
    </row>
    <row r="445" spans="1:2">
      <c r="A445" s="7" t="s">
        <v>543</v>
      </c>
      <c r="B445" s="7">
        <v>444</v>
      </c>
    </row>
    <row r="446" spans="1:2">
      <c r="A446" s="7" t="s">
        <v>544</v>
      </c>
      <c r="B446" s="7">
        <v>445</v>
      </c>
    </row>
    <row r="447" spans="1:2">
      <c r="A447" s="7" t="s">
        <v>545</v>
      </c>
      <c r="B447" s="7">
        <v>446</v>
      </c>
    </row>
    <row r="448" spans="1:2">
      <c r="A448" s="7" t="s">
        <v>546</v>
      </c>
      <c r="B448" s="7">
        <v>447</v>
      </c>
    </row>
    <row r="449" spans="1:2">
      <c r="A449" s="7" t="s">
        <v>547</v>
      </c>
      <c r="B449" s="7">
        <v>448</v>
      </c>
    </row>
    <row r="450" spans="1:2">
      <c r="A450" s="7" t="s">
        <v>548</v>
      </c>
      <c r="B450" s="7">
        <v>449</v>
      </c>
    </row>
    <row r="451" spans="1:2">
      <c r="A451" s="7" t="s">
        <v>549</v>
      </c>
      <c r="B451" s="7">
        <v>450</v>
      </c>
    </row>
    <row r="452" spans="1:2">
      <c r="A452" s="7" t="s">
        <v>550</v>
      </c>
      <c r="B452" s="7">
        <v>451</v>
      </c>
    </row>
    <row r="453" spans="1:2">
      <c r="A453" s="7" t="s">
        <v>551</v>
      </c>
      <c r="B453" s="7">
        <v>452</v>
      </c>
    </row>
    <row r="454" spans="1:2">
      <c r="A454" s="7" t="s">
        <v>552</v>
      </c>
      <c r="B454" s="7">
        <v>453</v>
      </c>
    </row>
    <row r="455" spans="1:2">
      <c r="A455" s="7" t="s">
        <v>553</v>
      </c>
      <c r="B455" s="7">
        <v>454</v>
      </c>
    </row>
    <row r="456" spans="1:2">
      <c r="A456" s="7" t="s">
        <v>554</v>
      </c>
      <c r="B456" s="7">
        <v>455</v>
      </c>
    </row>
    <row r="457" spans="1:2">
      <c r="A457" s="7" t="s">
        <v>555</v>
      </c>
      <c r="B457" s="7">
        <v>456</v>
      </c>
    </row>
    <row r="458" spans="1:2">
      <c r="A458" s="7" t="s">
        <v>556</v>
      </c>
      <c r="B458" s="7">
        <v>457</v>
      </c>
    </row>
    <row r="459" spans="1:2">
      <c r="A459" s="7" t="s">
        <v>557</v>
      </c>
      <c r="B459" s="7">
        <v>458</v>
      </c>
    </row>
    <row r="460" spans="1:2">
      <c r="A460" s="7" t="s">
        <v>558</v>
      </c>
      <c r="B460" s="7">
        <v>459</v>
      </c>
    </row>
    <row r="461" spans="1:2">
      <c r="A461" s="7" t="s">
        <v>559</v>
      </c>
      <c r="B461" s="7">
        <v>460</v>
      </c>
    </row>
    <row r="462" spans="1:2">
      <c r="A462" s="7" t="s">
        <v>560</v>
      </c>
      <c r="B462" s="7">
        <v>461</v>
      </c>
    </row>
    <row r="463" spans="1:2">
      <c r="A463" s="7" t="s">
        <v>561</v>
      </c>
      <c r="B463" s="7">
        <v>462</v>
      </c>
    </row>
    <row r="464" spans="1:2">
      <c r="A464" s="7" t="s">
        <v>562</v>
      </c>
      <c r="B464" s="7">
        <v>463</v>
      </c>
    </row>
    <row r="465" spans="1:2">
      <c r="A465" s="7" t="s">
        <v>563</v>
      </c>
      <c r="B465" s="7">
        <v>464</v>
      </c>
    </row>
    <row r="466" spans="1:2">
      <c r="A466" s="7" t="s">
        <v>564</v>
      </c>
      <c r="B466" s="7">
        <v>465</v>
      </c>
    </row>
    <row r="467" spans="1:2">
      <c r="A467" s="7" t="s">
        <v>565</v>
      </c>
      <c r="B467" s="7">
        <v>466</v>
      </c>
    </row>
    <row r="468" spans="1:2">
      <c r="A468" s="7" t="s">
        <v>566</v>
      </c>
      <c r="B468" s="7">
        <v>467</v>
      </c>
    </row>
    <row r="469" spans="1:2">
      <c r="A469" s="7" t="s">
        <v>567</v>
      </c>
      <c r="B469" s="7">
        <v>468</v>
      </c>
    </row>
    <row r="470" spans="1:2">
      <c r="A470" s="7" t="s">
        <v>568</v>
      </c>
      <c r="B470" s="7">
        <v>469</v>
      </c>
    </row>
    <row r="471" spans="1:2">
      <c r="A471" s="7" t="s">
        <v>569</v>
      </c>
      <c r="B471" s="7">
        <v>470</v>
      </c>
    </row>
    <row r="472" spans="1:2">
      <c r="A472" s="7" t="s">
        <v>570</v>
      </c>
      <c r="B472" s="7">
        <v>471</v>
      </c>
    </row>
    <row r="473" spans="1:2">
      <c r="A473" s="7" t="s">
        <v>571</v>
      </c>
      <c r="B473" s="7">
        <v>472</v>
      </c>
    </row>
    <row r="474" spans="1:2">
      <c r="A474" s="7" t="s">
        <v>572</v>
      </c>
      <c r="B474" s="7">
        <v>473</v>
      </c>
    </row>
    <row r="475" spans="1:2">
      <c r="A475" s="7" t="s">
        <v>573</v>
      </c>
      <c r="B475" s="7">
        <v>474</v>
      </c>
    </row>
    <row r="476" spans="1:2">
      <c r="A476" s="7" t="s">
        <v>574</v>
      </c>
      <c r="B476" s="7">
        <v>475</v>
      </c>
    </row>
    <row r="477" spans="1:2">
      <c r="A477" s="7" t="s">
        <v>575</v>
      </c>
      <c r="B477" s="7">
        <v>476</v>
      </c>
    </row>
    <row r="478" spans="1:2">
      <c r="A478" s="7" t="s">
        <v>576</v>
      </c>
      <c r="B478" s="7">
        <v>477</v>
      </c>
    </row>
    <row r="479" spans="1:2">
      <c r="A479" s="7" t="s">
        <v>577</v>
      </c>
      <c r="B479" s="7">
        <v>478</v>
      </c>
    </row>
    <row r="480" spans="1:2">
      <c r="A480" s="7" t="s">
        <v>578</v>
      </c>
      <c r="B480" s="7">
        <v>479</v>
      </c>
    </row>
    <row r="481" spans="1:2">
      <c r="A481" s="7" t="s">
        <v>579</v>
      </c>
      <c r="B481" s="7">
        <v>480</v>
      </c>
    </row>
    <row r="482" spans="1:2">
      <c r="A482" s="7" t="s">
        <v>580</v>
      </c>
      <c r="B482" s="7">
        <v>481</v>
      </c>
    </row>
    <row r="483" spans="1:2">
      <c r="A483" s="7" t="s">
        <v>581</v>
      </c>
      <c r="B483" s="7">
        <v>482</v>
      </c>
    </row>
    <row r="484" spans="1:2">
      <c r="A484" s="7" t="s">
        <v>582</v>
      </c>
      <c r="B484" s="7">
        <v>483</v>
      </c>
    </row>
    <row r="485" spans="1:2">
      <c r="A485" s="7" t="s">
        <v>583</v>
      </c>
      <c r="B485" s="7">
        <v>484</v>
      </c>
    </row>
    <row r="486" spans="1:2">
      <c r="A486" s="7" t="s">
        <v>584</v>
      </c>
      <c r="B486" s="7">
        <v>485</v>
      </c>
    </row>
    <row r="487" spans="1:2">
      <c r="A487" s="7" t="s">
        <v>585</v>
      </c>
      <c r="B487" s="7">
        <v>486</v>
      </c>
    </row>
    <row r="488" spans="1:2">
      <c r="A488" s="7" t="s">
        <v>426</v>
      </c>
      <c r="B488" s="7">
        <v>487</v>
      </c>
    </row>
    <row r="489" spans="1:2">
      <c r="A489" s="7" t="s">
        <v>586</v>
      </c>
      <c r="B489" s="7">
        <v>488</v>
      </c>
    </row>
    <row r="490" spans="1:2">
      <c r="A490" s="7" t="s">
        <v>587</v>
      </c>
      <c r="B490" s="7">
        <v>489</v>
      </c>
    </row>
    <row r="491" spans="1:2">
      <c r="A491" s="7" t="s">
        <v>588</v>
      </c>
      <c r="B491" s="7">
        <v>490</v>
      </c>
    </row>
    <row r="492" spans="1:2">
      <c r="A492" s="7" t="s">
        <v>589</v>
      </c>
      <c r="B492" s="7">
        <v>491</v>
      </c>
    </row>
    <row r="493" spans="1:2">
      <c r="A493" s="7" t="s">
        <v>590</v>
      </c>
      <c r="B493" s="7">
        <v>492</v>
      </c>
    </row>
    <row r="494" spans="1:2">
      <c r="A494" s="7" t="s">
        <v>591</v>
      </c>
      <c r="B494" s="7">
        <v>493</v>
      </c>
    </row>
    <row r="495" spans="1:2">
      <c r="A495" s="7" t="s">
        <v>592</v>
      </c>
      <c r="B495" s="7">
        <v>494</v>
      </c>
    </row>
    <row r="496" spans="1:2">
      <c r="A496" s="7" t="s">
        <v>593</v>
      </c>
      <c r="B496" s="7">
        <v>495</v>
      </c>
    </row>
    <row r="497" spans="1:2">
      <c r="A497" s="7" t="s">
        <v>594</v>
      </c>
      <c r="B497" s="7">
        <v>496</v>
      </c>
    </row>
    <row r="498" spans="1:2">
      <c r="A498" s="7" t="s">
        <v>595</v>
      </c>
      <c r="B498" s="7">
        <v>497</v>
      </c>
    </row>
    <row r="499" spans="1:2">
      <c r="A499" s="7" t="s">
        <v>596</v>
      </c>
      <c r="B499" s="7">
        <v>498</v>
      </c>
    </row>
    <row r="500" spans="1:2">
      <c r="A500" s="7" t="s">
        <v>597</v>
      </c>
      <c r="B500" s="7">
        <v>499</v>
      </c>
    </row>
    <row r="501" spans="1:2">
      <c r="A501" s="7" t="s">
        <v>598</v>
      </c>
      <c r="B501" s="7">
        <v>500</v>
      </c>
    </row>
    <row r="502" spans="1:2">
      <c r="A502" s="7" t="s">
        <v>599</v>
      </c>
      <c r="B502" s="7">
        <v>501</v>
      </c>
    </row>
    <row r="503" spans="1:2">
      <c r="A503" s="7" t="s">
        <v>600</v>
      </c>
      <c r="B503" s="7">
        <v>502</v>
      </c>
    </row>
    <row r="504" spans="1:2">
      <c r="A504" s="7" t="s">
        <v>601</v>
      </c>
      <c r="B504" s="7">
        <v>503</v>
      </c>
    </row>
    <row r="505" spans="1:2">
      <c r="A505" s="7" t="s">
        <v>602</v>
      </c>
      <c r="B505" s="7">
        <v>504</v>
      </c>
    </row>
    <row r="506" spans="1:2">
      <c r="A506" s="7" t="s">
        <v>603</v>
      </c>
      <c r="B506" s="7">
        <v>505</v>
      </c>
    </row>
    <row r="507" spans="1:2">
      <c r="A507" s="7" t="s">
        <v>604</v>
      </c>
      <c r="B507" s="7">
        <v>506</v>
      </c>
    </row>
    <row r="508" spans="1:2">
      <c r="A508" s="7" t="s">
        <v>605</v>
      </c>
      <c r="B508" s="7">
        <v>507</v>
      </c>
    </row>
    <row r="509" spans="1:2">
      <c r="A509" s="7" t="s">
        <v>606</v>
      </c>
      <c r="B509" s="7">
        <v>508</v>
      </c>
    </row>
    <row r="510" spans="1:2">
      <c r="A510" s="7" t="s">
        <v>607</v>
      </c>
      <c r="B510" s="7">
        <v>509</v>
      </c>
    </row>
    <row r="511" spans="1:2">
      <c r="A511" s="7" t="s">
        <v>608</v>
      </c>
      <c r="B511" s="7">
        <v>510</v>
      </c>
    </row>
    <row r="512" spans="1:2">
      <c r="A512" s="7" t="s">
        <v>609</v>
      </c>
      <c r="B512" s="7">
        <v>511</v>
      </c>
    </row>
    <row r="513" spans="1:2">
      <c r="A513" s="7" t="s">
        <v>610</v>
      </c>
      <c r="B513" s="7">
        <v>512</v>
      </c>
    </row>
    <row r="514" spans="1:2">
      <c r="A514" s="7" t="s">
        <v>611</v>
      </c>
      <c r="B514" s="7">
        <v>513</v>
      </c>
    </row>
    <row r="515" spans="1:2">
      <c r="A515" s="7" t="s">
        <v>612</v>
      </c>
      <c r="B515" s="7">
        <v>514</v>
      </c>
    </row>
    <row r="516" spans="1:2">
      <c r="A516" s="7" t="s">
        <v>613</v>
      </c>
      <c r="B516" s="7">
        <v>515</v>
      </c>
    </row>
    <row r="517" spans="1:2">
      <c r="A517" s="7" t="s">
        <v>614</v>
      </c>
      <c r="B517" s="7">
        <v>516</v>
      </c>
    </row>
    <row r="518" spans="1:2">
      <c r="A518" s="7" t="s">
        <v>615</v>
      </c>
      <c r="B518" s="7">
        <v>517</v>
      </c>
    </row>
    <row r="519" spans="1:2">
      <c r="A519" s="7" t="s">
        <v>616</v>
      </c>
      <c r="B519" s="7">
        <v>518</v>
      </c>
    </row>
    <row r="520" spans="1:2">
      <c r="A520" s="7" t="s">
        <v>617</v>
      </c>
      <c r="B520" s="7">
        <v>519</v>
      </c>
    </row>
    <row r="521" spans="1:2">
      <c r="A521" s="7" t="s">
        <v>618</v>
      </c>
      <c r="B521" s="7">
        <v>520</v>
      </c>
    </row>
    <row r="522" spans="1:2">
      <c r="A522" s="7" t="s">
        <v>619</v>
      </c>
      <c r="B522" s="7">
        <v>521</v>
      </c>
    </row>
    <row r="523" spans="1:2">
      <c r="A523" s="7" t="s">
        <v>620</v>
      </c>
      <c r="B523" s="7">
        <v>522</v>
      </c>
    </row>
    <row r="524" spans="1:2">
      <c r="A524" s="7" t="s">
        <v>621</v>
      </c>
      <c r="B524" s="7">
        <v>523</v>
      </c>
    </row>
    <row r="525" spans="1:2">
      <c r="A525" s="7" t="s">
        <v>622</v>
      </c>
      <c r="B525" s="7">
        <v>524</v>
      </c>
    </row>
    <row r="526" spans="1:2">
      <c r="A526" s="7" t="s">
        <v>623</v>
      </c>
      <c r="B526" s="7">
        <v>525</v>
      </c>
    </row>
    <row r="527" spans="1:2">
      <c r="A527" s="7" t="s">
        <v>624</v>
      </c>
      <c r="B527" s="7">
        <v>526</v>
      </c>
    </row>
    <row r="528" spans="1:2">
      <c r="A528" s="7" t="s">
        <v>625</v>
      </c>
      <c r="B528" s="7">
        <v>527</v>
      </c>
    </row>
    <row r="529" spans="1:2">
      <c r="A529" s="7" t="s">
        <v>626</v>
      </c>
      <c r="B529" s="7">
        <v>528</v>
      </c>
    </row>
    <row r="530" spans="1:2">
      <c r="A530" s="7" t="s">
        <v>627</v>
      </c>
      <c r="B530" s="7">
        <v>529</v>
      </c>
    </row>
    <row r="531" spans="1:2">
      <c r="A531" s="7" t="s">
        <v>628</v>
      </c>
      <c r="B531" s="7">
        <v>530</v>
      </c>
    </row>
    <row r="532" spans="1:2">
      <c r="A532" s="7" t="s">
        <v>629</v>
      </c>
      <c r="B532" s="7">
        <v>531</v>
      </c>
    </row>
    <row r="533" spans="1:2">
      <c r="A533" s="7" t="s">
        <v>630</v>
      </c>
      <c r="B533" s="7">
        <v>532</v>
      </c>
    </row>
    <row r="534" spans="1:2">
      <c r="A534" s="7" t="s">
        <v>631</v>
      </c>
      <c r="B534" s="7">
        <v>533</v>
      </c>
    </row>
    <row r="535" spans="1:2">
      <c r="A535" s="7" t="s">
        <v>632</v>
      </c>
      <c r="B535" s="7">
        <v>534</v>
      </c>
    </row>
    <row r="536" spans="1:2">
      <c r="A536" s="7" t="s">
        <v>633</v>
      </c>
      <c r="B536" s="7">
        <v>535</v>
      </c>
    </row>
    <row r="537" spans="1:2">
      <c r="A537" s="7" t="s">
        <v>634</v>
      </c>
      <c r="B537" s="7">
        <v>536</v>
      </c>
    </row>
    <row r="538" spans="1:2">
      <c r="A538" s="7" t="s">
        <v>635</v>
      </c>
      <c r="B538" s="7">
        <v>537</v>
      </c>
    </row>
    <row r="539" spans="1:2">
      <c r="A539" s="7" t="s">
        <v>572</v>
      </c>
      <c r="B539" s="7">
        <v>538</v>
      </c>
    </row>
    <row r="540" spans="1:2">
      <c r="A540" s="7" t="s">
        <v>636</v>
      </c>
      <c r="B540" s="7">
        <v>539</v>
      </c>
    </row>
    <row r="541" spans="1:2">
      <c r="A541" s="7" t="s">
        <v>637</v>
      </c>
      <c r="B541" s="7">
        <v>540</v>
      </c>
    </row>
    <row r="542" spans="1:2">
      <c r="A542" s="7" t="s">
        <v>638</v>
      </c>
      <c r="B542" s="7">
        <v>541</v>
      </c>
    </row>
    <row r="543" spans="1:2">
      <c r="A543" s="7" t="s">
        <v>639</v>
      </c>
      <c r="B543" s="7">
        <v>542</v>
      </c>
    </row>
    <row r="544" spans="1:2">
      <c r="A544" s="7" t="s">
        <v>640</v>
      </c>
      <c r="B544" s="7">
        <v>543</v>
      </c>
    </row>
    <row r="545" spans="1:2">
      <c r="A545" s="7" t="s">
        <v>641</v>
      </c>
      <c r="B545" s="7">
        <v>544</v>
      </c>
    </row>
    <row r="546" spans="1:2">
      <c r="A546" s="7" t="s">
        <v>642</v>
      </c>
      <c r="B546" s="7">
        <v>545</v>
      </c>
    </row>
    <row r="547" spans="1:2">
      <c r="A547" s="7" t="s">
        <v>643</v>
      </c>
      <c r="B547" s="7">
        <v>546</v>
      </c>
    </row>
    <row r="548" spans="1:2">
      <c r="A548" s="7" t="s">
        <v>644</v>
      </c>
      <c r="B548" s="7">
        <v>547</v>
      </c>
    </row>
    <row r="549" spans="1:2">
      <c r="A549" s="7" t="s">
        <v>645</v>
      </c>
      <c r="B549" s="7">
        <v>548</v>
      </c>
    </row>
    <row r="550" spans="1:2">
      <c r="A550" s="7" t="s">
        <v>646</v>
      </c>
      <c r="B550" s="7">
        <v>549</v>
      </c>
    </row>
    <row r="551" spans="1:2">
      <c r="A551" s="7" t="s">
        <v>647</v>
      </c>
      <c r="B551" s="7">
        <v>550</v>
      </c>
    </row>
    <row r="552" spans="1:2">
      <c r="A552" s="7" t="s">
        <v>648</v>
      </c>
      <c r="B552" s="7">
        <v>551</v>
      </c>
    </row>
    <row r="553" spans="1:2">
      <c r="A553" s="7" t="s">
        <v>649</v>
      </c>
      <c r="B553" s="7">
        <v>552</v>
      </c>
    </row>
    <row r="554" spans="1:2">
      <c r="A554" s="7" t="s">
        <v>650</v>
      </c>
      <c r="B554" s="7">
        <v>553</v>
      </c>
    </row>
    <row r="555" spans="1:2">
      <c r="A555" s="7" t="s">
        <v>651</v>
      </c>
      <c r="B555" s="7">
        <v>554</v>
      </c>
    </row>
    <row r="556" spans="1:2">
      <c r="A556" s="7" t="s">
        <v>652</v>
      </c>
      <c r="B556" s="7">
        <v>555</v>
      </c>
    </row>
    <row r="557" spans="1:2">
      <c r="A557" s="7" t="s">
        <v>653</v>
      </c>
      <c r="B557" s="7">
        <v>556</v>
      </c>
    </row>
    <row r="558" spans="1:2">
      <c r="A558" s="7" t="s">
        <v>654</v>
      </c>
      <c r="B558" s="7">
        <v>557</v>
      </c>
    </row>
    <row r="559" spans="1:2">
      <c r="A559" s="7" t="s">
        <v>655</v>
      </c>
      <c r="B559" s="7">
        <v>558</v>
      </c>
    </row>
    <row r="560" spans="1:2">
      <c r="A560" s="7" t="s">
        <v>656</v>
      </c>
      <c r="B560" s="7">
        <v>559</v>
      </c>
    </row>
    <row r="561" spans="1:2">
      <c r="A561" s="7" t="s">
        <v>657</v>
      </c>
      <c r="B561" s="7">
        <v>560</v>
      </c>
    </row>
    <row r="562" spans="1:2">
      <c r="A562" s="7" t="s">
        <v>658</v>
      </c>
      <c r="B562" s="7">
        <v>561</v>
      </c>
    </row>
    <row r="563" spans="1:2">
      <c r="A563" s="7" t="s">
        <v>659</v>
      </c>
      <c r="B563" s="7">
        <v>562</v>
      </c>
    </row>
    <row r="564" spans="1:2">
      <c r="A564" s="7" t="s">
        <v>660</v>
      </c>
      <c r="B564" s="7">
        <v>563</v>
      </c>
    </row>
    <row r="565" spans="1:2">
      <c r="A565" s="7" t="s">
        <v>661</v>
      </c>
      <c r="B565" s="7">
        <v>564</v>
      </c>
    </row>
    <row r="566" spans="1:2">
      <c r="A566" s="7" t="s">
        <v>662</v>
      </c>
      <c r="B566" s="7">
        <v>565</v>
      </c>
    </row>
    <row r="567" spans="1:2">
      <c r="A567" s="7" t="s">
        <v>663</v>
      </c>
      <c r="B567" s="7">
        <v>566</v>
      </c>
    </row>
    <row r="568" spans="1:2">
      <c r="A568" s="7" t="s">
        <v>664</v>
      </c>
      <c r="B568" s="7">
        <v>567</v>
      </c>
    </row>
    <row r="569" spans="1:2">
      <c r="A569" s="7" t="s">
        <v>665</v>
      </c>
      <c r="B569" s="7">
        <v>568</v>
      </c>
    </row>
    <row r="570" spans="1:2">
      <c r="A570" s="7" t="s">
        <v>666</v>
      </c>
      <c r="B570" s="7">
        <v>569</v>
      </c>
    </row>
    <row r="571" spans="1:2">
      <c r="A571" s="7" t="s">
        <v>667</v>
      </c>
      <c r="B571" s="7">
        <v>570</v>
      </c>
    </row>
    <row r="572" spans="1:2">
      <c r="A572" s="7" t="s">
        <v>284</v>
      </c>
      <c r="B572" s="7">
        <v>571</v>
      </c>
    </row>
    <row r="573" spans="1:2">
      <c r="A573" s="7" t="s">
        <v>668</v>
      </c>
      <c r="B573" s="7">
        <v>572</v>
      </c>
    </row>
    <row r="574" spans="1:2">
      <c r="A574" s="7" t="s">
        <v>669</v>
      </c>
      <c r="B574" s="7">
        <v>573</v>
      </c>
    </row>
    <row r="575" spans="1:2">
      <c r="A575" s="7" t="s">
        <v>670</v>
      </c>
      <c r="B575" s="7">
        <v>574</v>
      </c>
    </row>
    <row r="576" spans="1:2">
      <c r="A576" s="7" t="s">
        <v>671</v>
      </c>
      <c r="B576" s="7">
        <v>575</v>
      </c>
    </row>
    <row r="577" spans="1:2">
      <c r="A577" s="7" t="s">
        <v>672</v>
      </c>
      <c r="B577" s="7">
        <v>576</v>
      </c>
    </row>
    <row r="578" spans="1:2">
      <c r="A578" s="7" t="s">
        <v>673</v>
      </c>
      <c r="B578" s="7">
        <v>577</v>
      </c>
    </row>
    <row r="579" spans="1:2">
      <c r="A579" s="7" t="s">
        <v>674</v>
      </c>
      <c r="B579" s="7">
        <v>578</v>
      </c>
    </row>
    <row r="580" spans="1:2">
      <c r="A580" s="7" t="s">
        <v>675</v>
      </c>
      <c r="B580" s="7">
        <v>579</v>
      </c>
    </row>
    <row r="581" spans="1:2">
      <c r="A581" s="7" t="s">
        <v>676</v>
      </c>
      <c r="B581" s="7">
        <v>580</v>
      </c>
    </row>
    <row r="582" spans="1:2">
      <c r="A582" s="7" t="s">
        <v>677</v>
      </c>
      <c r="B582" s="7">
        <v>581</v>
      </c>
    </row>
    <row r="583" spans="1:2">
      <c r="A583" s="7" t="s">
        <v>678</v>
      </c>
      <c r="B583" s="7">
        <v>582</v>
      </c>
    </row>
    <row r="584" spans="1:2">
      <c r="A584" s="7" t="s">
        <v>679</v>
      </c>
      <c r="B584" s="7">
        <v>583</v>
      </c>
    </row>
    <row r="585" spans="1:2">
      <c r="A585" s="7" t="s">
        <v>680</v>
      </c>
      <c r="B585" s="7">
        <v>584</v>
      </c>
    </row>
    <row r="586" spans="1:2">
      <c r="A586" s="7" t="s">
        <v>681</v>
      </c>
      <c r="B586" s="7">
        <v>585</v>
      </c>
    </row>
    <row r="587" spans="1:2">
      <c r="A587" s="7" t="s">
        <v>682</v>
      </c>
      <c r="B587" s="7">
        <v>586</v>
      </c>
    </row>
    <row r="588" spans="1:2">
      <c r="A588" s="7" t="s">
        <v>683</v>
      </c>
      <c r="B588" s="7">
        <v>587</v>
      </c>
    </row>
    <row r="589" spans="1:2">
      <c r="A589" s="7" t="s">
        <v>684</v>
      </c>
      <c r="B589" s="7">
        <v>588</v>
      </c>
    </row>
    <row r="590" spans="1:2">
      <c r="A590" s="7" t="s">
        <v>685</v>
      </c>
      <c r="B590" s="7">
        <v>589</v>
      </c>
    </row>
    <row r="591" spans="1:2">
      <c r="A591" s="7" t="s">
        <v>686</v>
      </c>
      <c r="B591" s="7">
        <v>590</v>
      </c>
    </row>
    <row r="592" spans="1:2">
      <c r="A592" s="7" t="s">
        <v>687</v>
      </c>
      <c r="B592" s="7">
        <v>591</v>
      </c>
    </row>
    <row r="593" spans="1:2">
      <c r="A593" s="7" t="s">
        <v>688</v>
      </c>
      <c r="B593" s="7">
        <v>592</v>
      </c>
    </row>
    <row r="594" spans="1:2">
      <c r="A594" s="7" t="s">
        <v>689</v>
      </c>
      <c r="B594" s="7">
        <v>593</v>
      </c>
    </row>
    <row r="595" spans="1:2">
      <c r="A595" s="7" t="s">
        <v>690</v>
      </c>
      <c r="B595" s="7">
        <v>594</v>
      </c>
    </row>
    <row r="596" spans="1:2">
      <c r="A596" s="7" t="s">
        <v>551</v>
      </c>
      <c r="B596" s="7">
        <v>595</v>
      </c>
    </row>
    <row r="597" spans="1:2">
      <c r="A597" s="7" t="s">
        <v>691</v>
      </c>
      <c r="B597" s="7">
        <v>596</v>
      </c>
    </row>
    <row r="598" spans="1:2">
      <c r="A598" s="7" t="s">
        <v>692</v>
      </c>
      <c r="B598" s="7">
        <v>597</v>
      </c>
    </row>
    <row r="599" spans="1:2">
      <c r="A599" s="7" t="s">
        <v>693</v>
      </c>
      <c r="B599" s="7">
        <v>598</v>
      </c>
    </row>
    <row r="600" spans="1:2">
      <c r="A600" s="7" t="s">
        <v>694</v>
      </c>
      <c r="B600" s="7">
        <v>599</v>
      </c>
    </row>
    <row r="601" spans="1:2">
      <c r="A601" s="7" t="s">
        <v>695</v>
      </c>
      <c r="B601" s="7">
        <v>600</v>
      </c>
    </row>
    <row r="602" spans="1:2">
      <c r="A602" s="7" t="s">
        <v>696</v>
      </c>
      <c r="B602" s="7">
        <v>601</v>
      </c>
    </row>
    <row r="603" spans="1:2">
      <c r="A603" s="7" t="s">
        <v>697</v>
      </c>
      <c r="B603" s="7">
        <v>602</v>
      </c>
    </row>
    <row r="604" spans="1:2">
      <c r="A604" s="7" t="s">
        <v>698</v>
      </c>
      <c r="B604" s="7">
        <v>603</v>
      </c>
    </row>
    <row r="605" spans="1:2">
      <c r="A605" s="7" t="s">
        <v>699</v>
      </c>
      <c r="B605" s="7">
        <v>604</v>
      </c>
    </row>
    <row r="606" spans="1:2">
      <c r="A606" s="7" t="s">
        <v>700</v>
      </c>
      <c r="B606" s="7">
        <v>605</v>
      </c>
    </row>
    <row r="607" spans="1:2">
      <c r="A607" s="7" t="s">
        <v>701</v>
      </c>
      <c r="B607" s="7">
        <v>606</v>
      </c>
    </row>
    <row r="608" spans="1:2">
      <c r="A608" s="7" t="s">
        <v>702</v>
      </c>
      <c r="B608" s="7">
        <v>607</v>
      </c>
    </row>
    <row r="609" spans="1:2">
      <c r="A609" s="7" t="s">
        <v>703</v>
      </c>
      <c r="B609" s="7">
        <v>608</v>
      </c>
    </row>
    <row r="610" spans="1:2">
      <c r="A610" s="7" t="s">
        <v>704</v>
      </c>
      <c r="B610" s="7">
        <v>609</v>
      </c>
    </row>
    <row r="611" spans="1:2">
      <c r="A611" s="7" t="s">
        <v>705</v>
      </c>
      <c r="B611" s="7">
        <v>610</v>
      </c>
    </row>
    <row r="612" spans="1:2">
      <c r="A612" s="7" t="s">
        <v>706</v>
      </c>
      <c r="B612" s="7">
        <v>611</v>
      </c>
    </row>
    <row r="613" spans="1:2">
      <c r="A613" s="7" t="s">
        <v>707</v>
      </c>
      <c r="B613" s="7">
        <v>612</v>
      </c>
    </row>
    <row r="614" spans="1:2">
      <c r="A614" s="7" t="s">
        <v>708</v>
      </c>
      <c r="B614" s="7">
        <v>613</v>
      </c>
    </row>
    <row r="615" spans="1:2">
      <c r="A615" s="7" t="s">
        <v>709</v>
      </c>
      <c r="B615" s="7">
        <v>614</v>
      </c>
    </row>
    <row r="616" spans="1:2">
      <c r="A616" s="7" t="s">
        <v>710</v>
      </c>
      <c r="B616" s="7">
        <v>615</v>
      </c>
    </row>
    <row r="617" spans="1:2">
      <c r="A617" s="7" t="s">
        <v>711</v>
      </c>
      <c r="B617" s="7">
        <v>616</v>
      </c>
    </row>
    <row r="618" spans="1:2">
      <c r="A618" s="7" t="s">
        <v>712</v>
      </c>
      <c r="B618" s="7">
        <v>617</v>
      </c>
    </row>
    <row r="619" spans="1:2">
      <c r="A619" s="7" t="s">
        <v>713</v>
      </c>
      <c r="B619" s="7">
        <v>618</v>
      </c>
    </row>
    <row r="620" spans="1:2">
      <c r="A620" s="7" t="s">
        <v>714</v>
      </c>
      <c r="B620" s="7">
        <v>619</v>
      </c>
    </row>
    <row r="621" spans="1:2">
      <c r="A621" s="7" t="s">
        <v>715</v>
      </c>
      <c r="B621" s="7">
        <v>620</v>
      </c>
    </row>
    <row r="622" spans="1:2">
      <c r="A622" s="7" t="s">
        <v>716</v>
      </c>
      <c r="B622" s="7">
        <v>621</v>
      </c>
    </row>
    <row r="623" spans="1:2">
      <c r="A623" s="7" t="s">
        <v>717</v>
      </c>
      <c r="B623" s="7">
        <v>622</v>
      </c>
    </row>
    <row r="624" spans="1:2">
      <c r="A624" s="7" t="s">
        <v>718</v>
      </c>
      <c r="B624" s="7">
        <v>623</v>
      </c>
    </row>
    <row r="625" spans="1:2">
      <c r="A625" s="7" t="s">
        <v>719</v>
      </c>
      <c r="B625" s="7">
        <v>624</v>
      </c>
    </row>
    <row r="626" spans="1:2">
      <c r="A626" s="7" t="s">
        <v>720</v>
      </c>
      <c r="B626" s="7">
        <v>625</v>
      </c>
    </row>
    <row r="627" spans="1:2">
      <c r="A627" s="7" t="s">
        <v>721</v>
      </c>
      <c r="B627" s="7">
        <v>626</v>
      </c>
    </row>
    <row r="628" spans="1:2">
      <c r="A628" s="7" t="s">
        <v>722</v>
      </c>
      <c r="B628" s="7">
        <v>627</v>
      </c>
    </row>
    <row r="629" spans="1:2">
      <c r="A629" s="7" t="s">
        <v>723</v>
      </c>
      <c r="B629" s="7">
        <v>628</v>
      </c>
    </row>
    <row r="630" spans="1:2">
      <c r="A630" s="7" t="s">
        <v>724</v>
      </c>
      <c r="B630" s="7">
        <v>629</v>
      </c>
    </row>
    <row r="631" spans="1:2">
      <c r="A631" s="7" t="s">
        <v>725</v>
      </c>
      <c r="B631" s="7">
        <v>630</v>
      </c>
    </row>
    <row r="632" spans="1:2">
      <c r="A632" s="7" t="s">
        <v>726</v>
      </c>
      <c r="B632" s="7">
        <v>631</v>
      </c>
    </row>
    <row r="633" spans="1:2">
      <c r="A633" s="7" t="s">
        <v>727</v>
      </c>
      <c r="B633" s="7">
        <v>632</v>
      </c>
    </row>
    <row r="634" spans="1:2">
      <c r="A634" s="7" t="s">
        <v>728</v>
      </c>
      <c r="B634" s="7">
        <v>633</v>
      </c>
    </row>
    <row r="635" spans="1:2">
      <c r="A635" s="7" t="s">
        <v>729</v>
      </c>
      <c r="B635" s="7">
        <v>634</v>
      </c>
    </row>
    <row r="636" spans="1:2">
      <c r="A636" s="7" t="s">
        <v>730</v>
      </c>
      <c r="B636" s="7">
        <v>635</v>
      </c>
    </row>
    <row r="637" spans="1:2">
      <c r="A637" s="7" t="s">
        <v>731</v>
      </c>
      <c r="B637" s="7">
        <v>636</v>
      </c>
    </row>
    <row r="638" spans="1:2">
      <c r="A638" s="7" t="s">
        <v>732</v>
      </c>
      <c r="B638" s="7">
        <v>637</v>
      </c>
    </row>
    <row r="639" spans="1:2">
      <c r="A639" s="7" t="s">
        <v>733</v>
      </c>
      <c r="B639" s="7">
        <v>638</v>
      </c>
    </row>
    <row r="640" spans="1:2">
      <c r="A640" s="7" t="s">
        <v>734</v>
      </c>
      <c r="B640" s="7">
        <v>639</v>
      </c>
    </row>
    <row r="641" spans="1:2">
      <c r="A641" s="7" t="s">
        <v>735</v>
      </c>
      <c r="B641" s="7">
        <v>640</v>
      </c>
    </row>
    <row r="642" spans="1:2">
      <c r="A642" s="7" t="s">
        <v>736</v>
      </c>
      <c r="B642" s="7">
        <v>641</v>
      </c>
    </row>
    <row r="643" spans="1:2">
      <c r="A643" s="7" t="s">
        <v>737</v>
      </c>
      <c r="B643" s="7">
        <v>642</v>
      </c>
    </row>
    <row r="644" spans="1:2">
      <c r="A644" s="7" t="s">
        <v>738</v>
      </c>
      <c r="B644" s="7">
        <v>643</v>
      </c>
    </row>
    <row r="645" spans="1:2">
      <c r="A645" s="7" t="s">
        <v>739</v>
      </c>
      <c r="B645" s="7">
        <v>644</v>
      </c>
    </row>
    <row r="646" spans="1:2">
      <c r="A646" s="7" t="s">
        <v>740</v>
      </c>
      <c r="B646" s="7">
        <v>645</v>
      </c>
    </row>
    <row r="647" spans="1:2">
      <c r="A647" s="7" t="s">
        <v>741</v>
      </c>
      <c r="B647" s="7">
        <v>646</v>
      </c>
    </row>
    <row r="648" spans="1:2">
      <c r="A648" s="7" t="s">
        <v>742</v>
      </c>
      <c r="B648" s="7">
        <v>647</v>
      </c>
    </row>
    <row r="649" spans="1:2">
      <c r="A649" s="7" t="s">
        <v>743</v>
      </c>
      <c r="B649" s="7">
        <v>648</v>
      </c>
    </row>
    <row r="650" spans="1:2">
      <c r="A650" s="7" t="s">
        <v>744</v>
      </c>
      <c r="B650" s="7">
        <v>649</v>
      </c>
    </row>
    <row r="651" spans="1:2">
      <c r="A651" s="7" t="s">
        <v>745</v>
      </c>
      <c r="B651" s="7">
        <v>650</v>
      </c>
    </row>
    <row r="652" spans="1:2">
      <c r="A652" s="7" t="s">
        <v>746</v>
      </c>
      <c r="B652" s="7">
        <v>651</v>
      </c>
    </row>
    <row r="653" spans="1:2">
      <c r="A653" s="7" t="s">
        <v>747</v>
      </c>
      <c r="B653" s="7">
        <v>652</v>
      </c>
    </row>
    <row r="654" spans="1:2">
      <c r="A654" s="7" t="s">
        <v>748</v>
      </c>
      <c r="B654" s="7">
        <v>653</v>
      </c>
    </row>
    <row r="655" spans="1:2">
      <c r="A655" s="7" t="s">
        <v>749</v>
      </c>
      <c r="B655" s="7">
        <v>654</v>
      </c>
    </row>
    <row r="656" spans="1:2">
      <c r="A656" s="7" t="s">
        <v>750</v>
      </c>
      <c r="B656" s="7">
        <v>655</v>
      </c>
    </row>
    <row r="657" spans="1:2">
      <c r="A657" s="7" t="s">
        <v>751</v>
      </c>
      <c r="B657" s="7">
        <v>656</v>
      </c>
    </row>
    <row r="658" spans="1:2">
      <c r="A658" s="7" t="s">
        <v>752</v>
      </c>
      <c r="B658" s="7">
        <v>657</v>
      </c>
    </row>
    <row r="659" spans="1:2">
      <c r="A659" s="7" t="s">
        <v>753</v>
      </c>
      <c r="B659" s="7">
        <v>658</v>
      </c>
    </row>
    <row r="660" spans="1:2">
      <c r="A660" s="7" t="s">
        <v>754</v>
      </c>
      <c r="B660" s="7">
        <v>659</v>
      </c>
    </row>
    <row r="661" spans="1:2">
      <c r="A661" s="7" t="s">
        <v>755</v>
      </c>
      <c r="B661" s="7">
        <v>660</v>
      </c>
    </row>
    <row r="662" spans="1:2">
      <c r="A662" s="7" t="s">
        <v>756</v>
      </c>
      <c r="B662" s="7">
        <v>661</v>
      </c>
    </row>
    <row r="663" spans="1:2">
      <c r="A663" s="7" t="s">
        <v>757</v>
      </c>
      <c r="B663" s="7">
        <v>662</v>
      </c>
    </row>
    <row r="664" spans="1:2">
      <c r="A664" s="7" t="s">
        <v>758</v>
      </c>
      <c r="B664" s="7">
        <v>663</v>
      </c>
    </row>
    <row r="665" spans="1:2">
      <c r="A665" s="7" t="s">
        <v>759</v>
      </c>
      <c r="B665" s="7">
        <v>664</v>
      </c>
    </row>
    <row r="666" spans="1:2">
      <c r="A666" s="7" t="s">
        <v>760</v>
      </c>
      <c r="B666" s="7">
        <v>665</v>
      </c>
    </row>
    <row r="667" spans="1:2">
      <c r="A667" s="7" t="s">
        <v>761</v>
      </c>
      <c r="B667" s="7">
        <v>666</v>
      </c>
    </row>
    <row r="668" spans="1:2">
      <c r="A668" s="7" t="s">
        <v>762</v>
      </c>
      <c r="B668" s="7">
        <v>667</v>
      </c>
    </row>
    <row r="669" spans="1:2">
      <c r="A669" s="7" t="s">
        <v>763</v>
      </c>
      <c r="B669" s="7">
        <v>668</v>
      </c>
    </row>
    <row r="670" spans="1:2">
      <c r="A670" s="7" t="s">
        <v>764</v>
      </c>
      <c r="B670" s="7">
        <v>669</v>
      </c>
    </row>
    <row r="671" spans="1:2">
      <c r="A671" s="7" t="s">
        <v>765</v>
      </c>
      <c r="B671" s="7">
        <v>670</v>
      </c>
    </row>
    <row r="672" spans="1:2">
      <c r="A672" s="7" t="s">
        <v>766</v>
      </c>
      <c r="B672" s="7">
        <v>671</v>
      </c>
    </row>
    <row r="673" spans="1:2">
      <c r="A673" s="7" t="s">
        <v>767</v>
      </c>
      <c r="B673" s="7">
        <v>672</v>
      </c>
    </row>
    <row r="674" spans="1:2">
      <c r="A674" s="7" t="s">
        <v>768</v>
      </c>
      <c r="B674" s="7">
        <v>673</v>
      </c>
    </row>
    <row r="675" spans="1:2">
      <c r="A675" s="7" t="s">
        <v>769</v>
      </c>
      <c r="B675" s="7">
        <v>674</v>
      </c>
    </row>
    <row r="676" spans="1:2">
      <c r="A676" s="7" t="s">
        <v>770</v>
      </c>
      <c r="B676" s="7">
        <v>675</v>
      </c>
    </row>
    <row r="677" spans="1:2">
      <c r="A677" s="7" t="s">
        <v>771</v>
      </c>
      <c r="B677" s="7">
        <v>676</v>
      </c>
    </row>
    <row r="678" spans="1:2">
      <c r="A678" s="7" t="s">
        <v>772</v>
      </c>
      <c r="B678" s="7">
        <v>677</v>
      </c>
    </row>
    <row r="679" spans="1:2">
      <c r="A679" s="7" t="s">
        <v>773</v>
      </c>
      <c r="B679" s="7">
        <v>678</v>
      </c>
    </row>
    <row r="680" spans="1:2">
      <c r="A680" s="7" t="s">
        <v>774</v>
      </c>
      <c r="B680" s="7">
        <v>679</v>
      </c>
    </row>
    <row r="681" spans="1:2">
      <c r="A681" s="7" t="s">
        <v>775</v>
      </c>
      <c r="B681" s="7">
        <v>680</v>
      </c>
    </row>
    <row r="682" spans="1:2">
      <c r="A682" s="7" t="s">
        <v>776</v>
      </c>
      <c r="B682" s="7">
        <v>681</v>
      </c>
    </row>
    <row r="683" spans="1:2">
      <c r="A683" s="7" t="s">
        <v>777</v>
      </c>
      <c r="B683" s="7">
        <v>682</v>
      </c>
    </row>
    <row r="684" spans="1:2">
      <c r="A684" s="7" t="s">
        <v>778</v>
      </c>
      <c r="B684" s="7">
        <v>683</v>
      </c>
    </row>
    <row r="685" spans="1:2">
      <c r="A685" s="7" t="s">
        <v>779</v>
      </c>
      <c r="B685" s="7">
        <v>684</v>
      </c>
    </row>
    <row r="686" spans="1:2">
      <c r="A686" s="7" t="s">
        <v>780</v>
      </c>
      <c r="B686" s="7">
        <v>685</v>
      </c>
    </row>
    <row r="687" spans="1:2">
      <c r="A687" s="7" t="s">
        <v>781</v>
      </c>
      <c r="B687" s="7">
        <v>686</v>
      </c>
    </row>
    <row r="688" spans="1:2">
      <c r="A688" s="7" t="s">
        <v>782</v>
      </c>
      <c r="B688" s="7">
        <v>687</v>
      </c>
    </row>
    <row r="689" spans="1:2">
      <c r="A689" s="7" t="s">
        <v>783</v>
      </c>
      <c r="B689" s="7">
        <v>688</v>
      </c>
    </row>
    <row r="690" spans="1:2">
      <c r="A690" s="7" t="s">
        <v>784</v>
      </c>
      <c r="B690" s="7">
        <v>689</v>
      </c>
    </row>
    <row r="691" spans="1:2">
      <c r="A691" s="7" t="s">
        <v>785</v>
      </c>
      <c r="B691" s="7">
        <v>690</v>
      </c>
    </row>
    <row r="692" spans="1:2">
      <c r="A692" s="7" t="s">
        <v>786</v>
      </c>
      <c r="B692" s="7">
        <v>691</v>
      </c>
    </row>
    <row r="693" spans="1:2">
      <c r="A693" s="7" t="s">
        <v>787</v>
      </c>
      <c r="B693" s="7">
        <v>692</v>
      </c>
    </row>
    <row r="694" spans="1:2">
      <c r="A694" s="7" t="s">
        <v>788</v>
      </c>
      <c r="B694" s="7">
        <v>693</v>
      </c>
    </row>
    <row r="695" spans="1:2">
      <c r="A695" s="7" t="s">
        <v>789</v>
      </c>
      <c r="B695" s="7">
        <v>694</v>
      </c>
    </row>
    <row r="696" spans="1:2">
      <c r="A696" s="7" t="s">
        <v>790</v>
      </c>
      <c r="B696" s="7">
        <v>695</v>
      </c>
    </row>
    <row r="697" spans="1:2">
      <c r="A697" s="7" t="s">
        <v>791</v>
      </c>
      <c r="B697" s="7">
        <v>696</v>
      </c>
    </row>
    <row r="698" spans="1:2">
      <c r="A698" s="7" t="s">
        <v>792</v>
      </c>
      <c r="B698" s="7">
        <v>697</v>
      </c>
    </row>
    <row r="699" spans="1:2">
      <c r="A699" s="7" t="s">
        <v>793</v>
      </c>
      <c r="B699" s="7">
        <v>698</v>
      </c>
    </row>
    <row r="700" spans="1:2">
      <c r="A700" s="7" t="s">
        <v>794</v>
      </c>
      <c r="B700" s="7">
        <v>699</v>
      </c>
    </row>
    <row r="701" spans="1:2">
      <c r="A701" s="7" t="s">
        <v>795</v>
      </c>
      <c r="B701" s="7">
        <v>700</v>
      </c>
    </row>
    <row r="702" spans="1:2">
      <c r="A702" s="7" t="s">
        <v>796</v>
      </c>
      <c r="B702" s="7">
        <v>701</v>
      </c>
    </row>
    <row r="703" spans="1:2">
      <c r="A703" s="7" t="s">
        <v>797</v>
      </c>
      <c r="B703" s="7">
        <v>702</v>
      </c>
    </row>
    <row r="704" spans="1:2">
      <c r="A704" s="7" t="s">
        <v>798</v>
      </c>
      <c r="B704" s="7">
        <v>703</v>
      </c>
    </row>
    <row r="705" spans="1:2">
      <c r="A705" s="7" t="s">
        <v>799</v>
      </c>
      <c r="B705" s="7">
        <v>704</v>
      </c>
    </row>
    <row r="706" spans="1:2">
      <c r="A706" s="7" t="s">
        <v>800</v>
      </c>
      <c r="B706" s="7">
        <v>705</v>
      </c>
    </row>
    <row r="707" spans="1:2">
      <c r="A707" s="7" t="s">
        <v>801</v>
      </c>
      <c r="B707" s="7">
        <v>706</v>
      </c>
    </row>
    <row r="708" spans="1:2">
      <c r="A708" s="7" t="s">
        <v>802</v>
      </c>
      <c r="B708" s="7">
        <v>707</v>
      </c>
    </row>
    <row r="709" spans="1:2">
      <c r="A709" s="7" t="s">
        <v>803</v>
      </c>
      <c r="B709" s="7">
        <v>708</v>
      </c>
    </row>
    <row r="710" spans="1:2">
      <c r="A710" s="7" t="s">
        <v>804</v>
      </c>
      <c r="B710" s="7">
        <v>709</v>
      </c>
    </row>
    <row r="711" spans="1:2">
      <c r="A711" s="7" t="s">
        <v>805</v>
      </c>
      <c r="B711" s="7">
        <v>710</v>
      </c>
    </row>
    <row r="712" spans="1:2">
      <c r="A712" s="7" t="s">
        <v>806</v>
      </c>
      <c r="B712" s="7">
        <v>711</v>
      </c>
    </row>
    <row r="713" spans="1:2">
      <c r="A713" s="7" t="s">
        <v>807</v>
      </c>
      <c r="B713" s="7">
        <v>712</v>
      </c>
    </row>
    <row r="714" spans="1:2">
      <c r="A714" s="7" t="s">
        <v>808</v>
      </c>
      <c r="B714" s="7">
        <v>713</v>
      </c>
    </row>
    <row r="715" spans="1:2">
      <c r="A715" s="7" t="s">
        <v>809</v>
      </c>
      <c r="B715" s="7">
        <v>714</v>
      </c>
    </row>
    <row r="716" spans="1:2">
      <c r="A716" s="7" t="s">
        <v>810</v>
      </c>
      <c r="B716" s="7">
        <v>715</v>
      </c>
    </row>
    <row r="717" spans="1:2">
      <c r="A717" s="7" t="s">
        <v>811</v>
      </c>
      <c r="B717" s="7">
        <v>716</v>
      </c>
    </row>
    <row r="718" spans="1:2">
      <c r="A718" s="7" t="s">
        <v>812</v>
      </c>
      <c r="B718" s="7">
        <v>717</v>
      </c>
    </row>
    <row r="719" spans="1:2">
      <c r="A719" s="7" t="s">
        <v>813</v>
      </c>
      <c r="B719" s="7">
        <v>718</v>
      </c>
    </row>
    <row r="720" spans="1:2">
      <c r="A720" s="7" t="s">
        <v>814</v>
      </c>
      <c r="B720" s="7">
        <v>719</v>
      </c>
    </row>
    <row r="721" spans="1:2">
      <c r="A721" s="7" t="s">
        <v>815</v>
      </c>
      <c r="B721" s="7">
        <v>720</v>
      </c>
    </row>
    <row r="722" spans="1:2">
      <c r="A722" s="7" t="s">
        <v>816</v>
      </c>
      <c r="B722" s="7">
        <v>721</v>
      </c>
    </row>
    <row r="723" spans="1:2">
      <c r="A723" s="7" t="s">
        <v>817</v>
      </c>
      <c r="B723" s="7">
        <v>722</v>
      </c>
    </row>
    <row r="724" spans="1:2">
      <c r="A724" s="7" t="s">
        <v>818</v>
      </c>
      <c r="B724" s="7">
        <v>723</v>
      </c>
    </row>
    <row r="725" spans="1:2">
      <c r="A725" s="7" t="s">
        <v>819</v>
      </c>
      <c r="B725" s="7">
        <v>724</v>
      </c>
    </row>
    <row r="726" spans="1:2">
      <c r="A726" s="7" t="s">
        <v>820</v>
      </c>
      <c r="B726" s="7">
        <v>725</v>
      </c>
    </row>
    <row r="727" spans="1:2">
      <c r="A727" s="7" t="s">
        <v>821</v>
      </c>
      <c r="B727" s="7">
        <v>726</v>
      </c>
    </row>
    <row r="728" spans="1:2">
      <c r="A728" s="7" t="s">
        <v>822</v>
      </c>
      <c r="B728" s="7">
        <v>727</v>
      </c>
    </row>
    <row r="729" spans="1:2">
      <c r="A729" s="7" t="s">
        <v>823</v>
      </c>
      <c r="B729" s="7">
        <v>728</v>
      </c>
    </row>
    <row r="730" spans="1:2">
      <c r="A730" s="7" t="s">
        <v>824</v>
      </c>
      <c r="B730" s="7">
        <v>729</v>
      </c>
    </row>
    <row r="731" spans="1:2">
      <c r="A731" s="7" t="s">
        <v>825</v>
      </c>
      <c r="B731" s="7">
        <v>730</v>
      </c>
    </row>
    <row r="732" spans="1:2">
      <c r="A732" s="7" t="s">
        <v>826</v>
      </c>
      <c r="B732" s="7">
        <v>731</v>
      </c>
    </row>
    <row r="733" spans="1:2">
      <c r="A733" s="7" t="s">
        <v>827</v>
      </c>
      <c r="B733" s="7">
        <v>732</v>
      </c>
    </row>
    <row r="734" spans="1:2">
      <c r="A734" s="7" t="s">
        <v>828</v>
      </c>
      <c r="B734" s="7">
        <v>733</v>
      </c>
    </row>
    <row r="735" spans="1:2">
      <c r="A735" s="7" t="s">
        <v>829</v>
      </c>
      <c r="B735" s="7">
        <v>734</v>
      </c>
    </row>
    <row r="736" spans="1:2">
      <c r="A736" s="7" t="s">
        <v>830</v>
      </c>
      <c r="B736" s="7">
        <v>735</v>
      </c>
    </row>
    <row r="737" spans="1:2">
      <c r="A737" s="7" t="s">
        <v>831</v>
      </c>
      <c r="B737" s="7">
        <v>736</v>
      </c>
    </row>
    <row r="738" spans="1:2">
      <c r="A738" s="7" t="s">
        <v>832</v>
      </c>
      <c r="B738" s="7">
        <v>737</v>
      </c>
    </row>
    <row r="739" spans="1:2">
      <c r="A739" s="7" t="s">
        <v>833</v>
      </c>
      <c r="B739" s="7">
        <v>738</v>
      </c>
    </row>
    <row r="740" spans="1:2">
      <c r="A740" s="7" t="s">
        <v>834</v>
      </c>
      <c r="B740" s="7">
        <v>739</v>
      </c>
    </row>
    <row r="741" spans="1:2">
      <c r="A741" s="7" t="s">
        <v>835</v>
      </c>
      <c r="B741" s="7">
        <v>740</v>
      </c>
    </row>
    <row r="742" spans="1:2">
      <c r="A742" s="7" t="s">
        <v>836</v>
      </c>
      <c r="B742" s="7">
        <v>741</v>
      </c>
    </row>
    <row r="743" spans="1:2">
      <c r="A743" s="7" t="s">
        <v>837</v>
      </c>
      <c r="B743" s="7">
        <v>742</v>
      </c>
    </row>
    <row r="744" spans="1:2">
      <c r="A744" s="7" t="s">
        <v>838</v>
      </c>
      <c r="B744" s="7">
        <v>743</v>
      </c>
    </row>
    <row r="745" spans="1:2">
      <c r="A745" s="7" t="s">
        <v>839</v>
      </c>
      <c r="B745" s="7">
        <v>744</v>
      </c>
    </row>
    <row r="746" spans="1:2">
      <c r="A746" s="7" t="s">
        <v>840</v>
      </c>
      <c r="B746" s="7">
        <v>745</v>
      </c>
    </row>
    <row r="747" spans="1:2">
      <c r="A747" s="7" t="s">
        <v>841</v>
      </c>
      <c r="B747" s="7">
        <v>746</v>
      </c>
    </row>
    <row r="748" spans="1:2">
      <c r="A748" s="7" t="s">
        <v>842</v>
      </c>
      <c r="B748" s="7">
        <v>747</v>
      </c>
    </row>
    <row r="749" spans="1:2">
      <c r="A749" s="7" t="s">
        <v>843</v>
      </c>
      <c r="B749" s="7">
        <v>748</v>
      </c>
    </row>
    <row r="750" spans="1:2">
      <c r="A750" s="7" t="s">
        <v>844</v>
      </c>
      <c r="B750" s="7">
        <v>749</v>
      </c>
    </row>
    <row r="751" spans="1:2">
      <c r="A751" s="7" t="s">
        <v>845</v>
      </c>
      <c r="B751" s="7">
        <v>750</v>
      </c>
    </row>
    <row r="752" spans="1:2">
      <c r="A752" s="7" t="s">
        <v>846</v>
      </c>
      <c r="B752" s="7">
        <v>751</v>
      </c>
    </row>
    <row r="753" spans="1:2">
      <c r="A753" s="7" t="s">
        <v>847</v>
      </c>
      <c r="B753" s="7">
        <v>752</v>
      </c>
    </row>
    <row r="754" spans="1:2">
      <c r="A754" s="7" t="s">
        <v>848</v>
      </c>
      <c r="B754" s="7">
        <v>753</v>
      </c>
    </row>
    <row r="755" spans="1:2">
      <c r="A755" s="7" t="s">
        <v>849</v>
      </c>
      <c r="B755" s="7">
        <v>754</v>
      </c>
    </row>
    <row r="756" spans="1:2">
      <c r="A756" s="7" t="s">
        <v>850</v>
      </c>
      <c r="B756" s="7">
        <v>755</v>
      </c>
    </row>
    <row r="757" spans="1:2">
      <c r="A757" s="7" t="s">
        <v>851</v>
      </c>
      <c r="B757" s="7">
        <v>756</v>
      </c>
    </row>
    <row r="758" spans="1:2">
      <c r="A758" s="7" t="s">
        <v>852</v>
      </c>
      <c r="B758" s="7">
        <v>757</v>
      </c>
    </row>
    <row r="759" spans="1:2">
      <c r="A759" s="7" t="s">
        <v>853</v>
      </c>
      <c r="B759" s="7">
        <v>758</v>
      </c>
    </row>
    <row r="760" spans="1:2">
      <c r="A760" s="7" t="s">
        <v>854</v>
      </c>
      <c r="B760" s="7">
        <v>759</v>
      </c>
    </row>
    <row r="761" spans="1:2">
      <c r="A761" s="7" t="s">
        <v>855</v>
      </c>
      <c r="B761" s="7">
        <v>760</v>
      </c>
    </row>
    <row r="762" spans="1:2">
      <c r="A762" s="7" t="s">
        <v>856</v>
      </c>
      <c r="B762" s="7">
        <v>761</v>
      </c>
    </row>
    <row r="763" spans="1:2">
      <c r="A763" s="7" t="s">
        <v>857</v>
      </c>
      <c r="B763" s="7">
        <v>762</v>
      </c>
    </row>
    <row r="764" spans="1:2">
      <c r="A764" s="7" t="s">
        <v>858</v>
      </c>
      <c r="B764" s="7">
        <v>763</v>
      </c>
    </row>
    <row r="765" spans="1:2">
      <c r="A765" s="7" t="s">
        <v>859</v>
      </c>
      <c r="B765" s="7">
        <v>764</v>
      </c>
    </row>
    <row r="766" spans="1:2">
      <c r="A766" s="7" t="s">
        <v>860</v>
      </c>
      <c r="B766" s="7">
        <v>765</v>
      </c>
    </row>
    <row r="767" spans="1:2">
      <c r="A767" s="7" t="s">
        <v>861</v>
      </c>
      <c r="B767" s="7">
        <v>766</v>
      </c>
    </row>
    <row r="768" spans="1:2">
      <c r="A768" s="7" t="s">
        <v>862</v>
      </c>
      <c r="B768" s="7">
        <v>767</v>
      </c>
    </row>
    <row r="769" spans="1:2">
      <c r="A769" s="7" t="s">
        <v>863</v>
      </c>
      <c r="B769" s="7">
        <v>768</v>
      </c>
    </row>
    <row r="770" spans="1:2">
      <c r="A770" s="7" t="s">
        <v>864</v>
      </c>
      <c r="B770" s="7">
        <v>769</v>
      </c>
    </row>
    <row r="771" spans="1:2">
      <c r="A771" s="7" t="s">
        <v>865</v>
      </c>
      <c r="B771" s="7">
        <v>770</v>
      </c>
    </row>
    <row r="772" spans="1:2">
      <c r="A772" s="7" t="s">
        <v>866</v>
      </c>
      <c r="B772" s="7">
        <v>771</v>
      </c>
    </row>
    <row r="773" spans="1:2">
      <c r="A773" s="7" t="s">
        <v>867</v>
      </c>
      <c r="B773" s="7">
        <v>772</v>
      </c>
    </row>
    <row r="774" spans="1:2">
      <c r="A774" s="7" t="s">
        <v>868</v>
      </c>
      <c r="B774" s="7">
        <v>773</v>
      </c>
    </row>
    <row r="775" spans="1:2">
      <c r="A775" s="7" t="s">
        <v>869</v>
      </c>
      <c r="B775" s="7">
        <v>774</v>
      </c>
    </row>
    <row r="776" spans="1:2">
      <c r="A776" s="7" t="s">
        <v>870</v>
      </c>
      <c r="B776" s="7">
        <v>775</v>
      </c>
    </row>
    <row r="777" spans="1:2">
      <c r="A777" s="7" t="s">
        <v>871</v>
      </c>
      <c r="B777" s="7">
        <v>776</v>
      </c>
    </row>
    <row r="778" spans="1:2">
      <c r="A778" s="7" t="s">
        <v>872</v>
      </c>
      <c r="B778" s="7">
        <v>777</v>
      </c>
    </row>
    <row r="779" spans="1:2">
      <c r="A779" s="7" t="s">
        <v>873</v>
      </c>
      <c r="B779" s="7">
        <v>778</v>
      </c>
    </row>
    <row r="780" spans="1:2">
      <c r="A780" s="7" t="s">
        <v>874</v>
      </c>
      <c r="B780" s="7">
        <v>779</v>
      </c>
    </row>
    <row r="781" spans="1:2">
      <c r="A781" s="7" t="s">
        <v>875</v>
      </c>
      <c r="B781" s="7">
        <v>780</v>
      </c>
    </row>
    <row r="782" spans="1:2">
      <c r="A782" s="7" t="s">
        <v>876</v>
      </c>
      <c r="B782" s="7">
        <v>781</v>
      </c>
    </row>
    <row r="783" spans="1:2">
      <c r="A783" s="7" t="s">
        <v>877</v>
      </c>
      <c r="B783" s="7">
        <v>782</v>
      </c>
    </row>
    <row r="784" spans="1:2">
      <c r="A784" s="7" t="s">
        <v>878</v>
      </c>
      <c r="B784" s="7">
        <v>783</v>
      </c>
    </row>
    <row r="785" spans="1:2">
      <c r="A785" s="7" t="s">
        <v>879</v>
      </c>
      <c r="B785" s="7">
        <v>784</v>
      </c>
    </row>
    <row r="786" spans="1:2">
      <c r="A786" s="7" t="s">
        <v>880</v>
      </c>
      <c r="B786" s="7">
        <v>785</v>
      </c>
    </row>
    <row r="787" spans="1:2">
      <c r="A787" s="7" t="s">
        <v>881</v>
      </c>
      <c r="B787" s="7">
        <v>786</v>
      </c>
    </row>
    <row r="788" spans="1:2">
      <c r="A788" s="7" t="s">
        <v>882</v>
      </c>
      <c r="B788" s="7">
        <v>787</v>
      </c>
    </row>
    <row r="789" spans="1:2">
      <c r="A789" s="7" t="s">
        <v>883</v>
      </c>
      <c r="B789" s="7">
        <v>788</v>
      </c>
    </row>
    <row r="790" spans="1:2">
      <c r="A790" s="7" t="s">
        <v>884</v>
      </c>
      <c r="B790" s="7">
        <v>789</v>
      </c>
    </row>
    <row r="791" spans="1:2">
      <c r="A791" s="7" t="s">
        <v>885</v>
      </c>
      <c r="B791" s="7">
        <v>790</v>
      </c>
    </row>
    <row r="792" spans="1:2">
      <c r="A792" s="7" t="s">
        <v>886</v>
      </c>
      <c r="B792" s="7">
        <v>791</v>
      </c>
    </row>
    <row r="793" spans="1:2">
      <c r="A793" s="7" t="s">
        <v>887</v>
      </c>
      <c r="B793" s="7">
        <v>792</v>
      </c>
    </row>
    <row r="794" spans="1:2">
      <c r="A794" s="7" t="s">
        <v>888</v>
      </c>
      <c r="B794" s="7">
        <v>793</v>
      </c>
    </row>
    <row r="795" spans="1:2">
      <c r="A795" s="7" t="s">
        <v>889</v>
      </c>
      <c r="B795" s="7">
        <v>794</v>
      </c>
    </row>
    <row r="796" spans="1:2">
      <c r="A796" s="7" t="s">
        <v>890</v>
      </c>
      <c r="B796" s="7">
        <v>795</v>
      </c>
    </row>
    <row r="797" spans="1:2">
      <c r="A797" s="7" t="s">
        <v>891</v>
      </c>
      <c r="B797" s="7">
        <v>796</v>
      </c>
    </row>
    <row r="798" spans="1:2">
      <c r="A798" s="7" t="s">
        <v>892</v>
      </c>
      <c r="B798" s="7">
        <v>797</v>
      </c>
    </row>
    <row r="799" spans="1:2">
      <c r="A799" s="7" t="s">
        <v>893</v>
      </c>
      <c r="B799" s="7">
        <v>798</v>
      </c>
    </row>
    <row r="800" spans="1:2">
      <c r="A800" s="7" t="s">
        <v>894</v>
      </c>
      <c r="B800" s="7">
        <v>799</v>
      </c>
    </row>
    <row r="801" spans="1:2">
      <c r="A801" s="7" t="s">
        <v>95</v>
      </c>
      <c r="B801" s="7">
        <v>800</v>
      </c>
    </row>
    <row r="802" spans="1:2">
      <c r="A802" s="7" t="s">
        <v>165</v>
      </c>
      <c r="B802" s="7">
        <v>801</v>
      </c>
    </row>
    <row r="803" spans="1:2">
      <c r="A803" s="7" t="s">
        <v>159</v>
      </c>
      <c r="B803" s="7">
        <v>802</v>
      </c>
    </row>
    <row r="804" spans="1:2">
      <c r="A804" s="7" t="s">
        <v>284</v>
      </c>
      <c r="B804" s="7">
        <v>803</v>
      </c>
    </row>
    <row r="805" spans="1:2">
      <c r="A805" s="7" t="s">
        <v>206</v>
      </c>
      <c r="B805" s="7">
        <v>804</v>
      </c>
    </row>
    <row r="806" spans="1:2">
      <c r="A806" s="7" t="s">
        <v>124</v>
      </c>
      <c r="B806" s="7">
        <v>805</v>
      </c>
    </row>
    <row r="807" spans="1:2">
      <c r="A807" s="7" t="s">
        <v>223</v>
      </c>
      <c r="B807" s="7">
        <v>806</v>
      </c>
    </row>
    <row r="808" spans="1:2">
      <c r="A808" s="7" t="s">
        <v>895</v>
      </c>
      <c r="B808" s="7">
        <v>807</v>
      </c>
    </row>
    <row r="809" spans="1:2">
      <c r="A809" s="7" t="s">
        <v>896</v>
      </c>
      <c r="B809" s="7">
        <v>808</v>
      </c>
    </row>
    <row r="810" spans="1:2">
      <c r="A810" s="7" t="s">
        <v>897</v>
      </c>
      <c r="B810" s="7">
        <v>809</v>
      </c>
    </row>
    <row r="811" spans="1:2">
      <c r="A811" s="7" t="s">
        <v>898</v>
      </c>
      <c r="B811" s="7">
        <v>810</v>
      </c>
    </row>
    <row r="812" spans="1:2">
      <c r="A812" s="7" t="s">
        <v>899</v>
      </c>
      <c r="B812" s="7">
        <v>811</v>
      </c>
    </row>
    <row r="813" spans="1:2">
      <c r="A813" s="7" t="s">
        <v>900</v>
      </c>
      <c r="B813" s="7">
        <v>812</v>
      </c>
    </row>
    <row r="814" spans="1:2">
      <c r="A814" s="7" t="s">
        <v>901</v>
      </c>
      <c r="B814" s="7">
        <v>813</v>
      </c>
    </row>
    <row r="815" spans="1:2">
      <c r="A815" s="7" t="s">
        <v>902</v>
      </c>
      <c r="B815" s="7">
        <v>814</v>
      </c>
    </row>
    <row r="816" spans="1:2">
      <c r="A816" s="7" t="s">
        <v>903</v>
      </c>
      <c r="B816" s="7">
        <v>815</v>
      </c>
    </row>
    <row r="817" spans="1:2">
      <c r="A817" s="7" t="s">
        <v>904</v>
      </c>
      <c r="B817" s="7">
        <v>816</v>
      </c>
    </row>
    <row r="818" spans="1:2">
      <c r="A818" s="7" t="s">
        <v>905</v>
      </c>
      <c r="B818" s="7">
        <v>817</v>
      </c>
    </row>
    <row r="819" spans="1:2">
      <c r="A819" s="7" t="s">
        <v>906</v>
      </c>
      <c r="B819" s="7">
        <v>818</v>
      </c>
    </row>
    <row r="820" spans="1:2">
      <c r="A820" s="7" t="s">
        <v>907</v>
      </c>
      <c r="B820" s="7">
        <v>819</v>
      </c>
    </row>
    <row r="821" spans="1:2">
      <c r="A821" s="7" t="s">
        <v>908</v>
      </c>
      <c r="B821" s="7">
        <v>820</v>
      </c>
    </row>
    <row r="822" spans="1:2">
      <c r="A822" s="7" t="s">
        <v>909</v>
      </c>
      <c r="B822" s="7">
        <v>821</v>
      </c>
    </row>
    <row r="823" spans="1:2">
      <c r="A823" s="7" t="s">
        <v>910</v>
      </c>
      <c r="B823" s="7">
        <v>822</v>
      </c>
    </row>
    <row r="824" spans="1:2">
      <c r="A824" s="7" t="s">
        <v>911</v>
      </c>
      <c r="B824" s="7">
        <v>823</v>
      </c>
    </row>
    <row r="825" spans="1:2">
      <c r="A825" s="7" t="s">
        <v>912</v>
      </c>
      <c r="B825" s="7">
        <v>824</v>
      </c>
    </row>
    <row r="826" spans="1:2">
      <c r="A826" s="7" t="s">
        <v>913</v>
      </c>
      <c r="B826" s="7">
        <v>825</v>
      </c>
    </row>
    <row r="827" spans="1:2">
      <c r="A827" s="7" t="s">
        <v>914</v>
      </c>
      <c r="B827" s="7">
        <v>826</v>
      </c>
    </row>
    <row r="828" spans="1:2">
      <c r="A828" s="7" t="s">
        <v>915</v>
      </c>
      <c r="B828" s="7">
        <v>827</v>
      </c>
    </row>
    <row r="829" spans="1:2">
      <c r="A829" s="7" t="s">
        <v>916</v>
      </c>
      <c r="B829" s="7">
        <v>828</v>
      </c>
    </row>
    <row r="830" spans="1:2">
      <c r="A830" s="7" t="s">
        <v>917</v>
      </c>
      <c r="B830" s="7">
        <v>829</v>
      </c>
    </row>
    <row r="831" spans="1:2">
      <c r="A831" s="7" t="s">
        <v>918</v>
      </c>
      <c r="B831" s="7">
        <v>830</v>
      </c>
    </row>
    <row r="832" spans="1:2">
      <c r="A832" s="7" t="s">
        <v>919</v>
      </c>
      <c r="B832" s="7">
        <v>831</v>
      </c>
    </row>
    <row r="833" spans="1:2">
      <c r="A833" s="7" t="s">
        <v>920</v>
      </c>
      <c r="B833" s="7">
        <v>832</v>
      </c>
    </row>
    <row r="834" spans="1:2">
      <c r="A834" s="7" t="s">
        <v>921</v>
      </c>
      <c r="B834" s="7">
        <v>833</v>
      </c>
    </row>
    <row r="835" spans="1:2">
      <c r="A835" s="7" t="s">
        <v>922</v>
      </c>
      <c r="B835" s="7">
        <v>834</v>
      </c>
    </row>
    <row r="836" spans="1:2">
      <c r="A836" s="7" t="s">
        <v>923</v>
      </c>
      <c r="B836" s="7">
        <v>835</v>
      </c>
    </row>
    <row r="837" spans="1:2">
      <c r="A837" s="7" t="s">
        <v>924</v>
      </c>
      <c r="B837" s="7">
        <v>836</v>
      </c>
    </row>
    <row r="838" spans="1:2">
      <c r="A838" s="7" t="s">
        <v>925</v>
      </c>
      <c r="B838" s="7">
        <v>837</v>
      </c>
    </row>
    <row r="839" spans="1:2">
      <c r="A839" s="7" t="s">
        <v>926</v>
      </c>
      <c r="B839" s="7">
        <v>838</v>
      </c>
    </row>
    <row r="840" spans="1:2">
      <c r="A840" s="7" t="s">
        <v>927</v>
      </c>
      <c r="B840" s="7">
        <v>839</v>
      </c>
    </row>
    <row r="841" spans="1:2">
      <c r="A841" s="7" t="s">
        <v>928</v>
      </c>
      <c r="B841" s="7">
        <v>840</v>
      </c>
    </row>
    <row r="842" spans="1:2">
      <c r="A842" s="7" t="s">
        <v>929</v>
      </c>
      <c r="B842" s="7">
        <v>841</v>
      </c>
    </row>
    <row r="843" spans="1:2">
      <c r="A843" s="7" t="s">
        <v>930</v>
      </c>
      <c r="B843" s="7">
        <v>842</v>
      </c>
    </row>
    <row r="844" spans="1:2">
      <c r="A844" s="7" t="s">
        <v>931</v>
      </c>
      <c r="B844" s="7">
        <v>843</v>
      </c>
    </row>
    <row r="845" spans="1:2">
      <c r="A845" s="7" t="s">
        <v>932</v>
      </c>
      <c r="B845" s="7">
        <v>844</v>
      </c>
    </row>
    <row r="846" spans="1:2">
      <c r="A846" s="7" t="s">
        <v>933</v>
      </c>
      <c r="B846" s="7">
        <v>845</v>
      </c>
    </row>
    <row r="847" spans="1:2">
      <c r="A847" s="7" t="s">
        <v>934</v>
      </c>
      <c r="B847" s="7">
        <v>846</v>
      </c>
    </row>
    <row r="848" spans="1:2">
      <c r="A848" s="7" t="s">
        <v>935</v>
      </c>
      <c r="B848" s="7">
        <v>847</v>
      </c>
    </row>
    <row r="849" spans="1:2">
      <c r="A849" s="7" t="s">
        <v>936</v>
      </c>
      <c r="B849" s="7">
        <v>848</v>
      </c>
    </row>
    <row r="850" spans="1:2">
      <c r="A850" s="7" t="s">
        <v>937</v>
      </c>
      <c r="B850" s="7">
        <v>849</v>
      </c>
    </row>
    <row r="851" spans="1:2">
      <c r="A851" s="7" t="s">
        <v>938</v>
      </c>
      <c r="B851" s="7">
        <v>850</v>
      </c>
    </row>
    <row r="852" spans="1:2">
      <c r="A852" s="7" t="s">
        <v>939</v>
      </c>
      <c r="B852" s="7">
        <v>851</v>
      </c>
    </row>
    <row r="853" spans="1:2">
      <c r="A853" s="7" t="s">
        <v>940</v>
      </c>
      <c r="B853" s="7">
        <v>852</v>
      </c>
    </row>
    <row r="854" spans="1:2">
      <c r="A854" s="7" t="s">
        <v>941</v>
      </c>
      <c r="B854" s="7">
        <v>853</v>
      </c>
    </row>
    <row r="855" spans="1:2">
      <c r="A855" s="7" t="s">
        <v>942</v>
      </c>
      <c r="B855" s="7">
        <v>854</v>
      </c>
    </row>
    <row r="856" spans="1:2">
      <c r="A856" s="7" t="s">
        <v>943</v>
      </c>
      <c r="B856" s="7">
        <v>855</v>
      </c>
    </row>
    <row r="857" spans="1:2">
      <c r="A857" s="7" t="s">
        <v>944</v>
      </c>
      <c r="B857" s="7">
        <v>856</v>
      </c>
    </row>
    <row r="858" spans="1:2">
      <c r="A858" s="7" t="s">
        <v>945</v>
      </c>
      <c r="B858" s="7">
        <v>857</v>
      </c>
    </row>
    <row r="859" spans="1:2">
      <c r="A859" s="7" t="s">
        <v>946</v>
      </c>
      <c r="B859" s="7">
        <v>858</v>
      </c>
    </row>
    <row r="860" spans="1:2">
      <c r="A860" s="7" t="s">
        <v>947</v>
      </c>
      <c r="B860" s="7">
        <v>859</v>
      </c>
    </row>
    <row r="861" spans="1:2">
      <c r="A861" s="7" t="s">
        <v>948</v>
      </c>
      <c r="B861" s="7">
        <v>860</v>
      </c>
    </row>
    <row r="862" spans="1:2">
      <c r="A862" s="7" t="s">
        <v>949</v>
      </c>
      <c r="B862" s="7">
        <v>861</v>
      </c>
    </row>
    <row r="863" spans="1:2">
      <c r="A863" s="7" t="s">
        <v>950</v>
      </c>
      <c r="B863" s="7">
        <v>862</v>
      </c>
    </row>
    <row r="864" spans="1:2">
      <c r="A864" s="7" t="s">
        <v>951</v>
      </c>
      <c r="B864" s="7">
        <v>863</v>
      </c>
    </row>
    <row r="865" spans="1:2">
      <c r="A865" s="7" t="s">
        <v>952</v>
      </c>
      <c r="B865" s="7">
        <v>864</v>
      </c>
    </row>
    <row r="866" spans="1:2">
      <c r="A866" s="7" t="s">
        <v>953</v>
      </c>
      <c r="B866" s="7">
        <v>865</v>
      </c>
    </row>
    <row r="867" spans="1:2">
      <c r="A867" s="7" t="s">
        <v>954</v>
      </c>
      <c r="B867" s="7">
        <v>866</v>
      </c>
    </row>
    <row r="868" spans="1:2">
      <c r="A868" s="7" t="s">
        <v>955</v>
      </c>
      <c r="B868" s="7">
        <v>867</v>
      </c>
    </row>
    <row r="869" spans="1:2">
      <c r="A869" s="7" t="s">
        <v>956</v>
      </c>
      <c r="B869" s="7">
        <v>868</v>
      </c>
    </row>
    <row r="870" spans="1:2">
      <c r="A870" s="7" t="s">
        <v>957</v>
      </c>
      <c r="B870" s="7">
        <v>869</v>
      </c>
    </row>
    <row r="871" spans="1:2">
      <c r="A871" s="7" t="s">
        <v>958</v>
      </c>
      <c r="B871" s="7">
        <v>870</v>
      </c>
    </row>
    <row r="872" spans="1:2">
      <c r="A872" s="7" t="s">
        <v>959</v>
      </c>
      <c r="B872" s="7">
        <v>871</v>
      </c>
    </row>
    <row r="873" spans="1:2">
      <c r="A873" s="7" t="s">
        <v>960</v>
      </c>
      <c r="B873" s="7">
        <v>872</v>
      </c>
    </row>
    <row r="874" spans="1:2">
      <c r="A874" s="7" t="s">
        <v>961</v>
      </c>
      <c r="B874" s="7">
        <v>873</v>
      </c>
    </row>
    <row r="875" spans="1:2">
      <c r="A875" s="7" t="s">
        <v>962</v>
      </c>
      <c r="B875" s="7">
        <v>874</v>
      </c>
    </row>
    <row r="876" spans="1:2">
      <c r="A876" s="7" t="s">
        <v>963</v>
      </c>
      <c r="B876" s="7">
        <v>875</v>
      </c>
    </row>
    <row r="877" spans="1:2">
      <c r="A877" s="7" t="s">
        <v>964</v>
      </c>
      <c r="B877" s="7">
        <v>876</v>
      </c>
    </row>
    <row r="878" spans="1:2">
      <c r="A878" s="7" t="s">
        <v>965</v>
      </c>
      <c r="B878" s="7">
        <v>877</v>
      </c>
    </row>
    <row r="879" spans="1:2">
      <c r="A879" s="7" t="s">
        <v>966</v>
      </c>
      <c r="B879" s="7">
        <v>878</v>
      </c>
    </row>
    <row r="880" spans="1:2">
      <c r="A880" s="7" t="s">
        <v>967</v>
      </c>
      <c r="B880" s="7">
        <v>879</v>
      </c>
    </row>
    <row r="881" spans="1:2">
      <c r="A881" s="7" t="s">
        <v>968</v>
      </c>
      <c r="B881" s="7">
        <v>880</v>
      </c>
    </row>
    <row r="882" spans="1:2">
      <c r="A882" s="7" t="s">
        <v>969</v>
      </c>
      <c r="B882" s="7">
        <v>881</v>
      </c>
    </row>
    <row r="883" spans="1:2">
      <c r="A883" s="7" t="s">
        <v>970</v>
      </c>
      <c r="B883" s="7">
        <v>882</v>
      </c>
    </row>
    <row r="884" spans="1:2">
      <c r="A884" s="7" t="s">
        <v>971</v>
      </c>
      <c r="B884" s="7">
        <v>883</v>
      </c>
    </row>
    <row r="885" spans="1:2">
      <c r="A885" s="7" t="s">
        <v>972</v>
      </c>
      <c r="B885" s="7">
        <v>884</v>
      </c>
    </row>
    <row r="886" spans="1:2">
      <c r="A886" s="7" t="s">
        <v>973</v>
      </c>
      <c r="B886" s="7">
        <v>885</v>
      </c>
    </row>
    <row r="887" spans="1:2">
      <c r="A887" s="7" t="s">
        <v>974</v>
      </c>
      <c r="B887" s="7">
        <v>886</v>
      </c>
    </row>
    <row r="888" spans="1:2">
      <c r="A888" s="7" t="s">
        <v>975</v>
      </c>
      <c r="B888" s="7">
        <v>887</v>
      </c>
    </row>
    <row r="889" spans="1:2">
      <c r="A889" s="7" t="s">
        <v>976</v>
      </c>
      <c r="B889" s="7">
        <v>888</v>
      </c>
    </row>
    <row r="890" spans="1:2">
      <c r="A890" s="7" t="s">
        <v>977</v>
      </c>
      <c r="B890" s="7">
        <v>889</v>
      </c>
    </row>
    <row r="891" spans="1:2">
      <c r="A891" s="7" t="s">
        <v>978</v>
      </c>
      <c r="B891" s="7">
        <v>890</v>
      </c>
    </row>
    <row r="892" spans="1:2">
      <c r="A892" s="7" t="s">
        <v>979</v>
      </c>
      <c r="B892" s="7">
        <v>891</v>
      </c>
    </row>
    <row r="893" spans="1:2">
      <c r="A893" s="7" t="s">
        <v>980</v>
      </c>
      <c r="B893" s="7">
        <v>892</v>
      </c>
    </row>
    <row r="894" spans="1:2">
      <c r="A894" s="7" t="s">
        <v>981</v>
      </c>
      <c r="B894" s="7">
        <v>893</v>
      </c>
    </row>
    <row r="895" spans="1:2">
      <c r="A895" s="7" t="s">
        <v>982</v>
      </c>
      <c r="B895" s="7">
        <v>894</v>
      </c>
    </row>
    <row r="896" spans="1:2">
      <c r="A896" s="7" t="s">
        <v>983</v>
      </c>
      <c r="B896" s="7">
        <v>895</v>
      </c>
    </row>
    <row r="897" spans="1:2">
      <c r="A897" s="7" t="s">
        <v>984</v>
      </c>
      <c r="B897" s="7">
        <v>896</v>
      </c>
    </row>
    <row r="898" spans="1:2">
      <c r="A898" s="7" t="s">
        <v>985</v>
      </c>
      <c r="B898" s="7">
        <v>897</v>
      </c>
    </row>
    <row r="899" spans="1:2">
      <c r="A899" s="7" t="s">
        <v>986</v>
      </c>
      <c r="B899" s="7">
        <v>898</v>
      </c>
    </row>
    <row r="900" spans="1:2">
      <c r="A900" s="7" t="s">
        <v>987</v>
      </c>
      <c r="B900" s="7">
        <v>899</v>
      </c>
    </row>
    <row r="901" spans="1:2">
      <c r="A901" s="7" t="s">
        <v>988</v>
      </c>
      <c r="B901" s="7">
        <v>900</v>
      </c>
    </row>
    <row r="902" spans="1:2">
      <c r="A902" s="7" t="s">
        <v>989</v>
      </c>
      <c r="B902" s="7">
        <v>901</v>
      </c>
    </row>
    <row r="903" spans="1:2">
      <c r="A903" s="7" t="s">
        <v>990</v>
      </c>
      <c r="B903" s="7">
        <v>902</v>
      </c>
    </row>
    <row r="904" spans="1:2">
      <c r="A904" s="7" t="s">
        <v>991</v>
      </c>
      <c r="B904" s="7">
        <v>903</v>
      </c>
    </row>
    <row r="905" spans="1:2">
      <c r="A905" s="7" t="s">
        <v>992</v>
      </c>
      <c r="B905" s="7">
        <v>904</v>
      </c>
    </row>
    <row r="906" spans="1:2">
      <c r="A906" s="7" t="s">
        <v>993</v>
      </c>
      <c r="B906" s="7">
        <v>905</v>
      </c>
    </row>
    <row r="907" spans="1:2">
      <c r="A907" s="7" t="s">
        <v>994</v>
      </c>
      <c r="B907" s="7">
        <v>906</v>
      </c>
    </row>
    <row r="908" spans="1:2">
      <c r="A908" s="7" t="s">
        <v>995</v>
      </c>
      <c r="B908" s="7">
        <v>907</v>
      </c>
    </row>
    <row r="909" spans="1:2">
      <c r="A909" s="7" t="s">
        <v>996</v>
      </c>
      <c r="B909" s="7">
        <v>908</v>
      </c>
    </row>
    <row r="910" spans="1:2">
      <c r="A910" s="7" t="s">
        <v>997</v>
      </c>
      <c r="B910" s="7">
        <v>909</v>
      </c>
    </row>
    <row r="911" spans="1:2">
      <c r="A911" s="7" t="s">
        <v>998</v>
      </c>
      <c r="B911" s="7">
        <v>910</v>
      </c>
    </row>
    <row r="912" spans="1:2">
      <c r="A912" s="7" t="s">
        <v>999</v>
      </c>
      <c r="B912" s="7">
        <v>911</v>
      </c>
    </row>
    <row r="913" spans="1:2">
      <c r="A913" s="7" t="s">
        <v>1000</v>
      </c>
      <c r="B913" s="7">
        <v>912</v>
      </c>
    </row>
    <row r="914" spans="1:2">
      <c r="A914" s="7" t="s">
        <v>1001</v>
      </c>
      <c r="B914" s="7">
        <v>913</v>
      </c>
    </row>
    <row r="915" spans="1:2">
      <c r="A915" s="7" t="s">
        <v>1002</v>
      </c>
      <c r="B915" s="7">
        <v>914</v>
      </c>
    </row>
    <row r="916" spans="1:2">
      <c r="A916" s="7" t="s">
        <v>1003</v>
      </c>
      <c r="B916" s="7">
        <v>915</v>
      </c>
    </row>
    <row r="917" spans="1:2">
      <c r="A917" s="7" t="s">
        <v>1004</v>
      </c>
      <c r="B917" s="7">
        <v>916</v>
      </c>
    </row>
    <row r="918" spans="1:2">
      <c r="A918" s="7" t="s">
        <v>1005</v>
      </c>
      <c r="B918" s="7">
        <v>917</v>
      </c>
    </row>
    <row r="919" spans="1:2">
      <c r="A919" s="7" t="s">
        <v>1006</v>
      </c>
      <c r="B919" s="7">
        <v>918</v>
      </c>
    </row>
    <row r="920" spans="1:2">
      <c r="A920" s="7" t="s">
        <v>1007</v>
      </c>
      <c r="B920" s="7">
        <v>919</v>
      </c>
    </row>
    <row r="921" spans="1:2">
      <c r="A921" s="7" t="s">
        <v>1008</v>
      </c>
      <c r="B921" s="7">
        <v>920</v>
      </c>
    </row>
    <row r="922" spans="1:2">
      <c r="A922" s="7" t="s">
        <v>1009</v>
      </c>
      <c r="B922" s="7">
        <v>921</v>
      </c>
    </row>
    <row r="923" spans="1:2">
      <c r="A923" s="7" t="s">
        <v>1010</v>
      </c>
      <c r="B923" s="7">
        <v>922</v>
      </c>
    </row>
    <row r="924" spans="1:2">
      <c r="A924" s="7" t="s">
        <v>1011</v>
      </c>
      <c r="B924" s="7">
        <v>923</v>
      </c>
    </row>
    <row r="925" spans="1:2">
      <c r="A925" s="7" t="s">
        <v>1012</v>
      </c>
      <c r="B925" s="7">
        <v>924</v>
      </c>
    </row>
    <row r="926" spans="1:2">
      <c r="A926" s="7" t="s">
        <v>1013</v>
      </c>
      <c r="B926" s="7">
        <v>925</v>
      </c>
    </row>
    <row r="927" spans="1:2">
      <c r="A927" s="7" t="s">
        <v>1014</v>
      </c>
      <c r="B927" s="7">
        <v>926</v>
      </c>
    </row>
    <row r="928" spans="1:2">
      <c r="A928" s="7" t="s">
        <v>1015</v>
      </c>
      <c r="B928" s="7">
        <v>927</v>
      </c>
    </row>
    <row r="929" spans="1:2">
      <c r="A929" s="7" t="s">
        <v>1016</v>
      </c>
      <c r="B929" s="7">
        <v>928</v>
      </c>
    </row>
    <row r="930" spans="1:2">
      <c r="A930" s="7" t="s">
        <v>1017</v>
      </c>
      <c r="B930" s="7">
        <v>929</v>
      </c>
    </row>
    <row r="931" spans="1:2">
      <c r="A931" s="7" t="s">
        <v>1018</v>
      </c>
      <c r="B931" s="7">
        <v>930</v>
      </c>
    </row>
    <row r="932" spans="1:2">
      <c r="A932" s="7" t="s">
        <v>1019</v>
      </c>
      <c r="B932" s="7">
        <v>931</v>
      </c>
    </row>
    <row r="933" spans="1:2">
      <c r="A933" s="7" t="s">
        <v>1020</v>
      </c>
      <c r="B933" s="7">
        <v>932</v>
      </c>
    </row>
    <row r="934" spans="1:2">
      <c r="A934" s="7" t="s">
        <v>1021</v>
      </c>
      <c r="B934" s="7">
        <v>933</v>
      </c>
    </row>
    <row r="935" spans="1:2">
      <c r="A935" s="7" t="s">
        <v>1022</v>
      </c>
      <c r="B935" s="7">
        <v>934</v>
      </c>
    </row>
    <row r="936" spans="1:2">
      <c r="A936" s="7" t="s">
        <v>1023</v>
      </c>
      <c r="B936" s="7">
        <v>935</v>
      </c>
    </row>
    <row r="937" spans="1:2">
      <c r="A937" s="7" t="s">
        <v>1024</v>
      </c>
      <c r="B937" s="7">
        <v>936</v>
      </c>
    </row>
    <row r="938" spans="1:2">
      <c r="A938" s="7" t="s">
        <v>1025</v>
      </c>
      <c r="B938" s="7">
        <v>937</v>
      </c>
    </row>
    <row r="939" spans="1:2">
      <c r="A939" s="7" t="s">
        <v>1026</v>
      </c>
      <c r="B939" s="7">
        <v>938</v>
      </c>
    </row>
    <row r="940" spans="1:2">
      <c r="A940" s="7" t="s">
        <v>1027</v>
      </c>
      <c r="B940" s="7">
        <v>939</v>
      </c>
    </row>
    <row r="941" spans="1:2">
      <c r="A941" s="7" t="s">
        <v>1028</v>
      </c>
      <c r="B941" s="7">
        <v>940</v>
      </c>
    </row>
    <row r="942" spans="1:2">
      <c r="A942" s="7" t="s">
        <v>1029</v>
      </c>
      <c r="B942" s="7">
        <v>941</v>
      </c>
    </row>
    <row r="943" spans="1:2">
      <c r="A943" s="7" t="s">
        <v>1030</v>
      </c>
      <c r="B943" s="7">
        <v>942</v>
      </c>
    </row>
    <row r="944" spans="1:2">
      <c r="A944" s="7" t="s">
        <v>1031</v>
      </c>
      <c r="B944" s="7">
        <v>943</v>
      </c>
    </row>
    <row r="945" spans="1:2">
      <c r="A945" s="7" t="s">
        <v>1032</v>
      </c>
      <c r="B945" s="7">
        <v>944</v>
      </c>
    </row>
    <row r="946" spans="1:2">
      <c r="A946" s="7" t="s">
        <v>1033</v>
      </c>
      <c r="B946" s="7">
        <v>945</v>
      </c>
    </row>
    <row r="947" spans="1:2">
      <c r="A947" s="7" t="s">
        <v>1034</v>
      </c>
      <c r="B947" s="7">
        <v>946</v>
      </c>
    </row>
    <row r="948" spans="1:2">
      <c r="A948" s="7" t="s">
        <v>1035</v>
      </c>
      <c r="B948" s="7">
        <v>947</v>
      </c>
    </row>
    <row r="949" spans="1:2">
      <c r="A949" s="7" t="s">
        <v>1036</v>
      </c>
      <c r="B949" s="7">
        <v>948</v>
      </c>
    </row>
    <row r="950" spans="1:2">
      <c r="A950" s="7" t="s">
        <v>1037</v>
      </c>
      <c r="B950" s="7">
        <v>949</v>
      </c>
    </row>
    <row r="951" spans="1:2">
      <c r="A951" s="7" t="s">
        <v>1038</v>
      </c>
      <c r="B951" s="7">
        <v>950</v>
      </c>
    </row>
    <row r="952" spans="1:2">
      <c r="A952" s="7" t="s">
        <v>1039</v>
      </c>
      <c r="B952" s="7">
        <v>951</v>
      </c>
    </row>
    <row r="953" spans="1:2">
      <c r="A953" s="7" t="s">
        <v>1040</v>
      </c>
      <c r="B953" s="7">
        <v>952</v>
      </c>
    </row>
    <row r="954" spans="1:2">
      <c r="A954" s="7" t="s">
        <v>1041</v>
      </c>
      <c r="B954" s="7">
        <v>953</v>
      </c>
    </row>
    <row r="955" spans="1:2">
      <c r="A955" s="7" t="s">
        <v>1042</v>
      </c>
      <c r="B955" s="7">
        <v>954</v>
      </c>
    </row>
    <row r="956" spans="1:2">
      <c r="A956" s="7" t="s">
        <v>1043</v>
      </c>
      <c r="B956" s="7">
        <v>955</v>
      </c>
    </row>
    <row r="957" spans="1:2">
      <c r="A957" s="7" t="s">
        <v>1044</v>
      </c>
      <c r="B957" s="7">
        <v>956</v>
      </c>
    </row>
    <row r="958" spans="1:2">
      <c r="A958" s="7" t="s">
        <v>1045</v>
      </c>
      <c r="B958" s="7">
        <v>957</v>
      </c>
    </row>
    <row r="959" spans="1:2">
      <c r="A959" s="7" t="s">
        <v>1046</v>
      </c>
      <c r="B959" s="7">
        <v>958</v>
      </c>
    </row>
    <row r="960" spans="1:2">
      <c r="A960" s="7" t="s">
        <v>1047</v>
      </c>
      <c r="B960" s="7">
        <v>959</v>
      </c>
    </row>
    <row r="961" spans="1:2">
      <c r="A961" s="7" t="s">
        <v>1048</v>
      </c>
      <c r="B961" s="7">
        <v>960</v>
      </c>
    </row>
    <row r="962" spans="1:2">
      <c r="A962" s="7" t="s">
        <v>1049</v>
      </c>
      <c r="B962" s="7">
        <v>961</v>
      </c>
    </row>
    <row r="963" spans="1:2">
      <c r="A963" s="7" t="s">
        <v>1050</v>
      </c>
      <c r="B963" s="7">
        <v>962</v>
      </c>
    </row>
    <row r="964" spans="1:2">
      <c r="A964" s="7" t="s">
        <v>1051</v>
      </c>
      <c r="B964" s="7">
        <v>963</v>
      </c>
    </row>
    <row r="965" spans="1:2">
      <c r="A965" s="7" t="s">
        <v>1052</v>
      </c>
      <c r="B965" s="7">
        <v>964</v>
      </c>
    </row>
    <row r="966" spans="1:2">
      <c r="A966" s="7" t="s">
        <v>1053</v>
      </c>
      <c r="B966" s="7">
        <v>965</v>
      </c>
    </row>
    <row r="967" spans="1:2">
      <c r="A967" s="7" t="s">
        <v>1054</v>
      </c>
      <c r="B967" s="7">
        <v>966</v>
      </c>
    </row>
    <row r="968" spans="1:2">
      <c r="A968" s="7" t="s">
        <v>1055</v>
      </c>
      <c r="B968" s="7">
        <v>967</v>
      </c>
    </row>
    <row r="969" spans="1:2">
      <c r="A969" s="7" t="s">
        <v>1056</v>
      </c>
      <c r="B969" s="7">
        <v>968</v>
      </c>
    </row>
    <row r="970" spans="1:2">
      <c r="A970" s="7" t="s">
        <v>1057</v>
      </c>
      <c r="B970" s="7">
        <v>969</v>
      </c>
    </row>
    <row r="971" spans="1:2">
      <c r="A971" s="7" t="s">
        <v>1058</v>
      </c>
      <c r="B971" s="7">
        <v>970</v>
      </c>
    </row>
    <row r="972" spans="1:2">
      <c r="A972" s="7" t="s">
        <v>1059</v>
      </c>
      <c r="B972" s="7">
        <v>971</v>
      </c>
    </row>
    <row r="973" spans="1:2">
      <c r="A973" s="7" t="s">
        <v>1060</v>
      </c>
      <c r="B973" s="7">
        <v>972</v>
      </c>
    </row>
    <row r="974" spans="1:2">
      <c r="A974" s="7" t="s">
        <v>1061</v>
      </c>
      <c r="B974" s="7">
        <v>973</v>
      </c>
    </row>
    <row r="975" spans="1:2">
      <c r="A975" s="7" t="s">
        <v>1062</v>
      </c>
      <c r="B975" s="7">
        <v>974</v>
      </c>
    </row>
    <row r="976" spans="1:2">
      <c r="A976" s="7" t="s">
        <v>1063</v>
      </c>
      <c r="B976" s="7">
        <v>975</v>
      </c>
    </row>
    <row r="977" spans="1:2">
      <c r="A977" s="7" t="s">
        <v>1064</v>
      </c>
      <c r="B977" s="7">
        <v>976</v>
      </c>
    </row>
    <row r="978" spans="1:2">
      <c r="A978" s="7" t="s">
        <v>1065</v>
      </c>
      <c r="B978" s="7">
        <v>977</v>
      </c>
    </row>
    <row r="979" spans="1:2">
      <c r="A979" s="7" t="s">
        <v>1066</v>
      </c>
      <c r="B979" s="7">
        <v>978</v>
      </c>
    </row>
    <row r="980" spans="1:2">
      <c r="A980" s="7" t="s">
        <v>1067</v>
      </c>
      <c r="B980" s="7">
        <v>979</v>
      </c>
    </row>
    <row r="981" spans="1:2">
      <c r="A981" s="7" t="s">
        <v>1068</v>
      </c>
      <c r="B981" s="7">
        <v>980</v>
      </c>
    </row>
    <row r="982" spans="1:2">
      <c r="A982" s="7" t="s">
        <v>1069</v>
      </c>
      <c r="B982" s="7">
        <v>981</v>
      </c>
    </row>
    <row r="983" spans="1:2">
      <c r="A983" s="7" t="s">
        <v>1070</v>
      </c>
      <c r="B983" s="7">
        <v>982</v>
      </c>
    </row>
    <row r="984" spans="1:2">
      <c r="A984" s="7" t="s">
        <v>1071</v>
      </c>
      <c r="B984" s="7">
        <v>983</v>
      </c>
    </row>
    <row r="985" spans="1:2">
      <c r="A985" s="7" t="s">
        <v>1072</v>
      </c>
      <c r="B985" s="7">
        <v>984</v>
      </c>
    </row>
    <row r="986" spans="1:2">
      <c r="A986" s="7" t="s">
        <v>1073</v>
      </c>
      <c r="B986" s="7">
        <v>985</v>
      </c>
    </row>
    <row r="987" spans="1:2">
      <c r="A987" s="7" t="s">
        <v>1074</v>
      </c>
      <c r="B987" s="7">
        <v>986</v>
      </c>
    </row>
    <row r="988" spans="1:2">
      <c r="A988" s="7" t="s">
        <v>1075</v>
      </c>
      <c r="B988" s="7">
        <v>987</v>
      </c>
    </row>
    <row r="989" spans="1:2">
      <c r="A989" s="7" t="s">
        <v>1075</v>
      </c>
      <c r="B989" s="7">
        <v>988</v>
      </c>
    </row>
    <row r="990" spans="1:2">
      <c r="A990" s="7" t="s">
        <v>1076</v>
      </c>
      <c r="B990" s="7">
        <v>989</v>
      </c>
    </row>
    <row r="991" spans="1:2">
      <c r="A991" s="7" t="s">
        <v>1076</v>
      </c>
      <c r="B991" s="7">
        <v>990</v>
      </c>
    </row>
    <row r="992" spans="1:2">
      <c r="A992" s="7" t="s">
        <v>1077</v>
      </c>
      <c r="B992" s="7">
        <v>991</v>
      </c>
    </row>
    <row r="993" spans="1:2">
      <c r="A993" s="7" t="s">
        <v>1078</v>
      </c>
      <c r="B993" s="7">
        <v>992</v>
      </c>
    </row>
    <row r="994" spans="1:2">
      <c r="A994" s="7" t="s">
        <v>1079</v>
      </c>
      <c r="B994" s="7">
        <v>993</v>
      </c>
    </row>
    <row r="995" spans="1:2">
      <c r="A995" s="7" t="s">
        <v>1080</v>
      </c>
      <c r="B995" s="7">
        <v>994</v>
      </c>
    </row>
    <row r="996" spans="1:2">
      <c r="A996" s="7" t="s">
        <v>1081</v>
      </c>
      <c r="B996" s="7">
        <v>995</v>
      </c>
    </row>
    <row r="997" spans="1:2">
      <c r="A997" s="7" t="s">
        <v>1082</v>
      </c>
      <c r="B997" s="7">
        <v>996</v>
      </c>
    </row>
    <row r="998" spans="1:2">
      <c r="A998" s="7" t="s">
        <v>1083</v>
      </c>
      <c r="B998" s="7">
        <v>997</v>
      </c>
    </row>
    <row r="999" spans="1:2">
      <c r="A999" s="7" t="s">
        <v>1084</v>
      </c>
      <c r="B999" s="7">
        <v>998</v>
      </c>
    </row>
    <row r="1000" spans="1:2">
      <c r="A1000" s="7" t="s">
        <v>1085</v>
      </c>
      <c r="B1000" s="7">
        <v>999</v>
      </c>
    </row>
    <row r="1001" spans="1:2">
      <c r="A1001" s="7" t="s">
        <v>1086</v>
      </c>
      <c r="B1001" s="7">
        <v>1000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workbookViewId="0">
      <selection activeCell="C21" sqref="C21"/>
    </sheetView>
  </sheetViews>
  <sheetFormatPr defaultColWidth="9" defaultRowHeight="16.5" outlineLevelCol="2"/>
  <cols>
    <col min="1" max="1" width="9" style="2"/>
    <col min="2" max="2" width="9.87272727272727" style="2" customWidth="1"/>
    <col min="3" max="16384" width="9" style="2"/>
  </cols>
  <sheetData>
    <row r="3" spans="2:3">
      <c r="B3" s="2" t="s">
        <v>1087</v>
      </c>
      <c r="C3" s="2" t="s">
        <v>1088</v>
      </c>
    </row>
    <row r="5" spans="2:3">
      <c r="B5" s="2" t="s">
        <v>54</v>
      </c>
      <c r="C5" s="2" t="s">
        <v>1089</v>
      </c>
    </row>
    <row r="6" spans="3:3">
      <c r="C6" s="2" t="s">
        <v>27</v>
      </c>
    </row>
    <row r="10" spans="2:3">
      <c r="B10" s="2" t="s">
        <v>1090</v>
      </c>
      <c r="C10" s="2" t="s">
        <v>1091</v>
      </c>
    </row>
    <row r="11" spans="3:3">
      <c r="C11" s="2" t="s">
        <v>1092</v>
      </c>
    </row>
    <row r="12" spans="3:3">
      <c r="C12" s="2" t="s">
        <v>1093</v>
      </c>
    </row>
    <row r="13" spans="3:3">
      <c r="C13" s="2" t="s">
        <v>1094</v>
      </c>
    </row>
    <row r="15" spans="3:3">
      <c r="C15" s="2" t="s">
        <v>54</v>
      </c>
    </row>
    <row r="16" spans="3:3">
      <c r="C16" s="2" t="s">
        <v>1095</v>
      </c>
    </row>
    <row r="19" spans="2:3">
      <c r="B19" s="2" t="s">
        <v>1096</v>
      </c>
      <c r="C19" s="2" t="s">
        <v>1096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N11" sqref="N11"/>
    </sheetView>
  </sheetViews>
  <sheetFormatPr defaultColWidth="9" defaultRowHeight="16.5"/>
  <cols>
    <col min="1" max="16384" width="9" style="2"/>
  </cols>
  <sheetData>
    <row r="2" spans="2:15">
      <c r="B2" s="3"/>
      <c r="C2" s="3"/>
      <c r="D2" s="3" t="s">
        <v>1097</v>
      </c>
      <c r="E2" s="3"/>
      <c r="F2" s="3" t="s">
        <v>1098</v>
      </c>
      <c r="G2" s="3"/>
      <c r="H2" s="3" t="s">
        <v>1099</v>
      </c>
      <c r="I2" s="3"/>
      <c r="J2" s="3" t="s">
        <v>1100</v>
      </c>
      <c r="K2" s="3"/>
      <c r="L2" s="6" t="s">
        <v>1101</v>
      </c>
      <c r="M2" s="3"/>
      <c r="N2" s="6" t="s">
        <v>1102</v>
      </c>
      <c r="O2" s="3"/>
    </row>
    <row r="4" spans="10:10">
      <c r="J4" s="2" t="s">
        <v>18</v>
      </c>
    </row>
    <row r="6" spans="2:12">
      <c r="B6" s="4" t="s">
        <v>79</v>
      </c>
      <c r="J6" s="2" t="s">
        <v>27</v>
      </c>
      <c r="L6" s="2" t="s">
        <v>1103</v>
      </c>
    </row>
    <row r="8" spans="2:10">
      <c r="B8" s="4" t="s">
        <v>62</v>
      </c>
      <c r="D8" s="5" t="s">
        <v>75</v>
      </c>
      <c r="E8" s="4"/>
      <c r="F8" s="2" t="s">
        <v>33</v>
      </c>
      <c r="H8" s="2" t="s">
        <v>1104</v>
      </c>
      <c r="J8" s="2" t="s">
        <v>1089</v>
      </c>
    </row>
    <row r="10" spans="4:4">
      <c r="D10" s="4" t="s">
        <v>1105</v>
      </c>
    </row>
    <row r="12" spans="4:4">
      <c r="D12" s="4" t="s">
        <v>48</v>
      </c>
    </row>
    <row r="13" spans="8:8">
      <c r="H13" s="4"/>
    </row>
    <row r="14" spans="4:12">
      <c r="D14" s="5" t="s">
        <v>1106</v>
      </c>
      <c r="E14" s="4"/>
      <c r="F14" s="2" t="s">
        <v>1107</v>
      </c>
      <c r="H14" s="2" t="s">
        <v>1108</v>
      </c>
      <c r="J14" s="2" t="s">
        <v>1109</v>
      </c>
      <c r="L14" s="2" t="s">
        <v>1110</v>
      </c>
    </row>
    <row r="16" spans="8:16">
      <c r="H16" s="2" t="s">
        <v>1111</v>
      </c>
      <c r="J16" s="2" t="s">
        <v>1112</v>
      </c>
      <c r="L16" s="2" t="s">
        <v>1113</v>
      </c>
      <c r="P16" s="2" t="s">
        <v>1114</v>
      </c>
    </row>
    <row r="17" spans="6:6">
      <c r="F17" s="2" t="s">
        <v>1115</v>
      </c>
    </row>
    <row r="18" spans="8:14">
      <c r="H18" s="2" t="s">
        <v>1116</v>
      </c>
      <c r="J18" s="2" t="s">
        <v>1117</v>
      </c>
      <c r="N18" s="2" t="s">
        <v>1118</v>
      </c>
    </row>
    <row r="20" spans="8:14">
      <c r="H20" s="5" t="s">
        <v>1119</v>
      </c>
      <c r="J20" s="2" t="s">
        <v>1120</v>
      </c>
      <c r="N20" s="2" t="s">
        <v>1121</v>
      </c>
    </row>
    <row r="22" spans="4:5">
      <c r="D22" s="4"/>
      <c r="E22" s="4"/>
    </row>
    <row r="23" spans="6:6">
      <c r="F23" s="2" t="s">
        <v>1122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E7"/>
    </sheetView>
  </sheetViews>
  <sheetFormatPr defaultColWidth="9" defaultRowHeight="16.5"/>
  <cols>
    <col min="1" max="16384" width="9" style="1"/>
  </cols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2" sqref="L22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思路</vt:lpstr>
      <vt:lpstr>框架</vt:lpstr>
      <vt:lpstr>价值</vt:lpstr>
      <vt:lpstr>产出和消耗</vt:lpstr>
      <vt:lpstr>玩家等级</vt:lpstr>
      <vt:lpstr>前期</vt:lpstr>
      <vt:lpstr>武将表</vt:lpstr>
      <vt:lpstr>养成框架</vt:lpstr>
      <vt:lpstr>经济框架</vt:lpstr>
      <vt:lpstr>数据记录</vt:lpstr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2021-03-28T06:24:01Z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D360C6A5D5064B7590A85F5374CACC78</vt:lpwstr>
  </property>
</Properties>
</file>