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Huang/Desktop/"/>
    </mc:Choice>
  </mc:AlternateContent>
  <xr:revisionPtr revIDLastSave="0" documentId="8_{2EEFC740-DDE4-054B-B986-4758CF62CC2F}" xr6:coauthVersionLast="47" xr6:coauthVersionMax="47" xr10:uidLastSave="{00000000-0000-0000-0000-000000000000}"/>
  <bookViews>
    <workbookView xWindow="760" yWindow="460" windowWidth="28800" windowHeight="16440" firstSheet="3" activeTab="5" xr2:uid="{00000000-000D-0000-FFFF-FFFF00000000}"/>
  </bookViews>
  <sheets>
    <sheet name="Category Statistics" sheetId="2" r:id="rId1"/>
    <sheet name="Subcategory Statistics" sheetId="3" r:id="rId2"/>
    <sheet name="Parent Category Statistics" sheetId="4" r:id="rId3"/>
    <sheet name="GB Outlier" sheetId="9" r:id="rId4"/>
    <sheet name="Theater Outcomes by Launch Date" sheetId="13" r:id="rId5"/>
    <sheet name="Kickstarter" sheetId="1" r:id="rId6"/>
    <sheet name="Outcomes Based on Goals" sheetId="14" r:id="rId7"/>
    <sheet name="Failed US Kickstarters" sheetId="7" r:id="rId8"/>
    <sheet name="Descriptive Statistics" sheetId="8" r:id="rId9"/>
    <sheet name="Successful US Kickstarters" sheetId="6" r:id="rId10"/>
    <sheet name="Edinburgh Research" sheetId="5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5" r:id="rId12"/>
    <pivotCache cacheId="16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2" i="14"/>
  <c r="B3" i="14"/>
  <c r="S3190" i="1"/>
  <c r="U3190" i="1" s="1"/>
  <c r="T3190" i="1"/>
  <c r="C6" i="8"/>
  <c r="C5" i="8"/>
  <c r="C4" i="8"/>
  <c r="C14" i="8"/>
  <c r="C13" i="8"/>
  <c r="C12" i="8"/>
  <c r="C11" i="8"/>
  <c r="B14" i="8"/>
  <c r="B13" i="8"/>
  <c r="B12" i="8"/>
  <c r="B11" i="8"/>
  <c r="B7" i="8"/>
  <c r="B6" i="8"/>
  <c r="B5" i="8"/>
  <c r="B4" i="8"/>
  <c r="C10" i="8"/>
  <c r="C9" i="8"/>
  <c r="C3" i="8"/>
  <c r="C2" i="8"/>
  <c r="B10" i="8"/>
  <c r="B9" i="8"/>
  <c r="B3" i="8"/>
  <c r="B2" i="8"/>
  <c r="D3" i="5"/>
  <c r="D4" i="5"/>
  <c r="D5" i="5"/>
  <c r="D6" i="5"/>
  <c r="D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C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C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C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C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C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14" l="1"/>
  <c r="F9" i="14" s="1"/>
  <c r="E8" i="14"/>
  <c r="F8" i="14" s="1"/>
  <c r="E4" i="14"/>
  <c r="F4" i="14" s="1"/>
  <c r="E5" i="14"/>
  <c r="F5" i="14" s="1"/>
  <c r="E6" i="14"/>
  <c r="F6" i="14" s="1"/>
  <c r="E7" i="14"/>
  <c r="E13" i="14"/>
  <c r="F13" i="14" s="1"/>
  <c r="E12" i="14"/>
  <c r="E11" i="14"/>
  <c r="E10" i="14"/>
  <c r="E3" i="14"/>
  <c r="E2" i="14"/>
  <c r="H2" i="14" s="1"/>
  <c r="C7" i="8"/>
  <c r="H9" i="14" l="1"/>
  <c r="G9" i="14"/>
  <c r="H8" i="14"/>
  <c r="G8" i="14"/>
  <c r="H5" i="14"/>
  <c r="H4" i="14"/>
  <c r="G4" i="14"/>
  <c r="G6" i="14"/>
  <c r="H6" i="14"/>
  <c r="G5" i="14"/>
  <c r="G2" i="14"/>
  <c r="F2" i="14"/>
  <c r="H7" i="14"/>
  <c r="G7" i="14"/>
  <c r="F7" i="14"/>
  <c r="H10" i="14"/>
  <c r="G10" i="14"/>
  <c r="H11" i="14"/>
  <c r="G11" i="14"/>
  <c r="H12" i="14"/>
  <c r="G12" i="14"/>
  <c r="H13" i="14"/>
  <c r="G13" i="14"/>
  <c r="F12" i="14"/>
  <c r="F10" i="14"/>
  <c r="F11" i="14"/>
  <c r="H3" i="14"/>
  <c r="G3" i="14"/>
  <c r="F3" i="14"/>
</calcChain>
</file>

<file path=xl/sharedStrings.xml><?xml version="1.0" encoding="utf-8"?>
<sst xmlns="http://schemas.openxmlformats.org/spreadsheetml/2006/main" count="38428" uniqueCount="8417">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</sst>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0" fontId="3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0" xfId="1" applyNumberFormat="1" applyFont="1"/>
    <xf numFmtId="165" fontId="0" fillId="0" borderId="0" xfId="0" applyNumberFormat="1"/>
    <xf numFmtId="165" fontId="0" fillId="0" borderId="0" xfId="1" applyNumberFormat="1" applyFont="1"/>
    <xf numFmtId="14" fontId="0" fillId="0" borderId="0" xfId="0" applyNumberFormat="1" applyAlignment="1">
      <alignment horizontal="left"/>
    </xf>
    <xf numFmtId="9" fontId="1" fillId="0" borderId="0" xfId="2" applyNumberFormat="1" applyFont="1"/>
    <xf numFmtId="9" fontId="0" fillId="0" borderId="0" xfId="2" applyNumberFormat="1" applyFont="1"/>
    <xf numFmtId="9" fontId="1" fillId="0" borderId="0" xfId="0" applyNumberFormat="1" applyFont="1"/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653043369578806E-2"/>
          <c:y val="2.5862068965517241E-2"/>
          <c:w val="0.79286542307211594"/>
          <c:h val="0.744199361933206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7-B541-AC6F-5ABDC15151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E7-B541-AC6F-5ABDC15151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E7-B541-AC6F-5ABDC15151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E7-B541-AC6F-5ABDC1515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5591279"/>
        <c:axId val="1388590511"/>
      </c:barChart>
      <c:catAx>
        <c:axId val="143559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90511"/>
        <c:crosses val="autoZero"/>
        <c:auto val="1"/>
        <c:lblAlgn val="ctr"/>
        <c:lblOffset val="100"/>
        <c:noMultiLvlLbl val="0"/>
      </c:catAx>
      <c:valAx>
        <c:axId val="13885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59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3-FF40-8324-98FF11D69B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BA3-FF40-8324-98FF11D69B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BA3-FF40-8324-98FF11D69BB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BA3-FF40-8324-98FF11D6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8890975"/>
        <c:axId val="1448899487"/>
      </c:barChart>
      <c:catAx>
        <c:axId val="14488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899487"/>
        <c:crosses val="autoZero"/>
        <c:auto val="1"/>
        <c:lblAlgn val="ctr"/>
        <c:lblOffset val="100"/>
        <c:noMultiLvlLbl val="0"/>
      </c:catAx>
      <c:valAx>
        <c:axId val="14488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8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>
                    <a:lumMod val="75000"/>
                  </a:schemeClr>
                </a:solidFill>
              </a:rPr>
              <a:t>Theater</a:t>
            </a:r>
            <a:r>
              <a:rPr lang="en-US" b="1" baseline="0">
                <a:solidFill>
                  <a:schemeClr val="accent5">
                    <a:lumMod val="75000"/>
                  </a:schemeClr>
                </a:solidFill>
              </a:rPr>
              <a:t> Outcomes Based on Launch Date</a:t>
            </a:r>
            <a:endParaRPr lang="en-US" b="1">
              <a:solidFill>
                <a:schemeClr val="accent5">
                  <a:lumMod val="75000"/>
                </a:schemeClr>
              </a:solidFill>
            </a:endParaRPr>
          </a:p>
        </c:rich>
      </c:tx>
      <c:overlay val="1"/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5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'Parent 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Statistics'!$B$6:$B$18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D-7748-A9C2-984FE0F4F890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'Parent 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41-7C40-A491-1FDE9C2591DD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'Parent 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Statistics'!$D$6:$D$18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B41-7C40-A491-1FDE9C259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667919"/>
        <c:axId val="962669567"/>
      </c:lineChart>
      <c:catAx>
        <c:axId val="9626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69567"/>
        <c:crosses val="autoZero"/>
        <c:auto val="1"/>
        <c:lblAlgn val="ctr"/>
        <c:lblOffset val="100"/>
        <c:noMultiLvlLbl val="0"/>
      </c:catAx>
      <c:valAx>
        <c:axId val="9626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6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6">
                    <a:lumMod val="75000"/>
                  </a:schemeClr>
                </a:solidFill>
              </a:rPr>
              <a:t>Theater Outcomes Based on Launch</a:t>
            </a:r>
            <a:r>
              <a:rPr lang="en-US" b="1" baseline="0">
                <a:solidFill>
                  <a:schemeClr val="accent6">
                    <a:lumMod val="75000"/>
                  </a:schemeClr>
                </a:solidFill>
              </a:rPr>
              <a:t> Date</a:t>
            </a:r>
          </a:p>
        </c:rich>
      </c:tx>
      <c:layout>
        <c:manualLayout>
          <c:xMode val="edge"/>
          <c:yMode val="edge"/>
          <c:x val="0.29937007874015742"/>
          <c:y val="2.5078369905956112E-2"/>
        </c:manualLayout>
      </c:layout>
      <c:overlay val="1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4-C748-A299-C4F3B96927A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4-C748-A299-C4F3B96927A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74-C748-A299-C4F3B9692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230991"/>
        <c:axId val="745170623"/>
      </c:lineChart>
      <c:catAx>
        <c:axId val="74523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0623"/>
        <c:crosses val="autoZero"/>
        <c:auto val="1"/>
        <c:lblAlgn val="ctr"/>
        <c:lblOffset val="100"/>
        <c:noMultiLvlLbl val="0"/>
      </c:catAx>
      <c:valAx>
        <c:axId val="74517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3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E-664D-A3A2-C631F264B4E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E-664D-A3A2-C631F264B4E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E-664D-A3A2-C631F264B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001968"/>
        <c:axId val="63187791"/>
      </c:lineChart>
      <c:catAx>
        <c:axId val="195900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7791"/>
        <c:crosses val="autoZero"/>
        <c:auto val="1"/>
        <c:lblAlgn val="ctr"/>
        <c:lblOffset val="100"/>
        <c:noMultiLvlLbl val="0"/>
      </c:catAx>
      <c:valAx>
        <c:axId val="6318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00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045353-DD10-D04E-8480-8C6A33A5E9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D962A4-A4C8-0B49-9874-F68C68D1C9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E439E9-6557-D045-A1CD-4326B2984DA0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152400</xdr:rowOff>
    </xdr:from>
    <xdr:to>
      <xdr:col>14</xdr:col>
      <xdr:colOff>228600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7117F-DBEF-8C4B-8235-A5ADE2F4C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63500</xdr:rowOff>
    </xdr:from>
    <xdr:to>
      <xdr:col>16</xdr:col>
      <xdr:colOff>241300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1CFBC-A414-9246-8D27-6ACA9B4A9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2</xdr:row>
      <xdr:rowOff>152400</xdr:rowOff>
    </xdr:from>
    <xdr:to>
      <xdr:col>13</xdr:col>
      <xdr:colOff>698500</xdr:colOff>
      <xdr:row>20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1D059-E359-784B-9B41-2E403DC32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090880-7037-2941-8277-5DAFB5DAAA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DC3FA8-4672-6047-B4B0-8E05CDBF836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3</xdr:row>
      <xdr:rowOff>12700</xdr:rowOff>
    </xdr:from>
    <xdr:to>
      <xdr:col>15</xdr:col>
      <xdr:colOff>647700</xdr:colOff>
      <xdr:row>24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281BFA-AA7E-D140-9DBF-70C43BA7F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186185</xdr:colOff>
      <xdr:row>14</xdr:row>
      <xdr:rowOff>73981</xdr:rowOff>
    </xdr:from>
    <xdr:to>
      <xdr:col>7</xdr:col>
      <xdr:colOff>1233009</xdr:colOff>
      <xdr:row>37</xdr:row>
      <xdr:rowOff>135630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77B50C-3E6A-614D-8383-9C814A906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Huang" refreshedDate="44659.996631712966" createdVersion="7" refreshedVersion="7" minRefreshableVersion="3" recordCount="4114" xr:uid="{0F798A87-61C7-4E4A-8D23-1929D3E983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Huang" refreshedDate="44660.045291435184" createdVersion="7" refreshedVersion="7" minRefreshableVersion="3" recordCount="4115" xr:uid="{EC0EE037-4562-C54E-A53A-B343644951F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Huang" refreshedDate="44661.048170601855" createdVersion="7" refreshedVersion="7" minRefreshableVersion="3" recordCount="4114" xr:uid="{D7C8CB84-2429-6B48-89E9-F961A5732B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8C42E-D8DC-9E4E-934B-9968E588F686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9AE4A-E893-A744-886D-E17610B671B2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A8E21-22F1-9E44-8ADE-CAE9C156A2EE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49B3E-7A83-CD45-A532-A502BE24A791}" name="PivotTable8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97A6B-0227-CA4F-9B7B-46DFE3C7A5A5}">
  <dimension ref="A1:F14"/>
  <sheetViews>
    <sheetView zoomScale="140" zoomScaleNormal="14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5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5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5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5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5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5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5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5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5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3AE5-6772-674B-BCAD-0172D85A6F28}">
  <dimension ref="A1:F43"/>
  <sheetViews>
    <sheetView workbookViewId="0">
      <selection activeCell="Q12" sqref="Q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8224</v>
      </c>
    </row>
    <row r="2" spans="1:6" x14ac:dyDescent="0.2">
      <c r="A2" s="13" t="s">
        <v>8358</v>
      </c>
      <c r="B2" t="s">
        <v>8363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5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5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5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5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5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5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5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5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5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5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5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5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5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5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5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5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5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5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5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5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5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5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5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5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5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5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5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5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5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5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5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5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5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5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5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5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5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4D59A-ADAF-7B47-8E03-6E5DA9D60E33}">
  <dimension ref="A1:E18"/>
  <sheetViews>
    <sheetView workbookViewId="0">
      <selection activeCell="O21" sqref="O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DDA6-612F-9F48-B7C7-ED8808E57FC6}">
  <dimension ref="A1:E18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4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4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4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4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4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4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4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4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4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4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4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4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4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K1" zoomScale="97" zoomScaleNormal="97" workbookViewId="0">
      <selection activeCell="N1" sqref="N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9.83203125" style="30" bestFit="1" customWidth="1"/>
    <col min="17" max="17" width="41.1640625" customWidth="1"/>
    <col min="18" max="18" width="16.1640625" bestFit="1" customWidth="1"/>
    <col min="19" max="19" width="26.33203125" bestFit="1" customWidth="1"/>
    <col min="20" max="20" width="24.83203125" bestFit="1" customWidth="1"/>
    <col min="21" max="21" width="5.5" bestFit="1" customWidth="1"/>
    <col min="22" max="22" width="21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  <c r="V1" s="9"/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3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3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3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3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3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3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3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3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3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3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3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3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3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3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3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3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3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3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3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3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3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3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3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3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3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3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3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3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3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3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3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3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3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3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3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3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3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3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3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3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3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3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3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3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3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3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3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3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3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3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3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3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3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3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3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3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3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3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3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3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3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3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3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3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3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3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3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3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3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3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3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3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3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3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3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3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3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3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3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3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3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3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3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3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3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3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3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3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3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3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3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3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3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3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3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3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3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3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3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3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3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3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3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3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3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3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3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3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3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3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3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3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3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3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3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3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3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3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3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3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3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3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3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3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3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3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3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3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3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3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3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3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3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3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3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3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3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3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3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3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3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3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3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3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3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3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3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3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3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3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3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3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3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3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3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3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3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3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3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3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3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3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3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3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3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3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3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3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3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3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3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3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3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3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3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3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3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3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3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3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3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3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3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3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3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3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3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3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3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3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3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3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3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3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3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3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3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3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3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3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3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3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3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3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3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3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3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3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3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3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3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3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3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3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3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3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3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3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3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3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3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3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3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3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3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3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3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3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3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3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3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3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3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3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3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3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3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3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3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3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3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3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3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3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3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3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3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3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3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3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3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3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3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3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3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3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3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3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3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3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3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3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3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3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3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3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3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3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3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3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3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3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3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3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3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3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3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3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3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3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3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3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3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3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3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3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3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3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3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3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3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3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3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3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3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3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3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3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3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3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3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3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3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3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3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3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3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3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3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3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3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3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3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3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3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3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3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3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3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3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3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3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3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3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3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3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3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3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3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3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3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3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3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3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3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3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3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3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3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3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3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3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3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3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3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3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3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3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3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3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3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3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3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3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3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3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3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3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3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3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3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3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3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3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3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3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3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3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3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3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3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3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3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3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3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3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3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3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3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3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3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3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3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3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3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3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3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3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3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3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3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3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3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3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3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3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3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3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3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3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3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3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3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3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3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3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3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3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3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3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3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3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3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3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3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3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3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3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3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3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3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3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3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3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3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3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3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3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3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3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3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3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3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3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3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3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3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3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3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3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3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3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3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3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3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3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3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3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3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3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3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3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3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3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3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3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3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3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3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3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3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3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3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3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3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3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3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3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3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3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3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3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3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3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3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3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3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3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3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3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3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3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3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3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3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3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3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3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3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3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3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3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3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3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3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3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3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3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3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3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3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3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3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3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3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3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3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3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3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3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3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3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3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3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3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3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3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3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3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3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3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3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3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3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3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3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3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3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3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3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3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3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3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3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3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3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3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3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3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3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3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3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3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3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3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3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3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3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3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3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3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3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3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3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3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3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3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3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3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3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3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3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3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3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3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3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3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3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3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3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3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3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3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3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3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3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3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3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3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3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3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3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3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3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3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3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3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3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3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3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3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3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3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3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3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3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3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3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3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3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3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3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3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3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3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3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3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3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3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3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3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3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3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3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3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3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3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3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3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3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3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3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3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3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3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3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3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3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3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3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3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3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3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3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3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3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3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3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3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3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3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3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3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3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3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3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3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3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3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3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3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3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3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3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3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3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3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3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3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3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3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3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3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3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3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3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3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3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3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3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3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3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3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3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3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3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3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3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3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3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3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3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3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3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3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3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3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3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3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3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3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3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3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3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3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3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3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3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3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3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3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3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3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3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3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3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3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3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3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3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3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3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3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3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3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3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3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3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3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3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3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3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3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3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3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3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3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3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3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3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3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3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3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3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3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3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3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3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3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3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3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3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3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3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3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3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3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3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3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3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3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3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3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3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3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3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3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3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3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3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3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3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3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3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3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3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3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3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3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3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3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3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3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3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3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3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3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3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3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3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3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3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3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3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3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3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3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3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3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3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3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3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3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3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3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3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3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3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3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3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3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3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3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3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3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3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3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3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3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3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3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3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3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3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3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3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3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3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3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3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3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3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3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3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3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3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3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3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3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3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3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3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3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3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3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3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3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3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3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3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3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3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3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3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3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3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3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3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3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3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3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3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3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3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3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3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3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3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3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3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3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3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3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3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3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3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3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3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3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3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3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3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3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3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3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3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3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3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3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3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3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3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3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3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3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3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3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3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3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3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3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3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3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3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3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3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3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3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3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3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3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3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3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3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3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3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3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3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3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3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3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3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3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3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3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3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3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3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3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3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3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3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3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3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3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3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3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3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3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3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3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3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3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3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3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3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3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3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3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3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3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3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3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3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3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3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3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3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3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3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3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3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3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3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3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3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3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3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3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3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3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3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3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3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3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3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3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3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3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3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3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3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3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3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3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3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3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3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3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3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3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3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3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3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3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3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3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3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3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3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3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3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3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3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3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3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3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3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3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3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3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3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3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3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3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3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3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3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3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3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3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3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3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3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3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3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3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3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3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3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3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3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3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3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3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3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3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3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3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3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3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3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3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3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3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3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3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3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3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3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3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3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3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3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3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3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3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3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3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3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3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3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3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3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3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3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3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3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3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3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3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3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3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3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3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3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3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3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3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3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3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3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3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3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3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3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3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3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3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3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3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3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3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3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3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3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3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3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3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3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3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3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3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3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3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3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3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3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3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3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3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3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3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3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3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3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3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3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3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3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3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3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3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3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3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3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3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3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3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3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3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3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3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3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3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3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3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3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3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3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3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3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3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3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3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3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3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3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3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3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3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3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3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3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3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3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3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3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3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3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3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3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3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3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3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3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3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3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3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3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3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3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3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3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3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3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3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3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3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3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3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3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3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3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3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3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3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3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3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3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3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3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3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3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3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3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3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3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3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3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3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3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3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3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3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3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3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3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3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3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3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3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3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3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3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3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3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3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3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3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3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3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3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3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3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3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3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3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3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3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3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3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3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3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3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3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3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3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3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3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3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3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3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3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3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3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3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3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3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3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3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3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3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3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3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3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3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3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3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3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3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3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3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3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3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3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3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3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3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3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3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3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3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3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3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3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3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3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3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3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3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3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3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3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3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3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3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3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3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3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3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3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3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3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3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3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3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3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3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3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3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3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3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3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3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3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3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3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3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3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3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3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3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3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3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3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3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3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3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3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3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3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3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3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3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3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3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3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3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3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3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3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3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3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3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3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3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3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3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3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3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3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3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3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3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3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3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3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3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3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3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3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3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3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3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3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3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3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3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3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3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3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3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3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3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3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3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3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3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3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3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3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3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3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3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3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3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3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3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3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3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3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3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3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3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3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3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3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3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3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3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3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3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3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3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3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3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3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3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3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3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3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3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3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3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3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3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3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3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3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3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3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3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3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3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3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3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3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3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3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3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3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3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3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3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3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3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3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3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3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3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3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3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3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3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3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3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3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3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3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3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3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3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3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3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3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3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3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3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3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3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3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3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3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3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3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3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3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3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3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3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3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3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3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3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3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3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3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3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3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3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3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3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3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3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3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3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3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3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3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3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3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3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3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3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3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3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3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3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3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3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3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3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3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3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3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3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3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3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3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3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3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3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3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3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3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3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3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3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3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3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3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3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3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3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3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3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3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3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3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3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3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3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3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3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3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3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3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3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3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3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3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3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3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3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3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3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3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3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3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3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3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3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3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3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3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3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3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3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3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3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3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3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3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3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3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3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3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3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3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3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3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3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3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3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3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3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3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3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3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3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3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3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3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3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3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3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3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3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3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3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3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3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3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3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3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3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3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3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3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3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3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3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3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3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3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3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3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3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3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3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3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3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3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3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3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3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3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3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3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3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3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3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3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3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3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3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3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3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3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3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3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3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3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3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3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3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3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3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3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3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3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3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3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3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3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3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3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3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3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3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3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3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3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3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3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3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3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3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3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3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3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3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3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3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3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3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3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3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3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3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3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3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3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3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3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3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3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3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3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3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3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3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3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3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3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3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3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3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3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3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3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3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3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3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3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3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3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3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3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3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3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3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3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3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3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3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3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3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3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3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3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3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3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3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3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3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3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3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3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3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3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3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3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3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3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3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3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3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3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3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3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3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3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3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3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3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3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3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3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3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3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3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3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3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3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3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3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3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3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3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3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3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3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3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3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3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3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3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3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3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3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3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3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3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3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3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3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3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3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3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3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3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3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3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3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3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3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3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3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3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3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3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3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3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3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3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3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3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3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3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3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3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3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3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3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3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3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3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3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3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3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3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3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3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3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3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3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3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3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3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3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3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3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3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3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3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3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3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3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3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3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3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3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3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3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3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3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3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3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3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3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3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3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3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3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3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3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3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3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3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3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3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3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3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3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3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3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3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3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3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3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3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3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3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3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3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3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3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3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3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3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3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3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3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3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3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3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3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3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3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3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3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3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3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3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3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3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3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3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3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3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3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3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3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3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3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3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3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3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3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3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3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3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3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3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3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3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3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3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3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3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3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3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3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3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3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3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3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3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3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3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3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3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3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3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3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3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3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3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3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3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3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3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3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3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3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3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3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3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3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3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3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3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3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3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3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3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3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3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3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3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3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3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3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3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3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3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3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3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3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3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3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3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3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3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3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3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3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3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3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3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3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3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3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3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3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3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3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3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3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3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3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3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3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3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3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3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3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3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3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3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3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3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3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3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3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3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3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3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3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3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3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3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3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3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3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3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3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3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3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3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3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3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3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3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3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3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3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3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3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3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3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3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3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3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3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3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3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3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3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3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3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3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3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3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3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3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3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3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3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3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3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3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3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3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3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3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3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3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3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3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3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3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3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3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3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3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3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3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3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3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3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3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3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3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3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3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3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3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3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3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3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3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3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3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3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3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3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3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3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3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3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3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3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3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3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3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3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3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3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3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3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3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3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3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3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3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3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3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3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3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3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3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3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3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3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3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3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3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3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3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3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3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3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3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3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3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3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3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3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3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3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3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3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3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3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3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3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3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3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3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3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3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3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3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3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3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3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3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3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3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3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3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3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3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3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3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3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3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3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3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3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3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3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3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3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3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3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3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3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3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3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3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3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3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3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3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3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3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3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3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3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3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3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3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3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3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3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3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3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3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3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3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3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3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3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3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3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3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3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3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3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3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3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3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3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3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3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3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3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3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3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3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3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3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3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3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3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3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3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3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3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3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3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3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3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3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3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3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3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3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3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3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3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3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3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3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3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3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3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3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3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3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3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3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3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3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3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3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3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3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3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3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3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3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3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3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3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3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3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3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3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3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3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3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3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3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3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3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3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3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3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3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3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3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3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3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3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3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3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3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3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3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3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3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3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3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3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3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3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3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3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3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3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3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3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3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3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3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3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3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3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3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3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3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3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3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3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3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3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3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3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3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3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3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3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3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3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3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3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3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3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3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3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3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3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3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3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3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3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3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3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3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3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3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3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3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3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3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3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3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3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3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3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3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3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3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3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3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3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3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3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3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3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3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3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3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3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3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3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3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3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3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3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3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3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3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3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3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3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3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3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3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3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3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3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3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3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3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3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3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3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3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3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3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3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3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3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3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3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3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3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3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3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3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3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3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3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3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3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3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3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3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3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3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3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3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3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3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3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3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3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3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3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3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3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3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3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3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3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3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3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3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3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3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3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3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3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3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3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3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3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3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3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3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3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3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3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3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3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3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3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3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3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3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3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3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3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3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3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3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3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3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3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3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3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3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3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3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3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3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3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3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3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3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3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3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3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3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3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3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3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3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3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3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3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3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3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3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3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3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3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3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3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3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3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3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3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3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3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3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3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3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3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3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3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3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3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3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3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3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3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3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3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3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3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3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3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3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3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3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3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3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3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3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3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3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3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3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3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3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3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3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3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3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3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3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3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3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3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3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3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3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3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3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3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3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3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3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3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3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3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3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3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3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3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3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3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3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3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3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3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3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3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3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3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3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3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3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3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3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3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3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3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3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3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3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3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3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3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3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3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3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3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3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3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3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3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3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3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3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3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3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3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3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3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3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3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3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3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3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3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3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3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3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3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3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3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3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3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3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3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3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3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3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3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3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3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3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3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3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3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3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3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3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3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3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3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3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3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3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3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3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3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3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3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3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3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3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3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3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3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3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3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3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3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3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3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3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3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3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3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3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3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3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3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3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3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3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3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3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3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3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3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3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3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3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3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3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3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3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3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3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3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3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3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3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3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3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3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3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3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3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3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3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3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3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3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3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3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3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3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3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3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3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3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3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3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3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3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3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3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3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3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3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3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3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3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3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3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3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3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3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3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3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3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3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3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3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3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3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3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3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3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3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3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3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3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3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3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3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3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3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3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3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3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3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3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3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3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3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3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3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3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3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3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3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3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3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3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3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3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3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3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3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3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3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3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3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3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3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3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3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3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3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3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3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3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3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3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3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3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3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3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3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3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3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3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3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3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3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3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3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3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3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3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3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3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3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3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3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3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3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3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3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3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3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3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3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3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3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3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3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3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3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3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3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3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3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3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3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3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3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3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3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3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3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3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3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3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3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3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3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3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3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3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3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3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3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3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3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3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3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3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3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3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3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3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3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3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3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3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3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3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3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3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3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3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3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3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3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3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3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3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3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3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3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3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3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3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3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3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3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3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3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3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3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3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3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3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3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3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3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3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3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3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3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3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3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3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3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3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3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3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3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3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3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3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3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3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3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3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3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3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3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3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3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3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3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3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3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3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3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3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3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3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3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3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3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3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3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3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3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3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3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3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3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3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3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3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3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3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3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3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3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3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3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3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3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3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3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3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3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3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3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3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3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3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3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3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3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3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3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3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3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3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3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3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3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3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3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3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3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3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3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3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3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3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3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3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3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3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3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3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3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3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3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3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3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3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3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3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3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3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3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3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3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3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3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3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3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3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3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3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3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3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3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3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3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3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3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3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3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3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3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3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3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3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3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3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3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3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3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3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3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3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3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3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3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3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3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3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3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3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3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3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3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3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3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3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3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3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3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3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3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3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3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3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3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3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3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3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3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3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3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3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3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3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3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3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3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3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3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3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3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3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3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3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3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3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3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3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3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3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3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3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3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3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3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3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3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3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3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3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3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3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3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3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3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3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3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3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3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3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3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3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3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3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3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3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3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3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3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3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3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3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3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3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3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3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3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3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3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3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3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3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3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3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3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3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3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3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3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3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3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3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3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3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3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3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3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3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3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3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3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3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3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3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3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3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3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3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3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3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3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3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3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3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3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3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3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3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3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3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3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3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3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3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3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3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3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3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3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3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3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3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3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3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3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3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3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3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3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3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3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3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3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3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3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3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3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3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3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3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3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3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3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3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3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3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3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3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3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3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3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3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3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3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3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3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3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3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3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3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3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3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3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3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3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3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3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3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3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3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3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3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3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3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3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3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3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3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3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3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3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3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3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3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3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3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3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3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3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3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3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3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3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3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3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3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3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3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3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3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3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3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3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3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3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3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3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3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3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3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3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3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3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3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3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3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3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3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3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3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3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3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3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3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3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3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3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3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3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3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3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3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3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3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3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3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3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3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3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3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3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3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3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3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3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3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3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3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3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3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3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3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3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3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3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3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3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3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3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3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3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3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3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3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3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3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3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3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3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3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3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3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3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3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3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3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3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3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3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3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3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3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3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3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3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3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3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3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3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3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3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3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3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3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3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3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3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3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3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3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3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3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3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3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3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3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3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3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3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3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3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3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3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3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3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3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3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3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3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3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3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3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3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3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3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3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3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3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3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3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3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3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3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3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3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3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3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3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3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3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3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3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3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3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3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3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3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3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3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3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3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3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3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3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3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3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3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3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3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3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3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3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3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3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3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3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3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3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3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3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3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3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3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3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3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3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3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3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3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3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3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3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3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3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3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3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3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3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3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3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3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3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3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3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3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3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3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3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3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3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3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3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3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3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3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3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3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3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3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3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3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3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3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3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3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3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3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3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3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3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3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3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3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3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3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3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3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3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3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3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3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3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3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3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3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3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3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3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3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3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3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3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3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3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3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3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3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3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3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3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3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3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3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3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3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3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3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3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3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3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3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3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3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3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3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3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3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3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3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3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3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3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3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3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3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3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3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3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3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3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3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3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3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3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3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3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3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3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3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3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3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3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3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3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3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3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3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3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3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3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3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3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3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3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3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3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3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3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3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3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3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3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3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3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3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3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3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3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3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3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3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3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3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3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3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3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3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3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3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3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3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3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3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3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3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3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3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3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3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3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3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3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3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3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3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3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3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3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3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3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3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3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3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3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3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3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3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3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3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3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3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3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3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3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3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3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3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3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3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3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3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3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3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3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3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3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3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3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3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3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3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3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3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3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3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3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3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3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3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3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3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3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3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3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3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3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3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3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3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3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3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3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3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3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3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3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3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3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3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3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3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3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3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3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3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3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3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3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3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3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3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3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3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3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3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3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3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3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3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3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3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3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3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3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3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3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3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3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3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3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3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3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3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3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3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3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3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3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3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3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3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3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3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3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3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3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3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3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3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3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3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3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3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3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3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3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3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3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3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3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3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3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3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3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3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3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3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3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3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3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3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3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3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3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3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3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3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3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3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3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3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3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3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3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3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3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3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3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3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3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3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3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3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3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3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3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3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3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3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3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3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3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3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3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3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3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3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3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3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3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3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3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3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3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3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3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3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3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3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3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3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3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3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3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3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3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3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3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3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3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3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3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3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3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3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3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3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3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3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3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3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3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3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3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3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3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3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3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3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3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3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3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3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3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3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3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3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3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3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3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3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3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3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3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3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3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3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3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3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3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3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3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3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3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3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3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3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3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3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3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3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3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3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3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3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3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3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3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3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3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3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3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3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3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3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3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3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3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3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3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3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3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3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3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3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3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3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3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3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3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3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3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3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3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3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3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3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3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3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3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3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3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3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3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3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3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3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3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3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3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3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3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3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3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3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3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3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3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3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3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3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3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3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3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3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3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3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3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3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3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3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3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3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3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3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3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3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3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3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3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3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3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3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3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3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3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3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3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3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3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3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3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3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3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3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3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3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3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3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3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3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3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3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3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3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3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3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3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3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3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3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3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3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3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3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3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3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3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3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3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3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3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3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3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3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3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3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3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3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3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3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3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3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3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3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3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3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3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3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3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3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3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3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3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3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3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3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3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3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3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3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3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3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3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3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3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3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3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3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3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3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3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3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3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3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3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3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3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3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3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3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3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3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3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3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3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3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3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3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3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3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3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3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3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3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3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3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3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3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3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3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3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3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3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3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3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3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3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3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3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3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3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3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3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3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3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3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3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3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3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3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3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3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3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3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3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3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3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3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3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3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3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3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3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3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3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3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3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3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3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3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3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3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3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3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3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3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3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3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3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3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3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3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3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3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3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3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3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3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3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3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3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3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3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3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3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3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3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3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3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3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3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3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3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3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3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3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3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3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3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3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3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3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3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3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3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3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3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3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3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3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3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3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3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3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3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3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3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3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3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3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s="3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3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3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3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3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3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3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3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3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3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3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3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3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3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3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3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3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N4">
    <cfRule type="colorScale" priority="5">
      <colorScale>
        <cfvo type="min"/>
        <cfvo type="max"/>
        <color rgb="FFC00000"/>
        <color theme="4"/>
      </colorScale>
    </cfRule>
  </conditionalFormatting>
  <conditionalFormatting sqref="O1:O1048576 P1 R1:V1">
    <cfRule type="colorScale" priority="2">
      <colorScale>
        <cfvo type="percentile" val="10"/>
        <cfvo type="percentile" val="90"/>
        <color rgb="FFC00000"/>
        <color theme="4"/>
      </colorScale>
    </cfRule>
  </conditionalFormatting>
  <conditionalFormatting sqref="Q4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9142-C99F-A440-A8E7-B03E548D6D43}">
  <dimension ref="A1:H13"/>
  <sheetViews>
    <sheetView zoomScale="103" workbookViewId="0">
      <selection activeCell="B2" sqref="B2"/>
    </sheetView>
  </sheetViews>
  <sheetFormatPr baseColWidth="10" defaultRowHeight="15" x14ac:dyDescent="0.2"/>
  <cols>
    <col min="1" max="1" width="12.83203125" style="19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6" bestFit="1" customWidth="1"/>
    <col min="7" max="7" width="14.33203125" style="28" customWidth="1"/>
    <col min="8" max="8" width="16.83203125" style="28" bestFit="1" customWidth="1"/>
  </cols>
  <sheetData>
    <row r="1" spans="1:8" x14ac:dyDescent="0.2">
      <c r="A1" s="19" t="s">
        <v>8397</v>
      </c>
      <c r="B1" s="19" t="s">
        <v>8398</v>
      </c>
      <c r="C1" s="19" t="s">
        <v>8399</v>
      </c>
      <c r="D1" s="19" t="s">
        <v>8400</v>
      </c>
      <c r="E1" s="19" t="s">
        <v>8401</v>
      </c>
      <c r="F1" s="25" t="s">
        <v>8402</v>
      </c>
      <c r="G1" s="27" t="s">
        <v>8403</v>
      </c>
      <c r="H1" s="27" t="s">
        <v>8404</v>
      </c>
    </row>
    <row r="2" spans="1:8" x14ac:dyDescent="0.2">
      <c r="A2" s="19" t="s">
        <v>8405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s="19" t="s">
        <v>8406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s="19" t="s">
        <v>8407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s="19" t="s">
        <v>8408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s="19" t="s">
        <v>8409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s="19" t="s">
        <v>8410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s="19" t="s">
        <v>8411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s="19" t="s">
        <v>8412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s="19" t="s">
        <v>8413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s="19" t="s">
        <v>8414</v>
      </c>
      <c r="B11">
        <f>COUNTIFS(Kickstarter!D:D,"&gt;=40000",Kickstarter!F:F,"successful",Kickstarter!D:D,"&lt;=45999",Kickstarter!R:R,"plays")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s="19" t="s">
        <v>8415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COUNTIFS(Kickstarter!D:D,"&gt;=40000",Kickstarter!F:F,"canceled",Kickstarter!D:D,"&lt;=49999",Kickstarter!R:R,"plays")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s="19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D27-AA6C-EB45-8907-4BFA9C51C488}">
  <dimension ref="A1:T251"/>
  <sheetViews>
    <sheetView topLeftCell="D1" workbookViewId="0">
      <selection activeCell="U10" sqref="U10"/>
    </sheetView>
  </sheetViews>
  <sheetFormatPr baseColWidth="10" defaultRowHeight="15" x14ac:dyDescent="0.2"/>
  <cols>
    <col min="1" max="1" width="5.1640625" bestFit="1" customWidth="1"/>
    <col min="2" max="2" width="28" customWidth="1"/>
    <col min="3" max="3" width="55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4.164062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3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3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32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2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32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3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2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3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3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3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32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3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3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32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32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3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3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3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3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2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3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2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3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3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3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3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3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3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3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2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32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32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3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32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2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3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3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2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3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32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3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3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32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O1:P1 O2:O251 R1:T1">
    <cfRule type="colorScale" priority="1">
      <colorScale>
        <cfvo type="percentile" val="10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8AC4C-CE01-3B4F-86CF-F16157AE36E6}">
  <dimension ref="A1:C14"/>
  <sheetViews>
    <sheetView workbookViewId="0">
      <selection activeCell="B14" sqref="B14"/>
    </sheetView>
  </sheetViews>
  <sheetFormatPr baseColWidth="10" defaultRowHeight="15" x14ac:dyDescent="0.2"/>
  <cols>
    <col min="1" max="1" width="24.6640625" style="19" bestFit="1" customWidth="1"/>
    <col min="2" max="2" width="11.1640625" style="22" bestFit="1" customWidth="1"/>
    <col min="3" max="3" width="12.1640625" style="23" bestFit="1" customWidth="1"/>
  </cols>
  <sheetData>
    <row r="1" spans="1:3" x14ac:dyDescent="0.2">
      <c r="B1" s="20" t="s">
        <v>8384</v>
      </c>
      <c r="C1" s="21" t="s">
        <v>8385</v>
      </c>
    </row>
    <row r="2" spans="1:3" x14ac:dyDescent="0.2">
      <c r="A2" s="19" t="s">
        <v>8386</v>
      </c>
      <c r="B2" s="22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s="19" t="s">
        <v>8387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">
      <c r="A4" s="19" t="s">
        <v>8390</v>
      </c>
      <c r="B4" s="22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s="19" t="s">
        <v>8391</v>
      </c>
      <c r="B5" s="22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">
      <c r="A6" s="19" t="s">
        <v>8392</v>
      </c>
      <c r="B6" s="22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">
      <c r="A7" s="19" t="s">
        <v>8393</v>
      </c>
      <c r="B7" s="22">
        <f>B5-B6</f>
        <v>3500</v>
      </c>
      <c r="C7" s="23">
        <f>C5-C6</f>
        <v>8000</v>
      </c>
    </row>
    <row r="9" spans="1:3" x14ac:dyDescent="0.2">
      <c r="A9" s="19" t="s">
        <v>8388</v>
      </c>
      <c r="B9" s="22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s="19" t="s">
        <v>8389</v>
      </c>
      <c r="B10" s="22">
        <f>MEDIAN('Successful US Kickstarters'!E:E)</f>
        <v>3167.5</v>
      </c>
      <c r="C10" s="23">
        <f>MEDIAN('Failed US Kickstarters'!E:E)</f>
        <v>103</v>
      </c>
    </row>
    <row r="11" spans="1:3" x14ac:dyDescent="0.2">
      <c r="A11" s="19" t="s">
        <v>8394</v>
      </c>
      <c r="B11" s="22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s="19" t="s">
        <v>8395</v>
      </c>
      <c r="B12" s="22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">
      <c r="A13" s="19" t="s">
        <v>8396</v>
      </c>
      <c r="B13" s="22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">
      <c r="A14" s="19" t="s">
        <v>8393</v>
      </c>
      <c r="B14" s="22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D6B22-D6BF-5045-9845-3C00B58CB962}">
  <dimension ref="A1:T413"/>
  <sheetViews>
    <sheetView topLeftCell="B1" workbookViewId="0">
      <selection activeCell="D2" sqref="D2"/>
    </sheetView>
  </sheetViews>
  <sheetFormatPr baseColWidth="10" defaultRowHeight="15" x14ac:dyDescent="0.2"/>
  <cols>
    <col min="1" max="1" width="5.1640625" bestFit="1" customWidth="1"/>
    <col min="2" max="2" width="35.6640625" customWidth="1"/>
    <col min="3" max="3" width="44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4.164062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O2:O413 O1:P1 R1:T1">
    <cfRule type="colorScale" priority="1">
      <colorScale>
        <cfvo type="percentile" val="10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5324-04C2-3B44-B5FC-22051EEB1854}">
  <dimension ref="A1:D6"/>
  <sheetViews>
    <sheetView workbookViewId="0">
      <selection activeCell="D13" sqref="D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4.5" bestFit="1" customWidth="1"/>
  </cols>
  <sheetData>
    <row r="1" spans="1:4" x14ac:dyDescent="0.2">
      <c r="A1" s="19" t="s">
        <v>8380</v>
      </c>
      <c r="B1" s="19" t="s">
        <v>8381</v>
      </c>
      <c r="C1" s="17" t="s">
        <v>8382</v>
      </c>
      <c r="D1" s="17" t="s">
        <v>8383</v>
      </c>
    </row>
    <row r="2" spans="1:4" x14ac:dyDescent="0.2">
      <c r="A2" s="18" t="s">
        <v>3473</v>
      </c>
      <c r="B2" s="17" t="str">
        <f>VLOOKUP('Edinburgh Research'!A2,Kickstarter!B:C,2,FALSE)</f>
        <v>Help us get actor-writer Ian Bonar's debut play - a hilarious, heartbreaking story of grief and loss - to the 2016 Edinburgh Fringe.</v>
      </c>
      <c r="C2" s="17">
        <f>VLOOKUP(A2,Kickstarter!B:P,15,FALSE)</f>
        <v>51.79</v>
      </c>
      <c r="D2" s="17">
        <f>VLOOKUP(A2,Kickstarter!B:L,11,FALSE)</f>
        <v>39</v>
      </c>
    </row>
    <row r="3" spans="1:4" x14ac:dyDescent="0.2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VLOOKUP(A3,Kickstarter!B:P,15,FALSE)</f>
        <v>36.07</v>
      </c>
      <c r="D3" s="17">
        <f>VLOOKUP(A3,Kickstarter!B:L,11,FALSE)</f>
        <v>56</v>
      </c>
    </row>
    <row r="4" spans="1:4" x14ac:dyDescent="0.2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VLOOKUP(A4,Kickstarter!B:P,15,FALSE)</f>
        <v>33.03</v>
      </c>
      <c r="D4" s="17">
        <f>VLOOKUP(A4,Kickstarter!B:L,11,FALSE)</f>
        <v>78</v>
      </c>
    </row>
    <row r="5" spans="1:4" x14ac:dyDescent="0.2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17">
        <f>VLOOKUP(A5,Kickstarter!B:P,15,FALSE)</f>
        <v>44.92</v>
      </c>
      <c r="D5" s="17">
        <f>VLOOKUP(A5,Kickstarter!B:L,11,FALSE)</f>
        <v>26</v>
      </c>
    </row>
    <row r="6" spans="1:4" x14ac:dyDescent="0.2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VLOOKUP(A6,Kickstarter!B:P,15,FALSE)</f>
        <v>36.61</v>
      </c>
      <c r="D6" s="17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Parent Category Statistics</vt:lpstr>
      <vt:lpstr>Theater Outcomes by Launch Date</vt:lpstr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GB Outlier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Mia Huang</cp:lastModifiedBy>
  <dcterms:created xsi:type="dcterms:W3CDTF">2017-04-20T15:17:24Z</dcterms:created>
  <dcterms:modified xsi:type="dcterms:W3CDTF">2022-04-16T07:19:07Z</dcterms:modified>
</cp:coreProperties>
</file>