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Huang/Desktop/"/>
    </mc:Choice>
  </mc:AlternateContent>
  <xr:revisionPtr revIDLastSave="0" documentId="13_ncr:1_{340DF5AC-9383-9840-B9B3-435912EFE0CA}" xr6:coauthVersionLast="47" xr6:coauthVersionMax="47" xr10:uidLastSave="{00000000-0000-0000-0000-000000000000}"/>
  <bookViews>
    <workbookView xWindow="0" yWindow="460" windowWidth="28800" windowHeight="16500" activeTab="3" xr2:uid="{00000000-000D-0000-FFFF-FFFF00000000}"/>
  </bookViews>
  <sheets>
    <sheet name="Category Statistics" sheetId="2" r:id="rId1"/>
    <sheet name="Subcategory Statistics" sheetId="3" r:id="rId2"/>
    <sheet name="Parent Category Statistics" sheetId="4" r:id="rId3"/>
    <sheet name="GB Outlier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6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14" i="8"/>
  <c r="C13" i="8"/>
  <c r="C12" i="8"/>
  <c r="C11" i="8"/>
  <c r="B14" i="8"/>
  <c r="B13" i="8"/>
  <c r="B12" i="8"/>
  <c r="B11" i="8"/>
  <c r="B7" i="8"/>
  <c r="B6" i="8"/>
  <c r="B5" i="8"/>
  <c r="B4" i="8"/>
  <c r="C10" i="8"/>
  <c r="C9" i="8"/>
  <c r="C3" i="8"/>
  <c r="C2" i="8"/>
  <c r="B10" i="8"/>
  <c r="B9" i="8"/>
  <c r="B3" i="8"/>
  <c r="B2" i="8"/>
  <c r="D3" i="5"/>
  <c r="D4" i="5"/>
  <c r="D5" i="5"/>
  <c r="D6" i="5"/>
  <c r="D2" i="5"/>
  <c r="B4" i="5"/>
  <c r="B5" i="5"/>
  <c r="B6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C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C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C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C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C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8" l="1"/>
</calcChain>
</file>

<file path=xl/sharedStrings.xml><?xml version="1.0" encoding="utf-8"?>
<sst xmlns="http://schemas.openxmlformats.org/spreadsheetml/2006/main" count="38386" uniqueCount="8398">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</sst>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0" fontId="3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0" xfId="1" applyNumberFormat="1" applyFont="1"/>
    <xf numFmtId="165" fontId="0" fillId="0" borderId="0" xfId="0" applyNumberFormat="1"/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653043369578806E-2"/>
          <c:y val="2.5862068965517241E-2"/>
          <c:w val="0.79286542307211594"/>
          <c:h val="0.744199361933206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7-B541-AC6F-5ABDC15151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E7-B541-AC6F-5ABDC15151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E7-B541-AC6F-5ABDC15151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E7-B541-AC6F-5ABDC1515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5591279"/>
        <c:axId val="1388590511"/>
      </c:barChart>
      <c:catAx>
        <c:axId val="143559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90511"/>
        <c:crosses val="autoZero"/>
        <c:auto val="1"/>
        <c:lblAlgn val="ctr"/>
        <c:lblOffset val="100"/>
        <c:noMultiLvlLbl val="0"/>
      </c:catAx>
      <c:valAx>
        <c:axId val="13885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59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3-FF40-8324-98FF11D69B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BA3-FF40-8324-98FF11D69B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BA3-FF40-8324-98FF11D69BB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BA3-FF40-8324-98FF11D69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8890975"/>
        <c:axId val="1448899487"/>
      </c:barChart>
      <c:catAx>
        <c:axId val="14488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899487"/>
        <c:crosses val="autoZero"/>
        <c:auto val="1"/>
        <c:lblAlgn val="ctr"/>
        <c:lblOffset val="100"/>
        <c:noMultiLvlLbl val="0"/>
      </c:catAx>
      <c:valAx>
        <c:axId val="144889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8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'Parent Category Statistics'!$A$6:$A$19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'Parent Category Statistics'!$B$6:$B$19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D-7748-A9C2-984FE0F4F890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'Parent Category Statistics'!$A$6:$A$19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'Parent Category Statistics'!$C$6:$C$19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D-7748-A9C2-984FE0F4F890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'Parent Category Statistics'!$A$6:$A$19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'Parent Category Statistics'!$D$6:$D$19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D-7748-A9C2-984FE0F4F890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'Parent Category Statistics'!$A$6:$A$19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'Parent Category Statistics'!$E$6:$E$19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1D-7748-A9C2-984FE0F4F890}"/>
            </c:ext>
          </c:extLst>
        </c:ser>
        <c:ser>
          <c:idx val="4"/>
          <c:order val="4"/>
          <c:tx>
            <c:strRef>
              <c:f>'Parent 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'Parent Category Statistics'!$A$6:$A$19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'Parent Category Statistics'!$F$6:$F$19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1D-7748-A9C2-984FE0F4F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667919"/>
        <c:axId val="962669567"/>
      </c:lineChart>
      <c:catAx>
        <c:axId val="9626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69567"/>
        <c:crosses val="autoZero"/>
        <c:auto val="1"/>
        <c:lblAlgn val="ctr"/>
        <c:lblOffset val="100"/>
        <c:noMultiLvlLbl val="0"/>
      </c:catAx>
      <c:valAx>
        <c:axId val="9626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66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7045353-DD10-D04E-8480-8C6A33A5E9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D962A4-A4C8-0B49-9874-F68C68D1C95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E439E9-6557-D045-A1CD-4326B2984DA0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1</xdr:row>
      <xdr:rowOff>152400</xdr:rowOff>
    </xdr:from>
    <xdr:to>
      <xdr:col>14</xdr:col>
      <xdr:colOff>228600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7117F-DBEF-8C4B-8235-A5ADE2F4C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63500</xdr:rowOff>
    </xdr:from>
    <xdr:to>
      <xdr:col>16</xdr:col>
      <xdr:colOff>241300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1CFBC-A414-9246-8D27-6ACA9B4A9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2</xdr:row>
      <xdr:rowOff>165100</xdr:rowOff>
    </xdr:from>
    <xdr:to>
      <xdr:col>15</xdr:col>
      <xdr:colOff>711200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05113-2D19-B245-A586-63D57E452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090880-7037-2941-8277-5DAFB5DAAAD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25AF0B-79C5-4E4E-A494-B0493CBEBF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Huang" refreshedDate="44659.996631712966" createdVersion="7" refreshedVersion="7" minRefreshableVersion="3" recordCount="4114" xr:uid="{0F798A87-61C7-4E4A-8D23-1929D3E983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Huang" refreshedDate="44660.045291435184" createdVersion="7" refreshedVersion="7" minRefreshableVersion="3" recordCount="4115" xr:uid="{EC0EE037-4562-C54E-A53A-B343644951F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8C42E-D8DC-9E4E-934B-9968E588F686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9AE4A-E893-A744-886D-E17610B671B2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A8E21-22F1-9E44-8ADE-CAE9C156A2EE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97A6B-0227-CA4F-9B7B-46DFE3C7A5A5}">
  <dimension ref="A1:F14"/>
  <sheetViews>
    <sheetView zoomScale="140" zoomScaleNormal="14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5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5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5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5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5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5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5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5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5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3AE5-6772-674B-BCAD-0172D85A6F28}">
  <dimension ref="A1:F43"/>
  <sheetViews>
    <sheetView workbookViewId="0">
      <selection activeCell="F1" sqref="F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8224</v>
      </c>
    </row>
    <row r="2" spans="1:6" x14ac:dyDescent="0.2">
      <c r="A2" s="13" t="s">
        <v>8358</v>
      </c>
      <c r="B2" t="s">
        <v>8363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14"/>
      <c r="C6" s="14">
        <v>14</v>
      </c>
      <c r="D6" s="14"/>
      <c r="E6" s="14"/>
      <c r="F6" s="14">
        <v>14</v>
      </c>
    </row>
    <row r="7" spans="1:6" x14ac:dyDescent="0.2">
      <c r="A7" s="15" t="s">
        <v>8342</v>
      </c>
      <c r="B7" s="14">
        <v>3</v>
      </c>
      <c r="C7" s="14"/>
      <c r="D7" s="14"/>
      <c r="E7" s="14"/>
      <c r="F7" s="14">
        <v>3</v>
      </c>
    </row>
    <row r="8" spans="1:6" x14ac:dyDescent="0.2">
      <c r="A8" s="15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5" t="s">
        <v>8352</v>
      </c>
      <c r="B9" s="14"/>
      <c r="C9" s="14"/>
      <c r="D9" s="14"/>
      <c r="E9" s="14">
        <v>5</v>
      </c>
      <c r="F9" s="14">
        <v>5</v>
      </c>
    </row>
    <row r="10" spans="1:6" x14ac:dyDescent="0.2">
      <c r="A10" s="15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5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5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5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5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5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5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5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5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5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5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5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5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5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5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5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5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5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5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5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5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5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5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5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5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5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5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5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5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5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5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5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5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5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4D59A-ADAF-7B47-8E03-6E5DA9D60E33}">
  <dimension ref="A1:G19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8358</v>
      </c>
      <c r="B1" t="s">
        <v>8363</v>
      </c>
    </row>
    <row r="2" spans="1:7" x14ac:dyDescent="0.2">
      <c r="A2" s="13" t="s">
        <v>8380</v>
      </c>
      <c r="B2" t="s">
        <v>8363</v>
      </c>
    </row>
    <row r="4" spans="1:7" x14ac:dyDescent="0.2">
      <c r="A4" s="13" t="s">
        <v>8362</v>
      </c>
      <c r="B4" s="13" t="s">
        <v>8360</v>
      </c>
    </row>
    <row r="5" spans="1:7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8361</v>
      </c>
    </row>
    <row r="6" spans="1:7" x14ac:dyDescent="0.2">
      <c r="A6" s="15" t="s">
        <v>8367</v>
      </c>
      <c r="B6" s="14"/>
      <c r="C6" s="14"/>
      <c r="D6" s="14"/>
      <c r="E6" s="14"/>
      <c r="F6" s="14"/>
      <c r="G6" s="14"/>
    </row>
    <row r="7" spans="1:7" x14ac:dyDescent="0.2">
      <c r="A7" s="15" t="s">
        <v>8374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2">
      <c r="A8" s="15" t="s">
        <v>8375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2">
      <c r="A9" s="15" t="s">
        <v>8376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2">
      <c r="A10" s="15" t="s">
        <v>8377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2">
      <c r="A11" s="15" t="s">
        <v>8368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2">
      <c r="A12" s="15" t="s">
        <v>8378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2">
      <c r="A13" s="15" t="s">
        <v>8369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2">
      <c r="A14" s="15" t="s">
        <v>8370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2">
      <c r="A15" s="15" t="s">
        <v>8371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2">
      <c r="A16" s="15" t="s">
        <v>8372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2">
      <c r="A17" s="15" t="s">
        <v>8373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2">
      <c r="A18" s="15" t="s">
        <v>8379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2">
      <c r="A19" s="15" t="s">
        <v>8361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97" zoomScaleNormal="97" workbookViewId="0">
      <selection activeCell="E3207" sqref="E320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4.6640625" bestFit="1" customWidth="1"/>
    <col min="17" max="17" width="41.1640625" customWidth="1"/>
    <col min="18" max="18" width="15" bestFit="1" customWidth="1"/>
    <col min="19" max="19" width="21.1640625" bestFit="1" customWidth="1"/>
    <col min="20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N4">
    <cfRule type="colorScale" priority="5">
      <colorScale>
        <cfvo type="min"/>
        <cfvo type="max"/>
        <color rgb="FFC00000"/>
        <color theme="4"/>
      </colorScale>
    </cfRule>
  </conditionalFormatting>
  <conditionalFormatting sqref="O1:O1048576 P1 R1:T1">
    <cfRule type="colorScale" priority="2">
      <colorScale>
        <cfvo type="percentile" val="10"/>
        <cfvo type="percentile" val="90"/>
        <color rgb="FFC00000"/>
        <color theme="4"/>
      </colorScale>
    </cfRule>
  </conditionalFormatting>
  <conditionalFormatting sqref="Q4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ED27-AA6C-EB45-8907-4BFA9C51C488}">
  <dimension ref="A1:T251"/>
  <sheetViews>
    <sheetView workbookViewId="0">
      <selection activeCell="L10" sqref="L10"/>
    </sheetView>
  </sheetViews>
  <sheetFormatPr baseColWidth="10" defaultRowHeight="15" x14ac:dyDescent="0.2"/>
  <cols>
    <col min="1" max="1" width="5.1640625" bestFit="1" customWidth="1"/>
    <col min="2" max="2" width="28" customWidth="1"/>
    <col min="3" max="3" width="55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4.164062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3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3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32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2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3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2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32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3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2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3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3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3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3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32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3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3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32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32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3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3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3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3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3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3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2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3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3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3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3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32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3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32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3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3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32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32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3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32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2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32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32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32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32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2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3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32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2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3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32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3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2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3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3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2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3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32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32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32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32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32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O1:P1 O2:O251 R1:T1">
    <cfRule type="colorScale" priority="1">
      <colorScale>
        <cfvo type="percentile" val="10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8AC4C-CE01-3B4F-86CF-F16157AE36E6}">
  <dimension ref="A1:C14"/>
  <sheetViews>
    <sheetView workbookViewId="0">
      <selection activeCell="C7" sqref="C7"/>
    </sheetView>
  </sheetViews>
  <sheetFormatPr baseColWidth="10" defaultRowHeight="15" x14ac:dyDescent="0.2"/>
  <cols>
    <col min="1" max="1" width="24.6640625" style="19" bestFit="1" customWidth="1"/>
    <col min="2" max="2" width="11.1640625" style="22" bestFit="1" customWidth="1"/>
    <col min="3" max="3" width="12.1640625" style="23" bestFit="1" customWidth="1"/>
  </cols>
  <sheetData>
    <row r="1" spans="1:3" x14ac:dyDescent="0.2">
      <c r="B1" s="20" t="s">
        <v>8385</v>
      </c>
      <c r="C1" s="21" t="s">
        <v>8386</v>
      </c>
    </row>
    <row r="2" spans="1:3" x14ac:dyDescent="0.2">
      <c r="A2" s="19" t="s">
        <v>8387</v>
      </c>
      <c r="B2" s="22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s="19" t="s">
        <v>8388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2">
      <c r="A4" s="19" t="s">
        <v>8391</v>
      </c>
      <c r="B4" s="22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s="19" t="s">
        <v>8392</v>
      </c>
      <c r="B5" s="22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">
      <c r="A6" s="19" t="s">
        <v>8393</v>
      </c>
      <c r="B6" s="22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">
      <c r="A7" s="19" t="s">
        <v>8394</v>
      </c>
      <c r="B7" s="22">
        <f>B5-B6</f>
        <v>3500</v>
      </c>
      <c r="C7" s="23">
        <f>C5-C6</f>
        <v>8000</v>
      </c>
    </row>
    <row r="9" spans="1:3" x14ac:dyDescent="0.2">
      <c r="A9" s="19" t="s">
        <v>8389</v>
      </c>
      <c r="B9" s="22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s="19" t="s">
        <v>8390</v>
      </c>
      <c r="B10" s="22">
        <f>MEDIAN('Successful US Kickstarters'!E:E)</f>
        <v>3167.5</v>
      </c>
      <c r="C10" s="23">
        <f>MEDIAN('Failed US Kickstarters'!E:E)</f>
        <v>103</v>
      </c>
    </row>
    <row r="11" spans="1:3" x14ac:dyDescent="0.2">
      <c r="A11" s="19" t="s">
        <v>8395</v>
      </c>
      <c r="B11" s="22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s="19" t="s">
        <v>8396</v>
      </c>
      <c r="B12" s="22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">
      <c r="A13" s="19" t="s">
        <v>8397</v>
      </c>
      <c r="B13" s="22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">
      <c r="A14" s="19" t="s">
        <v>8394</v>
      </c>
      <c r="B14" s="22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D6B22-D6BF-5045-9845-3C00B58CB962}">
  <dimension ref="A1:T413"/>
  <sheetViews>
    <sheetView topLeftCell="B1" workbookViewId="0">
      <selection activeCell="D2" sqref="D2"/>
    </sheetView>
  </sheetViews>
  <sheetFormatPr baseColWidth="10" defaultRowHeight="15" x14ac:dyDescent="0.2"/>
  <cols>
    <col min="1" max="1" width="5.1640625" bestFit="1" customWidth="1"/>
    <col min="2" max="2" width="35.6640625" customWidth="1"/>
    <col min="3" max="3" width="44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4.164062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O2:O413 O1:P1 R1:T1">
    <cfRule type="colorScale" priority="1">
      <colorScale>
        <cfvo type="percentile" val="10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5324-04C2-3B44-B5FC-22051EEB1854}">
  <dimension ref="A1:D6"/>
  <sheetViews>
    <sheetView workbookViewId="0">
      <selection activeCell="D13" sqref="D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4.5" bestFit="1" customWidth="1"/>
  </cols>
  <sheetData>
    <row r="1" spans="1:4" x14ac:dyDescent="0.2">
      <c r="A1" s="19" t="s">
        <v>8381</v>
      </c>
      <c r="B1" s="19" t="s">
        <v>8382</v>
      </c>
      <c r="C1" s="17" t="s">
        <v>8383</v>
      </c>
      <c r="D1" s="17" t="s">
        <v>8384</v>
      </c>
    </row>
    <row r="2" spans="1:4" x14ac:dyDescent="0.2">
      <c r="A2" s="18" t="s">
        <v>3473</v>
      </c>
      <c r="B2" s="17" t="str">
        <f>VLOOKUP('Edinburgh Research'!A2,Kickstarter!B:C,2,FALSE)</f>
        <v>Help us get actor-writer Ian Bonar's debut play - a hilarious, heartbreaking story of grief and loss - to the 2016 Edinburgh Fringe.</v>
      </c>
      <c r="C2" s="17">
        <f>VLOOKUP(A2,Kickstarter!B:P,15,FALSE)</f>
        <v>51.79</v>
      </c>
      <c r="D2" s="17">
        <f>VLOOKUP(A2,Kickstarter!B:L,11,FALSE)</f>
        <v>39</v>
      </c>
    </row>
    <row r="3" spans="1:4" x14ac:dyDescent="0.2">
      <c r="A3" s="18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VLOOKUP(A3,Kickstarter!B:P,15,FALSE)</f>
        <v>36.07</v>
      </c>
      <c r="D3" s="17">
        <f>VLOOKUP(A3,Kickstarter!B:L,11,FALSE)</f>
        <v>56</v>
      </c>
    </row>
    <row r="4" spans="1:4" x14ac:dyDescent="0.2">
      <c r="A4" s="18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VLOOKUP(A4,Kickstarter!B:P,15,FALSE)</f>
        <v>33.03</v>
      </c>
      <c r="D4" s="17">
        <f>VLOOKUP(A4,Kickstarter!B:L,11,FALSE)</f>
        <v>78</v>
      </c>
    </row>
    <row r="5" spans="1:4" x14ac:dyDescent="0.2">
      <c r="A5" s="18" t="s">
        <v>3329</v>
      </c>
      <c r="B5" s="17" t="str">
        <f>VLOOKUP(A5,Kickstarter!B:C,2,FALSE)</f>
        <v>Jestia and Raedon is a brand new romantic comedy play going to the Edinburgh Fringe Festival this summer.</v>
      </c>
      <c r="C5" s="17">
        <f>VLOOKUP(A5,Kickstarter!B:P,15,FALSE)</f>
        <v>44.92</v>
      </c>
      <c r="D5" s="17">
        <f>VLOOKUP(A5,Kickstarter!B:L,11,FALSE)</f>
        <v>26</v>
      </c>
    </row>
    <row r="6" spans="1:4" x14ac:dyDescent="0.2">
      <c r="A6" s="18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VLOOKUP(A6,Kickstarter!B:P,15,FALSE)</f>
        <v>36.61</v>
      </c>
      <c r="D6" s="17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Parent Category Statistics</vt:lpstr>
      <vt:lpstr>Kickstarter</vt:lpstr>
      <vt:lpstr>Failed US Kickstarters</vt:lpstr>
      <vt:lpstr>Descriptive Statistics</vt:lpstr>
      <vt:lpstr>Successful US Kickstarters</vt:lpstr>
      <vt:lpstr>Edinburgh Research</vt:lpstr>
      <vt:lpstr>GB Outlier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Mia Huang</cp:lastModifiedBy>
  <dcterms:created xsi:type="dcterms:W3CDTF">2017-04-20T15:17:24Z</dcterms:created>
  <dcterms:modified xsi:type="dcterms:W3CDTF">2022-04-10T07:20:14Z</dcterms:modified>
</cp:coreProperties>
</file>