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<sst xmlns="http://schemas.openxmlformats.org/spreadsheetml/2006/main" count="85" uniqueCount="43">
  <si>
    <t>done?</t>
  </si>
  <si>
    <t>GPUTYPE</t>
  </si>
  <si>
    <t>ModelName</t>
  </si>
  <si>
    <t>CompositeModelSize</t>
  </si>
  <si>
    <t>PialModelSize</t>
  </si>
  <si>
    <t>White model size</t>
  </si>
  <si>
    <t>TotalModelSize</t>
  </si>
  <si>
    <t>GPUPercent</t>
  </si>
  <si>
    <t>GPUTotal</t>
  </si>
  <si>
    <t>GPUUsed</t>
  </si>
  <si>
    <t>Time</t>
  </si>
  <si>
    <t>predict wm model</t>
  </si>
  <si>
    <t>predict pial model</t>
  </si>
  <si>
    <t>predict segmentation/ode model/deepcsr</t>
  </si>
  <si>
    <t>predict standalone</t>
  </si>
  <si>
    <t>yes</t>
  </si>
  <si>
    <t>V100-SXM2-32GB</t>
  </si>
  <si>
    <t>v2c</t>
  </si>
  <si>
    <t>RTX 2080 Ti</t>
  </si>
  <si>
    <t>DeepCSR</t>
  </si>
  <si>
    <t>they do garbage collection</t>
  </si>
  <si>
    <t>A40</t>
  </si>
  <si>
    <t>Topofit</t>
  </si>
  <si>
    <t>CortexODE</t>
  </si>
  <si>
    <t>PialNN</t>
  </si>
  <si>
    <t>CorticalFlow</t>
  </si>
  <si>
    <t>new table goes here</t>
  </si>
  <si>
    <t>load</t>
  </si>
  <si>
    <t>notes</t>
  </si>
  <si>
    <t>wm model</t>
  </si>
  <si>
    <t>pial model</t>
  </si>
  <si>
    <t>segmentation/ode model/implicit surface</t>
  </si>
  <si>
    <t>predict</t>
  </si>
  <si>
    <t>segmentation/ode model/deepcsr</t>
  </si>
  <si>
    <t>MODEL</t>
  </si>
  <si>
    <t>load wm model</t>
  </si>
  <si>
    <t>load pial model</t>
  </si>
  <si>
    <t>load seg</t>
  </si>
  <si>
    <t>load stdalone</t>
  </si>
  <si>
    <t>predict wm</t>
  </si>
  <si>
    <t>predict pial</t>
  </si>
  <si>
    <t>predict seg</t>
  </si>
  <si>
    <t>predict stdalone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</si>
</sst>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9.0"/>
      <color rgb="FF1D1C1D"/>
      <name val="Arial"/>
    </font>
    <font>
      <sz val="10.0"/>
      <color rgb="FF1D1C1D"/>
      <name val="Arial"/>
      <scheme val="minor"/>
    </font>
    <font>
      <sz val="10.0"/>
      <color rgb="FF1D1C1D"/>
      <name val="Monaco"/>
    </font>
    <font>
      <sz val="9.0"/>
      <color rgb="FF616161"/>
      <name val="Menlo"/>
    </font>
    <font>
      <sz val="10.0"/>
      <color rgb="FF1D1C1D"/>
      <name val="Arial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5" numFmtId="11" xfId="0" applyAlignment="1" applyFont="1" applyNumberFormat="1">
      <alignment horizontal="left" readingOrder="0" shrinkToFit="0" wrapText="1"/>
    </xf>
    <xf borderId="0" fillId="0" fontId="2" numFmtId="11" xfId="0" applyFont="1" applyNumberFormat="1"/>
    <xf borderId="0" fillId="0" fontId="2" numFmtId="0" xfId="0" applyAlignment="1" applyFont="1">
      <alignment horizontal="right" readingOrder="0"/>
    </xf>
    <xf borderId="0" fillId="0" fontId="1" numFmtId="0" xfId="0" applyFont="1"/>
    <xf borderId="0" fillId="2" fontId="4" numFmtId="0" xfId="0" applyAlignment="1" applyFill="1" applyFont="1">
      <alignment horizontal="left" readingOrder="0"/>
    </xf>
    <xf borderId="0" fillId="0" fontId="4" numFmtId="11" xfId="0" applyAlignment="1" applyFont="1" applyNumberFormat="1">
      <alignment horizontal="left" readingOrder="0" shrinkToFit="0" wrapText="1"/>
    </xf>
    <xf borderId="0" fillId="0" fontId="3" numFmtId="11" xfId="0" applyAlignment="1" applyFont="1" applyNumberFormat="1">
      <alignment horizontal="left" readingOrder="0" shrinkToFit="0" wrapText="1"/>
    </xf>
    <xf borderId="0" fillId="0" fontId="4" numFmtId="11" xfId="0" applyAlignment="1" applyFont="1" applyNumberFormat="1">
      <alignment horizontal="right" readingOrder="0" shrinkToFit="0" wrapText="1"/>
    </xf>
    <xf borderId="0" fillId="3" fontId="6" numFmtId="0" xfId="0" applyAlignment="1" applyFill="1" applyFont="1">
      <alignment readingOrder="0"/>
    </xf>
    <xf borderId="0" fillId="0" fontId="2" numFmtId="11" xfId="0" applyAlignment="1" applyFont="1" applyNumberFormat="1">
      <alignment readingOrder="0"/>
    </xf>
    <xf borderId="0" fillId="0" fontId="7" numFmtId="11" xfId="0" applyAlignment="1" applyFont="1" applyNumberFormat="1">
      <alignment horizontal="left" readingOrder="0" shrinkToFit="0" wrapText="1"/>
    </xf>
    <xf borderId="0" fillId="3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7.5"/>
    <col customWidth="1" min="2" max="2" width="0.38"/>
    <col customWidth="1" min="3" max="3" width="14.0"/>
    <col customWidth="1" min="4" max="4" width="11.5"/>
    <col customWidth="1" min="5" max="5" width="11.0"/>
    <col customWidth="1" min="6" max="6" width="13.63"/>
    <col customWidth="1" min="8" max="8" width="10.38"/>
    <col customWidth="1" min="9" max="9" width="8.13"/>
    <col customWidth="1" min="10" max="10" width="8.5"/>
    <col customWidth="1" min="11" max="11" width="8.13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</row>
    <row r="2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>
      <c r="A3" s="1" t="s">
        <v>15</v>
      </c>
      <c r="B3" s="3" t="s">
        <v>16</v>
      </c>
      <c r="C3" s="2" t="s">
        <v>17</v>
      </c>
      <c r="D3" s="2">
        <v>25.01</v>
      </c>
      <c r="E3" s="2">
        <v>0.0</v>
      </c>
      <c r="F3" s="2">
        <v>0.0</v>
      </c>
      <c r="G3" s="4">
        <f t="shared" ref="G3:G8" si="1">SUM(C3:F3)</f>
        <v>25.01</v>
      </c>
      <c r="H3" s="4">
        <f>100-85.26</f>
        <v>14.74</v>
      </c>
      <c r="I3" s="5">
        <v>3.4359738368E10</v>
      </c>
      <c r="J3" s="6">
        <f t="shared" ref="J3:J8" si="2">I3*H3*0.01</f>
        <v>5064625435</v>
      </c>
      <c r="K3" s="7">
        <v>2.381509</v>
      </c>
      <c r="L3" s="1">
        <v>0.0</v>
      </c>
      <c r="M3" s="1">
        <v>0.0</v>
      </c>
      <c r="N3" s="1">
        <v>0.0</v>
      </c>
      <c r="O3" s="8">
        <f>1398865920-504991232</f>
        <v>893874688</v>
      </c>
    </row>
    <row r="4">
      <c r="A4" s="1" t="s">
        <v>15</v>
      </c>
      <c r="B4" s="3" t="s">
        <v>18</v>
      </c>
      <c r="C4" s="9" t="s">
        <v>19</v>
      </c>
      <c r="D4" s="2">
        <v>19.325</v>
      </c>
      <c r="E4" s="2">
        <v>0.0</v>
      </c>
      <c r="F4" s="2">
        <v>0.0</v>
      </c>
      <c r="G4" s="4">
        <f t="shared" si="1"/>
        <v>19.325</v>
      </c>
      <c r="H4" s="4">
        <f>100-86.73</f>
        <v>13.27</v>
      </c>
      <c r="I4" s="10">
        <v>1.1811160064E10</v>
      </c>
      <c r="J4" s="6">
        <f t="shared" si="2"/>
        <v>1567340940</v>
      </c>
      <c r="K4" s="4">
        <v>114.3597</v>
      </c>
      <c r="L4" s="1">
        <v>0.0</v>
      </c>
      <c r="M4" s="1">
        <v>0.0</v>
      </c>
      <c r="N4" s="3">
        <v>0.0</v>
      </c>
      <c r="O4" s="1">
        <f>1562705920-1426391040</f>
        <v>136314880</v>
      </c>
      <c r="P4" s="1" t="s">
        <v>20</v>
      </c>
    </row>
    <row r="5">
      <c r="A5" s="1" t="s">
        <v>15</v>
      </c>
      <c r="B5" s="3" t="s">
        <v>21</v>
      </c>
      <c r="C5" s="9" t="s">
        <v>22</v>
      </c>
      <c r="D5" s="1">
        <v>0.0</v>
      </c>
      <c r="E5" s="2">
        <v>0.0</v>
      </c>
      <c r="F5" s="4">
        <f>6.542</f>
        <v>6.542</v>
      </c>
      <c r="G5" s="4">
        <f t="shared" si="1"/>
        <v>6.542</v>
      </c>
      <c r="H5" s="4">
        <f>100-86.7</f>
        <v>13.3</v>
      </c>
      <c r="I5" s="11">
        <v>4.8305799168E10</v>
      </c>
      <c r="J5" s="6">
        <f t="shared" si="2"/>
        <v>6424671289</v>
      </c>
      <c r="K5" s="4">
        <v>3.272454</v>
      </c>
      <c r="L5" s="8">
        <f>2161442816-464191488</f>
        <v>1697251328</v>
      </c>
      <c r="M5" s="1">
        <v>0.0</v>
      </c>
      <c r="N5" s="1">
        <v>0.0</v>
      </c>
      <c r="O5" s="1">
        <v>0.0</v>
      </c>
    </row>
    <row r="6">
      <c r="A6" s="1" t="s">
        <v>15</v>
      </c>
      <c r="B6" s="3" t="s">
        <v>16</v>
      </c>
      <c r="C6" s="2" t="s">
        <v>23</v>
      </c>
      <c r="D6" s="2">
        <v>5.097</v>
      </c>
      <c r="E6" s="2">
        <v>1.254</v>
      </c>
      <c r="F6" s="2">
        <v>1.254</v>
      </c>
      <c r="G6" s="4">
        <f t="shared" si="1"/>
        <v>7.605</v>
      </c>
      <c r="H6" s="7">
        <f>100-87.49</f>
        <v>12.51</v>
      </c>
      <c r="I6" s="5">
        <v>3.4359738368E10</v>
      </c>
      <c r="J6" s="6">
        <f t="shared" si="2"/>
        <v>4298403270</v>
      </c>
      <c r="K6" s="12">
        <v>5.652157</v>
      </c>
      <c r="L6" s="13">
        <v>1.054867456E9</v>
      </c>
      <c r="M6" s="13">
        <v>1.228931072E9</v>
      </c>
      <c r="N6" s="13">
        <v>2.671771648E9</v>
      </c>
      <c r="O6" s="1">
        <v>0.0</v>
      </c>
    </row>
    <row r="7">
      <c r="A7" s="1" t="s">
        <v>15</v>
      </c>
      <c r="B7" s="3" t="s">
        <v>16</v>
      </c>
      <c r="C7" s="2" t="s">
        <v>24</v>
      </c>
      <c r="D7" s="2">
        <v>0.0</v>
      </c>
      <c r="E7" s="2">
        <v>3.768</v>
      </c>
      <c r="F7" s="2">
        <v>0.0</v>
      </c>
      <c r="G7" s="4">
        <f t="shared" si="1"/>
        <v>3.768</v>
      </c>
      <c r="H7" s="7">
        <f>100-92.58</f>
        <v>7.42</v>
      </c>
      <c r="I7" s="10">
        <v>3.4359738368E10</v>
      </c>
      <c r="J7" s="6">
        <f t="shared" si="2"/>
        <v>2549492587</v>
      </c>
      <c r="K7" s="14">
        <v>2.945733</v>
      </c>
      <c r="L7" s="1">
        <v>0.0</v>
      </c>
      <c r="M7" s="13">
        <v>1.126170624E9</v>
      </c>
      <c r="N7" s="1">
        <v>0.0</v>
      </c>
      <c r="O7" s="1">
        <v>0.0</v>
      </c>
    </row>
    <row r="8">
      <c r="A8" s="1" t="s">
        <v>15</v>
      </c>
      <c r="B8" s="3" t="s">
        <v>16</v>
      </c>
      <c r="C8" s="2" t="s">
        <v>25</v>
      </c>
      <c r="D8" s="2">
        <v>0.0</v>
      </c>
      <c r="E8" s="2">
        <v>1.243</v>
      </c>
      <c r="F8" s="2">
        <v>1.983</v>
      </c>
      <c r="G8" s="4">
        <f t="shared" si="1"/>
        <v>3.226</v>
      </c>
      <c r="H8" s="2">
        <f>100-96.09</f>
        <v>3.91</v>
      </c>
      <c r="I8" s="15">
        <v>3.4359738368E10</v>
      </c>
      <c r="J8" s="6">
        <f t="shared" si="2"/>
        <v>1343465770</v>
      </c>
      <c r="K8" s="14">
        <v>5.9861</v>
      </c>
      <c r="L8" s="13">
        <v>2.260729856E9</v>
      </c>
      <c r="M8" s="13">
        <v>2.02375168E9</v>
      </c>
      <c r="N8" s="1">
        <v>0.0</v>
      </c>
      <c r="O8" s="1">
        <v>0.0</v>
      </c>
    </row>
    <row r="9">
      <c r="L9" s="13"/>
      <c r="M9" s="13"/>
      <c r="N9" s="13"/>
    </row>
    <row r="10">
      <c r="M10" s="13"/>
    </row>
    <row r="11">
      <c r="L11" s="13"/>
      <c r="M11" s="13"/>
    </row>
    <row r="12">
      <c r="A12" s="1" t="s">
        <v>26</v>
      </c>
      <c r="B12" s="1" t="s">
        <v>27</v>
      </c>
      <c r="C12" s="1" t="s">
        <v>27</v>
      </c>
      <c r="D12" s="1" t="s">
        <v>27</v>
      </c>
      <c r="E12" s="1" t="s">
        <v>28</v>
      </c>
    </row>
    <row r="13">
      <c r="B13" s="1" t="s">
        <v>29</v>
      </c>
      <c r="C13" s="1" t="s">
        <v>30</v>
      </c>
      <c r="D13" s="1" t="s">
        <v>31</v>
      </c>
    </row>
    <row r="14">
      <c r="A14" s="2" t="s">
        <v>17</v>
      </c>
    </row>
    <row r="15">
      <c r="A15" s="9" t="s">
        <v>19</v>
      </c>
      <c r="D15" s="8">
        <f>1380253696-1344602112</f>
        <v>35651584</v>
      </c>
    </row>
    <row r="16">
      <c r="A16" s="9" t="s">
        <v>22</v>
      </c>
      <c r="B16" s="8">
        <f>6422855680-2182414336</f>
        <v>4240441344</v>
      </c>
    </row>
    <row r="17">
      <c r="A17" s="2" t="s">
        <v>23</v>
      </c>
    </row>
    <row r="18">
      <c r="A18" s="2" t="s">
        <v>24</v>
      </c>
      <c r="C18" s="8">
        <f>1373700096-273743872</f>
        <v>1099956224</v>
      </c>
    </row>
    <row r="19">
      <c r="A19" s="2" t="s"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5"/>
    <col customWidth="1" min="3" max="3" width="12.13"/>
    <col customWidth="1" min="4" max="4" width="14.13"/>
  </cols>
  <sheetData>
    <row r="1">
      <c r="A1" s="1" t="s">
        <v>26</v>
      </c>
      <c r="B1" s="1" t="s">
        <v>27</v>
      </c>
      <c r="C1" s="1" t="s">
        <v>27</v>
      </c>
      <c r="D1" s="1" t="s">
        <v>27</v>
      </c>
      <c r="E1" s="1" t="s">
        <v>28</v>
      </c>
      <c r="F1" s="1" t="s">
        <v>32</v>
      </c>
      <c r="G1" s="1" t="s">
        <v>32</v>
      </c>
      <c r="H1" s="1" t="s">
        <v>32</v>
      </c>
      <c r="I1" s="1" t="s">
        <v>28</v>
      </c>
    </row>
    <row r="2">
      <c r="B2" s="1" t="s">
        <v>29</v>
      </c>
      <c r="C2" s="1" t="s">
        <v>30</v>
      </c>
      <c r="D2" s="1" t="s">
        <v>31</v>
      </c>
      <c r="F2" s="1" t="s">
        <v>29</v>
      </c>
      <c r="G2" s="1" t="s">
        <v>30</v>
      </c>
      <c r="H2" s="1" t="s">
        <v>33</v>
      </c>
    </row>
    <row r="3">
      <c r="A3" s="2" t="s">
        <v>17</v>
      </c>
      <c r="K3" s="1"/>
    </row>
    <row r="4">
      <c r="A4" s="9" t="s">
        <v>19</v>
      </c>
      <c r="D4" s="8">
        <f>1380253696-1344602112</f>
        <v>35651584</v>
      </c>
      <c r="H4" s="3">
        <f>1562705920-1426391040</f>
        <v>136314880</v>
      </c>
      <c r="I4" s="1" t="s">
        <v>20</v>
      </c>
    </row>
    <row r="5">
      <c r="A5" s="9" t="s">
        <v>22</v>
      </c>
      <c r="B5" s="8">
        <f>6422855680-2182414336</f>
        <v>4240441344</v>
      </c>
      <c r="F5" s="8">
        <f>2161442816-464191488</f>
        <v>1697251328</v>
      </c>
    </row>
    <row r="6">
      <c r="A6" s="2" t="s">
        <v>23</v>
      </c>
      <c r="B6" s="13">
        <v>2097152.0</v>
      </c>
      <c r="C6" s="13">
        <v>2097152.0</v>
      </c>
      <c r="D6" s="13">
        <v>9.05969664E8</v>
      </c>
      <c r="F6" s="13">
        <v>1.054867456E9</v>
      </c>
      <c r="G6" s="13">
        <v>1.228931072E9</v>
      </c>
      <c r="H6" s="13">
        <v>2.671771648E9</v>
      </c>
    </row>
    <row r="7">
      <c r="A7" s="2" t="s">
        <v>24</v>
      </c>
      <c r="C7" s="8">
        <f>1373700096-273743872</f>
        <v>1099956224</v>
      </c>
      <c r="G7" s="13">
        <v>1.126170624E9</v>
      </c>
    </row>
    <row r="8">
      <c r="A8" s="2" t="s">
        <v>25</v>
      </c>
      <c r="B8" s="16">
        <v>1.066401792E9</v>
      </c>
      <c r="C8" s="13">
        <v>2097152.0</v>
      </c>
      <c r="F8" s="13">
        <v>2.260729856E9</v>
      </c>
      <c r="G8" s="13">
        <v>2.02375168E9</v>
      </c>
    </row>
    <row r="11">
      <c r="C11" s="13"/>
      <c r="G11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</row>
    <row r="2">
      <c r="A2" s="2" t="s">
        <v>17</v>
      </c>
      <c r="E2" s="13">
        <v>1.09576192E9</v>
      </c>
      <c r="F2" s="1">
        <v>0.0</v>
      </c>
      <c r="G2" s="1">
        <v>0.0</v>
      </c>
      <c r="H2" s="1">
        <v>0.0</v>
      </c>
      <c r="I2" s="8">
        <f>1398865920-504991232</f>
        <v>893874688</v>
      </c>
    </row>
    <row r="3">
      <c r="A3" s="9" t="s">
        <v>19</v>
      </c>
      <c r="E3" s="8">
        <f>1380253696-1344602112</f>
        <v>35651584</v>
      </c>
      <c r="F3" s="1">
        <v>0.0</v>
      </c>
      <c r="G3" s="1">
        <v>0.0</v>
      </c>
      <c r="H3" s="3">
        <v>0.0</v>
      </c>
      <c r="I3" s="1">
        <f>1562705920-1426391040</f>
        <v>136314880</v>
      </c>
    </row>
    <row r="4">
      <c r="A4" s="9" t="s">
        <v>22</v>
      </c>
      <c r="B4" s="8">
        <f>6422855680-2182414336</f>
        <v>4240441344</v>
      </c>
      <c r="F4" s="8">
        <f>2161442816-464191488</f>
        <v>1697251328</v>
      </c>
      <c r="G4" s="1">
        <v>0.0</v>
      </c>
      <c r="H4" s="1">
        <v>0.0</v>
      </c>
      <c r="I4" s="1">
        <v>0.0</v>
      </c>
    </row>
    <row r="5">
      <c r="A5" s="2" t="s">
        <v>23</v>
      </c>
      <c r="B5" s="13">
        <v>2097152.0</v>
      </c>
      <c r="C5" s="13">
        <v>2097152.0</v>
      </c>
      <c r="D5" s="13">
        <v>9.05969664E8</v>
      </c>
      <c r="E5" s="13"/>
      <c r="F5" s="13">
        <v>1.054867456E9</v>
      </c>
      <c r="G5" s="13">
        <v>1.228931072E9</v>
      </c>
      <c r="H5" s="13">
        <v>2.671771648E9</v>
      </c>
      <c r="I5" s="1">
        <v>0.0</v>
      </c>
    </row>
    <row r="6">
      <c r="A6" s="2" t="s">
        <v>24</v>
      </c>
      <c r="C6" s="8">
        <f>1373700096-273743872</f>
        <v>1099956224</v>
      </c>
      <c r="E6" s="1"/>
      <c r="F6" s="1">
        <v>0.0</v>
      </c>
      <c r="G6" s="13">
        <v>1.126170624E9</v>
      </c>
      <c r="H6" s="1">
        <v>0.0</v>
      </c>
      <c r="I6" s="1">
        <v>0.0</v>
      </c>
    </row>
    <row r="7">
      <c r="A7" s="2" t="s">
        <v>25</v>
      </c>
      <c r="B7" s="16">
        <v>1.066401792E9</v>
      </c>
      <c r="C7" s="13">
        <v>2097152.0</v>
      </c>
      <c r="E7" s="13"/>
      <c r="F7" s="13">
        <v>2.260729856E9</v>
      </c>
      <c r="G7" s="13">
        <v>2.02375168E9</v>
      </c>
      <c r="H7" s="1">
        <v>0.0</v>
      </c>
      <c r="I7" s="1">
        <v>0.0</v>
      </c>
    </row>
  </sheetData>
  <drawing r:id="rId1"/>
</worksheet>
</file>