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1dfea23b9759519/Python/console/card_stats/documents/"/>
    </mc:Choice>
  </mc:AlternateContent>
  <xr:revisionPtr revIDLastSave="138" documentId="11_819736864558EDE86B18D77AC95C8136325C2683" xr6:coauthVersionLast="47" xr6:coauthVersionMax="47" xr10:uidLastSave="{0C0EEB51-7316-4AFD-BD24-B78B121F0EEE}"/>
  <bookViews>
    <workbookView xWindow="4155" yWindow="1080" windowWidth="33495" windowHeight="16935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8" i="4" l="1"/>
  <c r="N29" i="4"/>
  <c r="N30" i="4"/>
  <c r="N27" i="4"/>
  <c r="M31" i="4"/>
  <c r="L31" i="4"/>
  <c r="G29" i="4"/>
  <c r="F29" i="4"/>
  <c r="H26" i="4"/>
  <c r="H27" i="4"/>
  <c r="H28" i="4"/>
  <c r="H25" i="4"/>
  <c r="S9" i="3"/>
  <c r="T9" i="3"/>
  <c r="U9" i="3"/>
  <c r="V9" i="3"/>
  <c r="W9" i="3"/>
  <c r="X9" i="3"/>
  <c r="Y9" i="3"/>
  <c r="Z9" i="3"/>
  <c r="AA9" i="3"/>
  <c r="S10" i="3"/>
  <c r="T10" i="3"/>
  <c r="U10" i="3"/>
  <c r="V10" i="3"/>
  <c r="W10" i="3"/>
  <c r="X10" i="3"/>
  <c r="Y10" i="3"/>
  <c r="Z10" i="3"/>
  <c r="AA10" i="3"/>
  <c r="S11" i="3"/>
  <c r="T11" i="3"/>
  <c r="U11" i="3"/>
  <c r="V11" i="3"/>
  <c r="W11" i="3"/>
  <c r="X11" i="3"/>
  <c r="Y11" i="3"/>
  <c r="Z11" i="3"/>
  <c r="AA11" i="3"/>
  <c r="S12" i="3"/>
  <c r="T12" i="3"/>
  <c r="U12" i="3"/>
  <c r="V12" i="3"/>
  <c r="W12" i="3"/>
  <c r="X12" i="3"/>
  <c r="Y12" i="3"/>
  <c r="Z12" i="3"/>
  <c r="AA12" i="3"/>
  <c r="S13" i="3"/>
  <c r="T13" i="3"/>
  <c r="U13" i="3"/>
  <c r="V13" i="3"/>
  <c r="W13" i="3"/>
  <c r="X13" i="3"/>
  <c r="Y13" i="3"/>
  <c r="Z13" i="3"/>
  <c r="AA13" i="3"/>
  <c r="U8" i="3"/>
  <c r="V8" i="3"/>
  <c r="W8" i="3"/>
  <c r="X8" i="3"/>
  <c r="Y8" i="3"/>
  <c r="Z8" i="3"/>
  <c r="AA8" i="3"/>
  <c r="T8" i="3"/>
  <c r="S8" i="3"/>
  <c r="T41" i="3"/>
  <c r="T50" i="3" s="1"/>
  <c r="U43" i="3"/>
  <c r="U52" i="3" s="1"/>
  <c r="Y43" i="3"/>
  <c r="Y52" i="3" s="1"/>
  <c r="Z43" i="3"/>
  <c r="Z52" i="3" s="1"/>
  <c r="AA42" i="3"/>
  <c r="AA51" i="3" s="1"/>
  <c r="S43" i="3"/>
  <c r="S52" i="3" s="1"/>
  <c r="W97" i="3"/>
  <c r="X96" i="3"/>
  <c r="T97" i="3"/>
  <c r="U97" i="3"/>
  <c r="V96" i="3"/>
  <c r="U58" i="3"/>
  <c r="V92" i="3" s="1"/>
  <c r="V88" i="3" s="1"/>
  <c r="S39" i="3"/>
  <c r="S48" i="3" s="1"/>
  <c r="X98" i="3"/>
  <c r="W98" i="3"/>
  <c r="V98" i="3"/>
  <c r="S98" i="3"/>
  <c r="X97" i="3"/>
  <c r="V97" i="3"/>
  <c r="S97" i="3"/>
  <c r="W96" i="3"/>
  <c r="S96" i="3"/>
  <c r="X95" i="3"/>
  <c r="W95" i="3"/>
  <c r="V95" i="3"/>
  <c r="S95" i="3"/>
  <c r="X94" i="3"/>
  <c r="W94" i="3"/>
  <c r="V94" i="3"/>
  <c r="U94" i="3"/>
  <c r="T94" i="3"/>
  <c r="S94" i="3"/>
  <c r="AA62" i="3"/>
  <c r="Z62" i="3"/>
  <c r="Y62" i="3"/>
  <c r="X62" i="3"/>
  <c r="W62" i="3"/>
  <c r="V62" i="3"/>
  <c r="U62" i="3"/>
  <c r="T62" i="3"/>
  <c r="S62" i="3"/>
  <c r="AA61" i="3"/>
  <c r="Z61" i="3"/>
  <c r="Y61" i="3"/>
  <c r="X61" i="3"/>
  <c r="W61" i="3"/>
  <c r="V61" i="3"/>
  <c r="U61" i="3"/>
  <c r="T61" i="3"/>
  <c r="S61" i="3"/>
  <c r="AA60" i="3"/>
  <c r="Z60" i="3"/>
  <c r="Y60" i="3"/>
  <c r="X60" i="3"/>
  <c r="W60" i="3"/>
  <c r="V60" i="3"/>
  <c r="U60" i="3"/>
  <c r="T60" i="3"/>
  <c r="S60" i="3"/>
  <c r="AA59" i="3"/>
  <c r="Z59" i="3"/>
  <c r="Y59" i="3"/>
  <c r="X59" i="3"/>
  <c r="W59" i="3"/>
  <c r="V59" i="3"/>
  <c r="U59" i="3"/>
  <c r="X92" i="3" s="1"/>
  <c r="X85" i="3" s="1"/>
  <c r="T59" i="3"/>
  <c r="S59" i="3"/>
  <c r="AA58" i="3"/>
  <c r="Z58" i="3"/>
  <c r="Y58" i="3"/>
  <c r="X58" i="3"/>
  <c r="W58" i="3"/>
  <c r="V58" i="3"/>
  <c r="W92" i="3" s="1"/>
  <c r="W88" i="3" s="1"/>
  <c r="T58" i="3"/>
  <c r="S58" i="3"/>
  <c r="AA57" i="3"/>
  <c r="Z57" i="3"/>
  <c r="Y57" i="3"/>
  <c r="X57" i="3"/>
  <c r="W57" i="3"/>
  <c r="U92" i="3" s="1"/>
  <c r="U86" i="3" s="1"/>
  <c r="V57" i="3"/>
  <c r="T92" i="3" s="1"/>
  <c r="U57" i="3"/>
  <c r="S92" i="3" s="1"/>
  <c r="S90" i="3" s="1"/>
  <c r="T57" i="3"/>
  <c r="S57" i="3"/>
  <c r="Z44" i="3"/>
  <c r="Z53" i="3" s="1"/>
  <c r="Y44" i="3"/>
  <c r="Y53" i="3" s="1"/>
  <c r="X44" i="3"/>
  <c r="X53" i="3" s="1"/>
  <c r="W44" i="3"/>
  <c r="W53" i="3" s="1"/>
  <c r="V44" i="3"/>
  <c r="V53" i="3" s="1"/>
  <c r="AA43" i="3"/>
  <c r="AA52" i="3" s="1"/>
  <c r="X43" i="3"/>
  <c r="X52" i="3" s="1"/>
  <c r="W43" i="3"/>
  <c r="W52" i="3" s="1"/>
  <c r="V43" i="3"/>
  <c r="V52" i="3" s="1"/>
  <c r="Z42" i="3"/>
  <c r="Z51" i="3" s="1"/>
  <c r="Y42" i="3"/>
  <c r="Y51" i="3" s="1"/>
  <c r="X42" i="3"/>
  <c r="X51" i="3" s="1"/>
  <c r="W42" i="3"/>
  <c r="W51" i="3" s="1"/>
  <c r="V42" i="3"/>
  <c r="V51" i="3" s="1"/>
  <c r="T42" i="3"/>
  <c r="T51" i="3" s="1"/>
  <c r="AA41" i="3"/>
  <c r="AA50" i="3" s="1"/>
  <c r="X41" i="3"/>
  <c r="X50" i="3" s="1"/>
  <c r="W41" i="3"/>
  <c r="W50" i="3" s="1"/>
  <c r="V41" i="3"/>
  <c r="V50" i="3" s="1"/>
  <c r="Z40" i="3"/>
  <c r="Z49" i="3" s="1"/>
  <c r="Y40" i="3"/>
  <c r="Y49" i="3" s="1"/>
  <c r="X40" i="3"/>
  <c r="X49" i="3" s="1"/>
  <c r="W40" i="3"/>
  <c r="W49" i="3" s="1"/>
  <c r="V40" i="3"/>
  <c r="V49" i="3" s="1"/>
  <c r="T40" i="3"/>
  <c r="T49" i="3" s="1"/>
  <c r="AA39" i="3"/>
  <c r="AA48" i="3" s="1"/>
  <c r="Z39" i="3"/>
  <c r="Z48" i="3" s="1"/>
  <c r="Y39" i="3"/>
  <c r="Y48" i="3" s="1"/>
  <c r="X39" i="3"/>
  <c r="X48" i="3" s="1"/>
  <c r="W39" i="3"/>
  <c r="W48" i="3" s="1"/>
  <c r="V39" i="3"/>
  <c r="V48" i="3" s="1"/>
  <c r="U39" i="3"/>
  <c r="U48" i="3" s="1"/>
  <c r="T39" i="3"/>
  <c r="T48" i="3" s="1"/>
  <c r="E13" i="3"/>
  <c r="E12" i="3"/>
  <c r="E11" i="3"/>
  <c r="E10" i="3"/>
  <c r="E9" i="3"/>
  <c r="E8" i="3"/>
  <c r="S85" i="2"/>
  <c r="W90" i="3" l="1"/>
  <c r="U90" i="3"/>
  <c r="X87" i="3"/>
  <c r="S87" i="3"/>
  <c r="W85" i="3"/>
  <c r="W89" i="3"/>
  <c r="W87" i="3"/>
  <c r="X86" i="3"/>
  <c r="W86" i="3"/>
  <c r="V89" i="3"/>
  <c r="V87" i="3"/>
  <c r="V90" i="3"/>
  <c r="S88" i="3"/>
  <c r="U87" i="3"/>
  <c r="V86" i="3"/>
  <c r="S86" i="3"/>
  <c r="T44" i="3"/>
  <c r="T53" i="3" s="1"/>
  <c r="U44" i="3"/>
  <c r="U53" i="3" s="1"/>
  <c r="AA44" i="3"/>
  <c r="AA53" i="3" s="1"/>
  <c r="T43" i="3"/>
  <c r="T52" i="3" s="1"/>
  <c r="U42" i="3"/>
  <c r="U51" i="3" s="1"/>
  <c r="AA40" i="3"/>
  <c r="AA49" i="3" s="1"/>
  <c r="U41" i="3"/>
  <c r="U50" i="3" s="1"/>
  <c r="U40" i="3"/>
  <c r="U49" i="3" s="1"/>
  <c r="Y41" i="3"/>
  <c r="Y50" i="3" s="1"/>
  <c r="Z41" i="3"/>
  <c r="Z50" i="3" s="1"/>
  <c r="S42" i="3"/>
  <c r="S51" i="3" s="1"/>
  <c r="S44" i="3"/>
  <c r="S53" i="3" s="1"/>
  <c r="S40" i="3"/>
  <c r="S49" i="3" s="1"/>
  <c r="S41" i="3"/>
  <c r="S50" i="3" s="1"/>
  <c r="U95" i="3"/>
  <c r="U104" i="3" s="1"/>
  <c r="Z76" i="3"/>
  <c r="T95" i="3"/>
  <c r="T104" i="3" s="1"/>
  <c r="T98" i="3"/>
  <c r="T107" i="3" s="1"/>
  <c r="U98" i="3"/>
  <c r="U107" i="3" s="1"/>
  <c r="T96" i="3"/>
  <c r="T105" i="3" s="1"/>
  <c r="U96" i="3"/>
  <c r="U105" i="3" s="1"/>
  <c r="T86" i="3"/>
  <c r="T89" i="3"/>
  <c r="T85" i="3"/>
  <c r="T90" i="3"/>
  <c r="T87" i="3"/>
  <c r="T88" i="3"/>
  <c r="U88" i="3"/>
  <c r="X90" i="3"/>
  <c r="X89" i="3"/>
  <c r="S85" i="3"/>
  <c r="U89" i="3"/>
  <c r="U85" i="3"/>
  <c r="V85" i="3"/>
  <c r="S89" i="3"/>
  <c r="X88" i="3"/>
  <c r="V107" i="3"/>
  <c r="V105" i="3"/>
  <c r="V103" i="3"/>
  <c r="V106" i="3"/>
  <c r="V104" i="3"/>
  <c r="U106" i="3"/>
  <c r="U103" i="3"/>
  <c r="W107" i="3"/>
  <c r="W105" i="3"/>
  <c r="W103" i="3"/>
  <c r="W106" i="3"/>
  <c r="W104" i="3"/>
  <c r="X106" i="3"/>
  <c r="X104" i="3"/>
  <c r="X107" i="3"/>
  <c r="X105" i="3"/>
  <c r="X103" i="3"/>
  <c r="S107" i="3"/>
  <c r="S105" i="3"/>
  <c r="S103" i="3"/>
  <c r="S106" i="3"/>
  <c r="S104" i="3"/>
  <c r="T103" i="3"/>
  <c r="I94" i="3"/>
  <c r="T106" i="3"/>
  <c r="S39" i="2"/>
  <c r="S48" i="2" s="1"/>
  <c r="S58" i="2"/>
  <c r="T58" i="2"/>
  <c r="U58" i="2"/>
  <c r="V92" i="2" s="1"/>
  <c r="V58" i="2"/>
  <c r="W92" i="2" s="1"/>
  <c r="W58" i="2"/>
  <c r="X58" i="2"/>
  <c r="Y58" i="2"/>
  <c r="Z58" i="2"/>
  <c r="AA58" i="2"/>
  <c r="S59" i="2"/>
  <c r="T59" i="2"/>
  <c r="U59" i="2"/>
  <c r="X92" i="2" s="1"/>
  <c r="V59" i="2"/>
  <c r="W59" i="2"/>
  <c r="X59" i="2"/>
  <c r="Y59" i="2"/>
  <c r="Z59" i="2"/>
  <c r="AA59" i="2"/>
  <c r="S60" i="2"/>
  <c r="T60" i="2"/>
  <c r="U60" i="2"/>
  <c r="V60" i="2"/>
  <c r="W60" i="2"/>
  <c r="X60" i="2"/>
  <c r="Y60" i="2"/>
  <c r="Z60" i="2"/>
  <c r="AA60" i="2"/>
  <c r="S61" i="2"/>
  <c r="T61" i="2"/>
  <c r="U61" i="2"/>
  <c r="V61" i="2"/>
  <c r="W61" i="2"/>
  <c r="X61" i="2"/>
  <c r="Y61" i="2"/>
  <c r="Z61" i="2"/>
  <c r="AA61" i="2"/>
  <c r="S62" i="2"/>
  <c r="T62" i="2"/>
  <c r="U62" i="2"/>
  <c r="V62" i="2"/>
  <c r="W62" i="2"/>
  <c r="X62" i="2"/>
  <c r="Y62" i="2"/>
  <c r="Z62" i="2"/>
  <c r="AA62" i="2"/>
  <c r="AA57" i="2"/>
  <c r="Z57" i="2"/>
  <c r="Y57" i="2"/>
  <c r="X57" i="2"/>
  <c r="W57" i="2"/>
  <c r="U92" i="2" s="1"/>
  <c r="V57" i="2"/>
  <c r="T92" i="2" s="1"/>
  <c r="I94" i="2" s="1"/>
  <c r="U57" i="2"/>
  <c r="S92" i="2" s="1"/>
  <c r="T57" i="2"/>
  <c r="S57" i="2"/>
  <c r="W99" i="2"/>
  <c r="S95" i="2"/>
  <c r="T95" i="2"/>
  <c r="U95" i="2"/>
  <c r="V95" i="2"/>
  <c r="W95" i="2"/>
  <c r="X95" i="2"/>
  <c r="S96" i="2"/>
  <c r="T96" i="2"/>
  <c r="U96" i="2"/>
  <c r="V96" i="2"/>
  <c r="W96" i="2"/>
  <c r="X96" i="2"/>
  <c r="S97" i="2"/>
  <c r="T97" i="2"/>
  <c r="U97" i="2"/>
  <c r="V97" i="2"/>
  <c r="W97" i="2"/>
  <c r="X97" i="2"/>
  <c r="S98" i="2"/>
  <c r="T98" i="2"/>
  <c r="U98" i="2"/>
  <c r="V98" i="2"/>
  <c r="W98" i="2"/>
  <c r="X98" i="2"/>
  <c r="S99" i="2"/>
  <c r="T99" i="2"/>
  <c r="U99" i="2"/>
  <c r="V99" i="2"/>
  <c r="X99" i="2"/>
  <c r="S94" i="2"/>
  <c r="U94" i="2"/>
  <c r="V94" i="2"/>
  <c r="W94" i="2"/>
  <c r="X94" i="2"/>
  <c r="T94" i="2"/>
  <c r="X39" i="2"/>
  <c r="X48" i="2" s="1"/>
  <c r="S44" i="2"/>
  <c r="S53" i="2" s="1"/>
  <c r="S40" i="2"/>
  <c r="S49" i="2" s="1"/>
  <c r="E13" i="2"/>
  <c r="E12" i="2"/>
  <c r="E11" i="2"/>
  <c r="E10" i="2"/>
  <c r="E9" i="2"/>
  <c r="E8" i="2"/>
  <c r="AA39" i="2"/>
  <c r="AA48" i="2" s="1"/>
  <c r="AA40" i="2"/>
  <c r="AA49" i="2" s="1"/>
  <c r="AA41" i="2"/>
  <c r="AA50" i="2" s="1"/>
  <c r="AA42" i="2"/>
  <c r="AA51" i="2" s="1"/>
  <c r="AA43" i="2"/>
  <c r="AA52" i="2" s="1"/>
  <c r="AA44" i="2"/>
  <c r="AA53" i="2" s="1"/>
  <c r="T39" i="2"/>
  <c r="T48" i="2" s="1"/>
  <c r="U39" i="2"/>
  <c r="U48" i="2" s="1"/>
  <c r="V39" i="2"/>
  <c r="V48" i="2" s="1"/>
  <c r="W39" i="2"/>
  <c r="W48" i="2" s="1"/>
  <c r="Y39" i="2"/>
  <c r="Y48" i="2" s="1"/>
  <c r="Z39" i="2"/>
  <c r="Z48" i="2" s="1"/>
  <c r="T40" i="2"/>
  <c r="T49" i="2" s="1"/>
  <c r="U40" i="2"/>
  <c r="U49" i="2" s="1"/>
  <c r="V40" i="2"/>
  <c r="V49" i="2" s="1"/>
  <c r="W40" i="2"/>
  <c r="W49" i="2" s="1"/>
  <c r="X40" i="2"/>
  <c r="X49" i="2" s="1"/>
  <c r="Y40" i="2"/>
  <c r="Y49" i="2" s="1"/>
  <c r="Z40" i="2"/>
  <c r="Z49" i="2" s="1"/>
  <c r="T41" i="2"/>
  <c r="T50" i="2" s="1"/>
  <c r="U41" i="2"/>
  <c r="U50" i="2" s="1"/>
  <c r="V41" i="2"/>
  <c r="V50" i="2" s="1"/>
  <c r="W41" i="2"/>
  <c r="W50" i="2" s="1"/>
  <c r="X41" i="2"/>
  <c r="X50" i="2" s="1"/>
  <c r="Y41" i="2"/>
  <c r="Y50" i="2" s="1"/>
  <c r="Z41" i="2"/>
  <c r="Z50" i="2" s="1"/>
  <c r="T42" i="2"/>
  <c r="T51" i="2" s="1"/>
  <c r="U42" i="2"/>
  <c r="U51" i="2" s="1"/>
  <c r="V42" i="2"/>
  <c r="V51" i="2" s="1"/>
  <c r="W42" i="2"/>
  <c r="W51" i="2" s="1"/>
  <c r="X42" i="2"/>
  <c r="X51" i="2" s="1"/>
  <c r="Y42" i="2"/>
  <c r="Y51" i="2" s="1"/>
  <c r="Z42" i="2"/>
  <c r="Z51" i="2" s="1"/>
  <c r="T43" i="2"/>
  <c r="T52" i="2" s="1"/>
  <c r="U43" i="2"/>
  <c r="U52" i="2" s="1"/>
  <c r="V43" i="2"/>
  <c r="V52" i="2" s="1"/>
  <c r="W43" i="2"/>
  <c r="W52" i="2" s="1"/>
  <c r="X43" i="2"/>
  <c r="X52" i="2" s="1"/>
  <c r="Y43" i="2"/>
  <c r="Y52" i="2" s="1"/>
  <c r="Z43" i="2"/>
  <c r="Z52" i="2" s="1"/>
  <c r="T44" i="2"/>
  <c r="T53" i="2" s="1"/>
  <c r="U44" i="2"/>
  <c r="U53" i="2" s="1"/>
  <c r="V44" i="2"/>
  <c r="V53" i="2" s="1"/>
  <c r="W44" i="2"/>
  <c r="W53" i="2" s="1"/>
  <c r="X44" i="2"/>
  <c r="X53" i="2" s="1"/>
  <c r="Y44" i="2"/>
  <c r="Y53" i="2" s="1"/>
  <c r="Z44" i="2"/>
  <c r="Z53" i="2" s="1"/>
  <c r="S41" i="2"/>
  <c r="S50" i="2" s="1"/>
  <c r="S42" i="2"/>
  <c r="S51" i="2" s="1"/>
  <c r="S43" i="2"/>
  <c r="S52" i="2" s="1"/>
  <c r="Q28" i="1"/>
  <c r="Q29" i="1"/>
  <c r="Q30" i="1"/>
  <c r="Q15" i="1"/>
  <c r="Q16" i="1"/>
  <c r="Q17" i="1"/>
  <c r="I13" i="1"/>
  <c r="I14" i="1"/>
  <c r="I15" i="1"/>
  <c r="S106" i="2" l="1"/>
  <c r="V99" i="3"/>
  <c r="V108" i="3" s="1"/>
  <c r="W99" i="3"/>
  <c r="W108" i="3" s="1"/>
  <c r="S99" i="3"/>
  <c r="S108" i="3" s="1"/>
  <c r="AC53" i="3"/>
  <c r="X99" i="3"/>
  <c r="X108" i="3" s="1"/>
  <c r="U99" i="3"/>
  <c r="U108" i="3" s="1"/>
  <c r="AC53" i="2"/>
  <c r="T99" i="3"/>
  <c r="T108" i="3" s="1"/>
  <c r="Z108" i="3"/>
  <c r="V106" i="2"/>
  <c r="U104" i="2"/>
  <c r="T103" i="2"/>
  <c r="U106" i="2"/>
  <c r="X104" i="2"/>
  <c r="T106" i="2"/>
  <c r="W104" i="2"/>
  <c r="T108" i="2"/>
  <c r="W103" i="2"/>
  <c r="X107" i="2"/>
  <c r="V103" i="2"/>
  <c r="X103" i="2"/>
  <c r="T105" i="2"/>
  <c r="Z108" i="2" s="1"/>
  <c r="W107" i="2"/>
  <c r="U107" i="2"/>
  <c r="W106" i="2"/>
  <c r="T107" i="2"/>
  <c r="V107" i="2"/>
  <c r="X106" i="2"/>
  <c r="T104" i="2"/>
  <c r="S104" i="2"/>
  <c r="X105" i="2"/>
  <c r="W105" i="2"/>
  <c r="V105" i="2"/>
  <c r="U105" i="2"/>
  <c r="S108" i="2"/>
  <c r="S105" i="2"/>
  <c r="S103" i="2"/>
  <c r="X108" i="2"/>
  <c r="W108" i="2"/>
  <c r="S107" i="2"/>
  <c r="U103" i="2"/>
  <c r="V108" i="2"/>
  <c r="V104" i="2"/>
  <c r="U108" i="2"/>
</calcChain>
</file>

<file path=xl/sharedStrings.xml><?xml version="1.0" encoding="utf-8"?>
<sst xmlns="http://schemas.openxmlformats.org/spreadsheetml/2006/main" count="127" uniqueCount="35">
  <si>
    <t>0.0028  0.0015  0.0007  0.0003  0.002   0.0086  0.0194  -1      -1</t>
  </si>
  <si>
    <t>0.0052  0.003   0.0016  0.0008  0.0024  0.0035  -1      -1      -1</t>
  </si>
  <si>
    <t>0.0037  0.0023  0.0013  0.0007  0.0007  -1      -1      -1      -1</t>
  </si>
  <si>
    <t>0.0008  0.0005  0.0003  0.0002  -1      -1      -1      -1      -1</t>
  </si>
  <si>
    <t>x</t>
  </si>
  <si>
    <t>y</t>
  </si>
  <si>
    <t>Somme</t>
  </si>
  <si>
    <t>Odds of x 
repeated suits</t>
  </si>
  <si>
    <t>Odds of AT LEAST x repeated suits</t>
  </si>
  <si>
    <t>color formatting for everything, max is not max idk why</t>
  </si>
  <si>
    <t>1 rejet</t>
  </si>
  <si>
    <t>0 rejet</t>
  </si>
  <si>
    <t>2 rejets</t>
  </si>
  <si>
    <t>0.000802421855053434    0.000437684648210964    0       0.000437684648210964    0       0</t>
  </si>
  <si>
    <t>z</t>
  </si>
  <si>
    <t>(2, 0)</t>
  </si>
  <si>
    <t>(3, 0)</t>
  </si>
  <si>
    <t>(4, 0)</t>
  </si>
  <si>
    <t>(2, 1)</t>
  </si>
  <si>
    <t>(3, 1)</t>
  </si>
  <si>
    <t>(2, 2)</t>
  </si>
  <si>
    <t>(x, y)</t>
  </si>
  <si>
    <t>min P(x)</t>
  </si>
  <si>
    <t>exact P(x)</t>
  </si>
  <si>
    <t>unconditional min P(x)</t>
  </si>
  <si>
    <t>unconditional exact P(x)</t>
  </si>
  <si>
    <t>hm</t>
  </si>
  <si>
    <t>exacte</t>
  </si>
  <si>
    <t>min unconditional</t>
  </si>
  <si>
    <t>min</t>
  </si>
  <si>
    <t>(3, 0, 2)</t>
  </si>
  <si>
    <t>Chances de flush</t>
  </si>
  <si>
    <t xml:space="preserve"> (%)</t>
  </si>
  <si>
    <t>Probabilité simulé (%)</t>
  </si>
  <si>
    <t>Difference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</si>
</sst>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0000000000000%"/>
    <numFmt numFmtId="170" formatCode="#,##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1" fontId="0" fillId="0" borderId="0" xfId="0" applyNumberFormat="1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3" fillId="0" borderId="0" xfId="0" applyFont="1"/>
    <xf numFmtId="164" fontId="2" fillId="0" borderId="0" xfId="0" applyNumberFormat="1" applyFont="1"/>
    <xf numFmtId="165" fontId="0" fillId="0" borderId="0" xfId="0" applyNumberFormat="1"/>
    <xf numFmtId="164" fontId="0" fillId="3" borderId="0" xfId="0" applyNumberFormat="1" applyFill="1"/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3" fontId="0" fillId="0" borderId="0" xfId="0" applyNumberFormat="1"/>
    <xf numFmtId="170" fontId="4" fillId="0" borderId="3" xfId="0" applyNumberFormat="1" applyFont="1" applyBorder="1" applyAlignment="1">
      <alignment vertical="center" wrapText="1"/>
    </xf>
    <xf numFmtId="170" fontId="4" fillId="0" borderId="4" xfId="0" applyNumberFormat="1" applyFont="1" applyBorder="1" applyAlignment="1">
      <alignment vertical="center" wrapText="1"/>
    </xf>
    <xf numFmtId="170" fontId="0" fillId="0" borderId="0" xfId="0" applyNumberFormat="1"/>
    <xf numFmtId="3" fontId="4" fillId="0" borderId="1" xfId="0" applyNumberFormat="1" applyFont="1" applyBorder="1" applyAlignment="1">
      <alignment horizontal="center" vertical="center" wrapText="1"/>
    </xf>
    <xf numFmtId="3" fontId="4" fillId="0" borderId="3" xfId="0" applyNumberFormat="1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23</xdr:row>
      <xdr:rowOff>0</xdr:rowOff>
    </xdr:from>
    <xdr:to>
      <xdr:col>5</xdr:col>
      <xdr:colOff>590550</xdr:colOff>
      <xdr:row>23</xdr:row>
      <xdr:rowOff>219075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B220809-E092-8081-97B7-86115F5E5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91025"/>
          <a:ext cx="5905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7:Y30"/>
  <sheetViews>
    <sheetView workbookViewId="0">
      <selection activeCell="U42" sqref="U42"/>
    </sheetView>
  </sheetViews>
  <sheetFormatPr baseColWidth="10" defaultColWidth="9.140625" defaultRowHeight="15" x14ac:dyDescent="0.25"/>
  <sheetData>
    <row r="7" spans="9:25" x14ac:dyDescent="0.25">
      <c r="Q7" t="s">
        <v>4</v>
      </c>
    </row>
    <row r="8" spans="9:25" x14ac:dyDescent="0.25">
      <c r="Q8">
        <v>0</v>
      </c>
      <c r="R8">
        <v>1</v>
      </c>
      <c r="S8">
        <v>2</v>
      </c>
      <c r="T8">
        <v>3</v>
      </c>
      <c r="U8">
        <v>4</v>
      </c>
      <c r="V8">
        <v>5</v>
      </c>
      <c r="W8">
        <v>6</v>
      </c>
      <c r="X8">
        <v>7</v>
      </c>
      <c r="Y8">
        <v>8</v>
      </c>
    </row>
    <row r="9" spans="9:25" x14ac:dyDescent="0.25">
      <c r="I9" t="s">
        <v>0</v>
      </c>
      <c r="O9" t="s">
        <v>5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5.9999999999999995E-4</v>
      </c>
      <c r="W9">
        <v>9.2999999999999992E-3</v>
      </c>
      <c r="X9">
        <v>0.10639999999999999</v>
      </c>
      <c r="Y9">
        <v>1</v>
      </c>
    </row>
    <row r="10" spans="9:25" x14ac:dyDescent="0.25">
      <c r="I10" t="s">
        <v>1</v>
      </c>
      <c r="P10">
        <v>1</v>
      </c>
      <c r="Q10">
        <v>5.9999999999999995E-4</v>
      </c>
      <c r="R10">
        <v>2.9999999999999997E-4</v>
      </c>
      <c r="S10">
        <v>1E-4</v>
      </c>
      <c r="T10">
        <v>0</v>
      </c>
      <c r="U10">
        <v>5.0000000000000001E-4</v>
      </c>
      <c r="V10">
        <v>4.8999999999999998E-3</v>
      </c>
      <c r="W10">
        <v>3.2399999999999998E-2</v>
      </c>
      <c r="X10">
        <v>0.12770000000000001</v>
      </c>
      <c r="Y10">
        <v>-1</v>
      </c>
    </row>
    <row r="11" spans="9:25" x14ac:dyDescent="0.25">
      <c r="I11" t="s">
        <v>2</v>
      </c>
      <c r="P11">
        <v>2</v>
      </c>
      <c r="Q11">
        <v>2.8E-3</v>
      </c>
      <c r="R11">
        <v>1.5E-3</v>
      </c>
      <c r="S11">
        <v>6.9999999999999999E-4</v>
      </c>
      <c r="T11">
        <v>2.9999999999999997E-4</v>
      </c>
      <c r="U11">
        <v>2E-3</v>
      </c>
      <c r="V11">
        <v>8.6E-3</v>
      </c>
      <c r="W11">
        <v>1.9400000000000001E-2</v>
      </c>
      <c r="X11">
        <v>-1</v>
      </c>
      <c r="Y11">
        <v>-1</v>
      </c>
    </row>
    <row r="12" spans="9:25" x14ac:dyDescent="0.25">
      <c r="I12" t="s">
        <v>3</v>
      </c>
      <c r="P12">
        <v>3</v>
      </c>
      <c r="Q12">
        <v>5.1999999999999998E-3</v>
      </c>
      <c r="R12">
        <v>3.0000000000000001E-3</v>
      </c>
      <c r="S12">
        <v>1.6000000000000001E-3</v>
      </c>
      <c r="T12">
        <v>8.0000000000000004E-4</v>
      </c>
      <c r="U12">
        <v>2.3999999999999998E-3</v>
      </c>
      <c r="V12">
        <v>3.5000000000000001E-3</v>
      </c>
      <c r="W12">
        <v>-1</v>
      </c>
      <c r="X12">
        <v>-1</v>
      </c>
      <c r="Y12">
        <v>-1</v>
      </c>
    </row>
    <row r="13" spans="9:25" x14ac:dyDescent="0.25">
      <c r="I13">
        <f>-1      -1      -1      -1      -1      -1      -1      -1      -1</f>
        <v>-9</v>
      </c>
      <c r="P13">
        <v>4</v>
      </c>
      <c r="Q13">
        <v>3.7000000000000002E-3</v>
      </c>
      <c r="R13">
        <v>2.3E-3</v>
      </c>
      <c r="S13">
        <v>1.2999999999999999E-3</v>
      </c>
      <c r="T13">
        <v>6.9999999999999999E-4</v>
      </c>
      <c r="U13">
        <v>6.9999999999999999E-4</v>
      </c>
      <c r="V13">
        <v>-1</v>
      </c>
      <c r="W13">
        <v>-1</v>
      </c>
      <c r="X13">
        <v>-1</v>
      </c>
      <c r="Y13">
        <v>-1</v>
      </c>
    </row>
    <row r="14" spans="9:25" x14ac:dyDescent="0.25">
      <c r="I14">
        <f>-1      -1      -1      -1      -1      -1      -1      -1      -1</f>
        <v>-9</v>
      </c>
      <c r="P14">
        <v>5</v>
      </c>
      <c r="Q14">
        <v>8.0000000000000004E-4</v>
      </c>
      <c r="R14">
        <v>5.0000000000000001E-4</v>
      </c>
      <c r="S14">
        <v>2.9999999999999997E-4</v>
      </c>
      <c r="T14">
        <v>2.0000000000000001E-4</v>
      </c>
      <c r="U14">
        <v>-1</v>
      </c>
      <c r="V14">
        <v>-1</v>
      </c>
      <c r="W14">
        <v>-1</v>
      </c>
      <c r="X14">
        <v>-1</v>
      </c>
      <c r="Y14">
        <v>-1</v>
      </c>
    </row>
    <row r="15" spans="9:25" x14ac:dyDescent="0.25">
      <c r="I15">
        <f>-1      -1      -1      -1      -1      -1      -1      -1      -1</f>
        <v>-9</v>
      </c>
      <c r="P15">
        <v>6</v>
      </c>
      <c r="Q15">
        <f>-1</f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</row>
    <row r="16" spans="9:25" x14ac:dyDescent="0.25">
      <c r="P16">
        <v>7</v>
      </c>
      <c r="Q16">
        <f>-1</f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</row>
    <row r="17" spans="16:25" x14ac:dyDescent="0.25">
      <c r="P17">
        <v>8</v>
      </c>
      <c r="Q17">
        <f>-1</f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</row>
    <row r="22" spans="16:25" x14ac:dyDescent="0.25">
      <c r="Q22">
        <v>0.18140000000000001</v>
      </c>
      <c r="R22">
        <v>0.21160000000000001</v>
      </c>
      <c r="S22">
        <v>0.24579999999999999</v>
      </c>
      <c r="T22">
        <v>0.28420000000000001</v>
      </c>
      <c r="U22">
        <v>0.46110000000000001</v>
      </c>
      <c r="V22">
        <v>0.65739999999999998</v>
      </c>
      <c r="W22">
        <v>0.83530000000000004</v>
      </c>
      <c r="X22">
        <v>0.95740000000000003</v>
      </c>
      <c r="Y22">
        <v>1</v>
      </c>
    </row>
    <row r="23" spans="16:25" x14ac:dyDescent="0.25">
      <c r="Q23">
        <v>0.39300000000000002</v>
      </c>
      <c r="R23">
        <v>0.40960000000000002</v>
      </c>
      <c r="S23">
        <v>0.4224</v>
      </c>
      <c r="T23">
        <v>0.43059999999999998</v>
      </c>
      <c r="U23">
        <v>0.46110000000000001</v>
      </c>
      <c r="V23">
        <v>0.40460000000000002</v>
      </c>
      <c r="W23">
        <v>0.27839999999999998</v>
      </c>
      <c r="X23">
        <v>0.12770000000000001</v>
      </c>
      <c r="Y23">
        <v>-1</v>
      </c>
    </row>
    <row r="24" spans="16:25" x14ac:dyDescent="0.25">
      <c r="Q24">
        <v>0.30430000000000001</v>
      </c>
      <c r="R24">
        <v>0.28160000000000002</v>
      </c>
      <c r="S24">
        <v>0.25600000000000001</v>
      </c>
      <c r="T24">
        <v>0.22789999999999999</v>
      </c>
      <c r="U24">
        <v>0.14960000000000001</v>
      </c>
      <c r="V24">
        <v>7.0800000000000002E-2</v>
      </c>
      <c r="W24">
        <v>1.9400000000000001E-2</v>
      </c>
      <c r="X24">
        <v>-1</v>
      </c>
      <c r="Y24">
        <v>-1</v>
      </c>
    </row>
    <row r="25" spans="16:25" x14ac:dyDescent="0.25">
      <c r="Q25">
        <v>0.1046</v>
      </c>
      <c r="R25">
        <v>8.5300000000000001E-2</v>
      </c>
      <c r="S25">
        <v>6.7799999999999999E-2</v>
      </c>
      <c r="T25">
        <v>5.21E-2</v>
      </c>
      <c r="U25">
        <v>1.84E-2</v>
      </c>
      <c r="V25">
        <v>3.5000000000000001E-3</v>
      </c>
      <c r="W25">
        <v>-1</v>
      </c>
      <c r="X25">
        <v>-1</v>
      </c>
      <c r="Y25">
        <v>-1</v>
      </c>
    </row>
    <row r="26" spans="16:25" x14ac:dyDescent="0.25">
      <c r="Q26">
        <v>1.5800000000000002E-2</v>
      </c>
      <c r="R26">
        <v>1.1299999999999999E-2</v>
      </c>
      <c r="S26">
        <v>7.7000000000000002E-3</v>
      </c>
      <c r="T26">
        <v>5.1000000000000004E-3</v>
      </c>
      <c r="U26">
        <v>6.9999999999999999E-4</v>
      </c>
      <c r="V26">
        <v>-1</v>
      </c>
      <c r="W26">
        <v>-1</v>
      </c>
      <c r="X26">
        <v>-1</v>
      </c>
      <c r="Y26">
        <v>-1</v>
      </c>
    </row>
    <row r="27" spans="16:25" x14ac:dyDescent="0.25">
      <c r="Q27">
        <v>8.0000000000000004E-4</v>
      </c>
      <c r="R27">
        <v>5.0000000000000001E-4</v>
      </c>
      <c r="S27">
        <v>2.9999999999999997E-4</v>
      </c>
      <c r="T27">
        <v>2.0000000000000001E-4</v>
      </c>
      <c r="U27">
        <v>-1</v>
      </c>
      <c r="V27">
        <v>-1</v>
      </c>
      <c r="W27">
        <v>-1</v>
      </c>
      <c r="X27">
        <v>-1</v>
      </c>
      <c r="Y27">
        <v>-1</v>
      </c>
    </row>
    <row r="28" spans="16:25" x14ac:dyDescent="0.25">
      <c r="Q28">
        <f>-1</f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</row>
    <row r="29" spans="16:25" x14ac:dyDescent="0.25">
      <c r="Q29">
        <f>-1</f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</row>
    <row r="30" spans="16:25" x14ac:dyDescent="0.25">
      <c r="Q30">
        <f>-1</f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</row>
  </sheetData>
  <conditionalFormatting sqref="Q9:Y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:Y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AY113"/>
  <sheetViews>
    <sheetView topLeftCell="E63" zoomScaleNormal="100" workbookViewId="0">
      <selection activeCell="I97" sqref="A1:XFD1048576"/>
    </sheetView>
  </sheetViews>
  <sheetFormatPr baseColWidth="10" defaultColWidth="9.140625" defaultRowHeight="15" x14ac:dyDescent="0.25"/>
  <cols>
    <col min="9" max="9" width="20.42578125" bestFit="1" customWidth="1"/>
    <col min="46" max="51" width="9.140625" style="7"/>
  </cols>
  <sheetData>
    <row r="2" spans="3:51" s="5" customFormat="1" x14ac:dyDescent="0.25">
      <c r="C2" s="4" t="s">
        <v>11</v>
      </c>
      <c r="AT2" s="6"/>
      <c r="AU2" s="6"/>
      <c r="AV2" s="6"/>
      <c r="AW2" s="6"/>
      <c r="AX2" s="6"/>
      <c r="AY2" s="6"/>
    </row>
    <row r="4" spans="3:51" x14ac:dyDescent="0.25">
      <c r="C4" t="s">
        <v>4</v>
      </c>
      <c r="D4" t="s">
        <v>7</v>
      </c>
      <c r="E4" t="s">
        <v>8</v>
      </c>
    </row>
    <row r="5" spans="3:51" x14ac:dyDescent="0.25">
      <c r="C5">
        <v>0</v>
      </c>
      <c r="D5" s="2">
        <v>0</v>
      </c>
      <c r="E5" s="2">
        <v>1</v>
      </c>
    </row>
    <row r="6" spans="3:51" x14ac:dyDescent="0.25">
      <c r="C6">
        <v>1</v>
      </c>
      <c r="D6" s="2">
        <v>0</v>
      </c>
      <c r="E6" s="2">
        <v>1</v>
      </c>
    </row>
    <row r="7" spans="3:51" x14ac:dyDescent="0.25">
      <c r="C7">
        <v>2</v>
      </c>
      <c r="D7" s="2">
        <v>4.9186949530000003E-2</v>
      </c>
      <c r="E7" s="2">
        <v>1</v>
      </c>
    </row>
    <row r="8" spans="3:51" x14ac:dyDescent="0.25">
      <c r="C8">
        <v>3</v>
      </c>
      <c r="D8" s="2">
        <v>0.57265660750000003</v>
      </c>
      <c r="E8" s="2">
        <f>SUM(D8:D13)</f>
        <v>0.95081304958629997</v>
      </c>
    </row>
    <row r="9" spans="3:51" x14ac:dyDescent="0.25">
      <c r="C9">
        <v>4</v>
      </c>
      <c r="D9" s="2">
        <v>0.30851659809999998</v>
      </c>
      <c r="E9" s="2">
        <f>SUM(D9:D13)</f>
        <v>0.37815644208629995</v>
      </c>
    </row>
    <row r="10" spans="3:51" x14ac:dyDescent="0.25">
      <c r="C10">
        <v>5</v>
      </c>
      <c r="D10" s="2">
        <v>6.2518520820000006E-2</v>
      </c>
      <c r="E10" s="2">
        <f>SUM(D10:D13)</f>
        <v>6.9639843986299993E-2</v>
      </c>
    </row>
    <row r="11" spans="3:51" x14ac:dyDescent="0.25">
      <c r="C11">
        <v>6</v>
      </c>
      <c r="D11" s="2">
        <v>6.7587590079999996E-3</v>
      </c>
      <c r="E11" s="2">
        <f>SUM(D11:D13)</f>
        <v>7.1213231662999995E-3</v>
      </c>
    </row>
    <row r="12" spans="3:51" x14ac:dyDescent="0.25">
      <c r="C12">
        <v>7</v>
      </c>
      <c r="D12" s="2">
        <v>3.5572415829999998E-4</v>
      </c>
      <c r="E12" s="2">
        <f>SUM(D12:D13)</f>
        <v>3.6256415829999996E-4</v>
      </c>
    </row>
    <row r="13" spans="3:51" x14ac:dyDescent="0.25">
      <c r="C13">
        <v>8</v>
      </c>
      <c r="D13" s="2">
        <v>6.8399999999999997E-6</v>
      </c>
      <c r="E13" s="2">
        <f>SUM(D13)</f>
        <v>6.8399999999999997E-6</v>
      </c>
    </row>
    <row r="14" spans="3:51" x14ac:dyDescent="0.25">
      <c r="C14" t="s">
        <v>6</v>
      </c>
      <c r="D14">
        <v>1</v>
      </c>
    </row>
    <row r="17" spans="3:51" s="5" customFormat="1" x14ac:dyDescent="0.25">
      <c r="C17" s="4" t="s">
        <v>10</v>
      </c>
      <c r="AT17" s="6"/>
      <c r="AU17" s="6"/>
      <c r="AV17" s="6"/>
      <c r="AW17" s="6"/>
      <c r="AX17" s="6"/>
      <c r="AY17" s="6"/>
    </row>
    <row r="19" spans="3:51" x14ac:dyDescent="0.25">
      <c r="AT19"/>
      <c r="AY19"/>
    </row>
    <row r="20" spans="3:51" x14ac:dyDescent="0.25">
      <c r="F20" t="s">
        <v>9</v>
      </c>
      <c r="S20" t="s">
        <v>23</v>
      </c>
      <c r="AT20"/>
      <c r="AY20"/>
    </row>
    <row r="21" spans="3:51" x14ac:dyDescent="0.25">
      <c r="S21" t="s">
        <v>4</v>
      </c>
      <c r="AT21"/>
      <c r="AY21"/>
    </row>
    <row r="22" spans="3:51" x14ac:dyDescent="0.25">
      <c r="F22">
        <v>0.110767768470584</v>
      </c>
      <c r="G22">
        <v>0.131280318187359</v>
      </c>
      <c r="H22">
        <v>0.15472323214938699</v>
      </c>
      <c r="I22">
        <v>0.18139965148548901</v>
      </c>
      <c r="J22">
        <v>0.29355534998458199</v>
      </c>
      <c r="K22">
        <v>0.44033302497687299</v>
      </c>
      <c r="L22">
        <v>0.61609620721554104</v>
      </c>
      <c r="M22">
        <v>0.80851063829787195</v>
      </c>
      <c r="N22">
        <v>1</v>
      </c>
      <c r="S22">
        <v>0</v>
      </c>
      <c r="T22">
        <v>1</v>
      </c>
      <c r="U22">
        <v>2</v>
      </c>
      <c r="V22">
        <v>3</v>
      </c>
      <c r="W22">
        <v>4</v>
      </c>
      <c r="X22">
        <v>5</v>
      </c>
      <c r="Y22">
        <v>6</v>
      </c>
      <c r="Z22">
        <v>7</v>
      </c>
      <c r="AA22">
        <v>8</v>
      </c>
      <c r="AT22"/>
      <c r="AY22"/>
    </row>
    <row r="23" spans="3:51" x14ac:dyDescent="0.25">
      <c r="F23">
        <v>0.26666314631807297</v>
      </c>
      <c r="G23">
        <v>0.28131496754434099</v>
      </c>
      <c r="H23">
        <v>0.29344061269711502</v>
      </c>
      <c r="I23">
        <v>0.30233275247581498</v>
      </c>
      <c r="J23">
        <v>0.33024976873265399</v>
      </c>
      <c r="K23">
        <v>0.31082331174838101</v>
      </c>
      <c r="L23">
        <v>0.23959296947271</v>
      </c>
      <c r="M23">
        <v>0.12765957446808501</v>
      </c>
      <c r="N23">
        <v>0</v>
      </c>
      <c r="Q23" t="s">
        <v>5</v>
      </c>
      <c r="R23">
        <v>0</v>
      </c>
      <c r="S23" s="2">
        <v>0.15645464858454</v>
      </c>
      <c r="T23" s="2">
        <v>0.18542773165575199</v>
      </c>
      <c r="U23" s="2">
        <v>0.21853982659427901</v>
      </c>
      <c r="V23" s="2">
        <v>0.25621910704156797</v>
      </c>
      <c r="W23" s="2">
        <v>0.38570618264322099</v>
      </c>
      <c r="X23" s="2">
        <v>0.53911205073995705</v>
      </c>
      <c r="Y23" s="2">
        <v>0.70401691331923799</v>
      </c>
      <c r="Z23" s="2">
        <v>0.86363636363636298</v>
      </c>
      <c r="AA23" s="2">
        <v>1</v>
      </c>
      <c r="AD23" s="1">
        <v>0.110767768470584</v>
      </c>
      <c r="AE23" s="1">
        <v>0.131280318187359</v>
      </c>
      <c r="AF23" s="1">
        <v>0.15472323214938699</v>
      </c>
      <c r="AG23" s="1">
        <v>0.18139965148548901</v>
      </c>
      <c r="AH23" s="1">
        <v>0.29355534998458199</v>
      </c>
      <c r="AI23" s="1">
        <v>0.44033302497687299</v>
      </c>
      <c r="AJ23" s="1">
        <v>0.61609620721554104</v>
      </c>
      <c r="AK23" s="1">
        <v>0.80851063829787195</v>
      </c>
      <c r="AL23" s="1">
        <v>1</v>
      </c>
      <c r="AT23"/>
      <c r="AY23"/>
    </row>
    <row r="24" spans="3:51" x14ac:dyDescent="0.25">
      <c r="F24">
        <v>0.22856841112977699</v>
      </c>
      <c r="G24">
        <v>0.21341135468881001</v>
      </c>
      <c r="H24">
        <v>0.19562707513141001</v>
      </c>
      <c r="I24">
        <v>0.17554804982466701</v>
      </c>
      <c r="J24">
        <v>0.120090824993692</v>
      </c>
      <c r="K24">
        <v>6.21646623496762E-2</v>
      </c>
      <c r="L24">
        <v>1.94264569842738E-2</v>
      </c>
      <c r="M24">
        <v>0</v>
      </c>
      <c r="N24">
        <v>0</v>
      </c>
      <c r="R24">
        <v>1</v>
      </c>
      <c r="S24" s="2">
        <v>0.37665007992574601</v>
      </c>
      <c r="T24" s="2">
        <v>0.39734513926232501</v>
      </c>
      <c r="U24" s="2">
        <v>0.414472084920184</v>
      </c>
      <c r="V24" s="2">
        <v>0.42703184506928099</v>
      </c>
      <c r="W24" s="2">
        <v>0.43391945547362398</v>
      </c>
      <c r="X24" s="2">
        <v>0.38054968287526397</v>
      </c>
      <c r="Y24" s="2">
        <v>0.27378435517970401</v>
      </c>
      <c r="Z24" s="2">
        <v>0.13636363636363599</v>
      </c>
      <c r="AA24" s="2">
        <v>0</v>
      </c>
      <c r="AD24" s="1">
        <v>0.26666314631807297</v>
      </c>
      <c r="AE24" s="1">
        <v>0.28131496754434099</v>
      </c>
      <c r="AF24" s="1">
        <v>0.29344061269711502</v>
      </c>
      <c r="AG24" s="1">
        <v>0.30233275247581498</v>
      </c>
      <c r="AH24" s="1">
        <v>0.33024976873265399</v>
      </c>
      <c r="AI24" s="1">
        <v>0.31082331174838101</v>
      </c>
      <c r="AJ24" s="1">
        <v>0.23959296947271</v>
      </c>
      <c r="AK24" s="1">
        <v>0.12765957446808501</v>
      </c>
      <c r="AL24" s="1">
        <v>0</v>
      </c>
      <c r="AT24"/>
      <c r="AY24"/>
    </row>
    <row r="25" spans="3:51" x14ac:dyDescent="0.25">
      <c r="F25">
        <v>8.6698362842329402E-2</v>
      </c>
      <c r="G25">
        <v>7.1137118229603599E-2</v>
      </c>
      <c r="H25">
        <v>5.6794957296215802E-2</v>
      </c>
      <c r="I25">
        <v>4.3887012456166698E-2</v>
      </c>
      <c r="J25">
        <v>1.6483054410898999E-2</v>
      </c>
      <c r="K25">
        <v>3.4535923527597898E-3</v>
      </c>
      <c r="L25">
        <v>0</v>
      </c>
      <c r="M25">
        <v>0</v>
      </c>
      <c r="N25">
        <v>0</v>
      </c>
      <c r="R25">
        <v>2</v>
      </c>
      <c r="S25" s="2">
        <v>0.32284292565063899</v>
      </c>
      <c r="T25" s="2">
        <v>0.301434243578316</v>
      </c>
      <c r="U25" s="2">
        <v>0.27631472328012302</v>
      </c>
      <c r="V25" s="2">
        <v>0.24795397455635601</v>
      </c>
      <c r="W25" s="2">
        <v>0.15778889289949899</v>
      </c>
      <c r="X25" s="2">
        <v>7.61099365750528E-2</v>
      </c>
      <c r="Y25" s="2">
        <v>2.2198731501057001E-2</v>
      </c>
      <c r="Z25" s="2">
        <v>0</v>
      </c>
      <c r="AA25" s="2">
        <v>0</v>
      </c>
      <c r="AD25" s="1">
        <v>0.22856841112977699</v>
      </c>
      <c r="AE25" s="1">
        <v>0.21341135468881001</v>
      </c>
      <c r="AF25" s="1">
        <v>0.19562707513141001</v>
      </c>
      <c r="AG25" s="1">
        <v>0.17554804982466701</v>
      </c>
      <c r="AH25" s="1">
        <v>0.120090824993692</v>
      </c>
      <c r="AI25" s="1">
        <v>6.21646623496762E-2</v>
      </c>
      <c r="AJ25" s="1">
        <v>1.94264569842738E-2</v>
      </c>
      <c r="AK25" s="1">
        <v>0</v>
      </c>
      <c r="AL25" s="1">
        <v>0</v>
      </c>
      <c r="AT25"/>
      <c r="AY25"/>
    </row>
    <row r="26" spans="3:51" x14ac:dyDescent="0.25">
      <c r="F26">
        <v>1.44497271403882E-2</v>
      </c>
      <c r="G26">
        <v>1.03263558720392E-2</v>
      </c>
      <c r="H26">
        <v>7.09936966202697E-3</v>
      </c>
      <c r="I26">
        <v>4.6546831392904097E-3</v>
      </c>
      <c r="J26">
        <v>7.0641661760995696E-4</v>
      </c>
      <c r="K26">
        <v>0</v>
      </c>
      <c r="L26">
        <v>0</v>
      </c>
      <c r="M26">
        <v>0</v>
      </c>
      <c r="N26">
        <v>0</v>
      </c>
      <c r="R26">
        <v>3</v>
      </c>
      <c r="S26" s="2">
        <v>0.12245766145369</v>
      </c>
      <c r="T26" s="2">
        <v>0.100478081192772</v>
      </c>
      <c r="U26" s="2">
        <v>8.0220403532938897E-2</v>
      </c>
      <c r="V26" s="2">
        <v>6.1988493639089197E-2</v>
      </c>
      <c r="W26" s="2">
        <v>2.16572990254215E-2</v>
      </c>
      <c r="X26" s="2">
        <v>4.2283298097251501E-3</v>
      </c>
      <c r="Y26" s="2">
        <v>0</v>
      </c>
      <c r="Z26" s="2">
        <v>0</v>
      </c>
      <c r="AA26" s="2">
        <v>0</v>
      </c>
      <c r="AD26" s="1">
        <v>8.6698362842329402E-2</v>
      </c>
      <c r="AE26" s="1">
        <v>7.1137118229603599E-2</v>
      </c>
      <c r="AF26" s="1">
        <v>5.6794957296215802E-2</v>
      </c>
      <c r="AG26" s="1">
        <v>4.3887012456166698E-2</v>
      </c>
      <c r="AH26" s="1">
        <v>1.6483054410898999E-2</v>
      </c>
      <c r="AI26" s="1">
        <v>3.4535923527597898E-3</v>
      </c>
      <c r="AJ26" s="1">
        <v>0</v>
      </c>
      <c r="AK26" s="1">
        <v>0</v>
      </c>
      <c r="AL26" s="1">
        <v>0</v>
      </c>
      <c r="AT26"/>
      <c r="AY26"/>
    </row>
    <row r="27" spans="3:51" x14ac:dyDescent="0.25">
      <c r="F27">
        <v>8.3901641460318798E-4</v>
      </c>
      <c r="G27">
        <v>5.16317793601962E-4</v>
      </c>
      <c r="H27">
        <v>3.0118537960114401E-4</v>
      </c>
      <c r="I27">
        <v>1.64282934327897E-4</v>
      </c>
      <c r="J27">
        <v>0</v>
      </c>
      <c r="K27">
        <v>0</v>
      </c>
      <c r="L27">
        <v>0</v>
      </c>
      <c r="M27">
        <v>0</v>
      </c>
      <c r="N27">
        <v>0</v>
      </c>
      <c r="R27">
        <v>4</v>
      </c>
      <c r="S27" s="2">
        <v>2.04096102422818E-2</v>
      </c>
      <c r="T27" s="2">
        <v>1.4585527915079799E-2</v>
      </c>
      <c r="U27" s="2">
        <v>1.00275504416173E-2</v>
      </c>
      <c r="V27" s="2">
        <v>6.5745372041458201E-3</v>
      </c>
      <c r="W27" s="2">
        <v>9.2816995823235095E-4</v>
      </c>
      <c r="X27" s="2">
        <v>0</v>
      </c>
      <c r="Y27" s="2">
        <v>0</v>
      </c>
      <c r="Z27" s="2">
        <v>0</v>
      </c>
      <c r="AA27" s="2">
        <v>0</v>
      </c>
      <c r="AD27" s="1">
        <v>1.44497271403882E-2</v>
      </c>
      <c r="AE27" s="1">
        <v>1.03263558720392E-2</v>
      </c>
      <c r="AF27" s="1">
        <v>7.09936966202697E-3</v>
      </c>
      <c r="AG27" s="1">
        <v>4.6546831392904097E-3</v>
      </c>
      <c r="AH27" s="1">
        <v>7.0641661760995696E-4</v>
      </c>
      <c r="AI27" s="1">
        <v>0</v>
      </c>
      <c r="AJ27" s="1">
        <v>0</v>
      </c>
      <c r="AK27" s="1">
        <v>0</v>
      </c>
      <c r="AL27" s="1">
        <v>0</v>
      </c>
      <c r="AT27"/>
      <c r="AY27"/>
    </row>
    <row r="28" spans="3:51" x14ac:dyDescent="0.25">
      <c r="R28">
        <v>5</v>
      </c>
      <c r="S28" s="2">
        <v>1.18507414310023E-3</v>
      </c>
      <c r="T28" s="2">
        <v>7.2927639575398997E-4</v>
      </c>
      <c r="U28" s="2">
        <v>4.2541123085649402E-4</v>
      </c>
      <c r="V28" s="2">
        <v>2.3204248955808701E-4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D28" s="1">
        <v>8.3901641460318798E-4</v>
      </c>
      <c r="AE28" s="1">
        <v>5.16317793601962E-4</v>
      </c>
      <c r="AF28" s="1">
        <v>3.0118537960114401E-4</v>
      </c>
      <c r="AG28" s="1">
        <v>1.64282934327897E-4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Y28"/>
    </row>
    <row r="29" spans="3:51" x14ac:dyDescent="0.25">
      <c r="AY29"/>
    </row>
    <row r="30" spans="3:51" x14ac:dyDescent="0.25">
      <c r="AU30"/>
    </row>
    <row r="31" spans="3:51" x14ac:dyDescent="0.25">
      <c r="S31" t="s">
        <v>26</v>
      </c>
      <c r="AU31"/>
    </row>
    <row r="32" spans="3:51" x14ac:dyDescent="0.25">
      <c r="AU32"/>
    </row>
    <row r="33" spans="3:47" customFormat="1" x14ac:dyDescent="0.25"/>
    <row r="34" spans="3:47" customFormat="1" x14ac:dyDescent="0.25"/>
    <row r="36" spans="3:47" customFormat="1" x14ac:dyDescent="0.25">
      <c r="S36">
        <v>0</v>
      </c>
      <c r="T36">
        <v>0</v>
      </c>
      <c r="U36">
        <v>4.9186949530000003E-2</v>
      </c>
      <c r="V36">
        <v>0.57265660750000003</v>
      </c>
      <c r="W36">
        <v>0.30851659809999998</v>
      </c>
      <c r="X36">
        <v>6.2518520820000006E-2</v>
      </c>
      <c r="Y36">
        <v>6.7587590079999996E-3</v>
      </c>
      <c r="Z36">
        <v>3.5572415829999998E-4</v>
      </c>
      <c r="AA36" s="3">
        <v>6.8399999999999997E-6</v>
      </c>
      <c r="AT36" s="7"/>
      <c r="AU36" s="7"/>
    </row>
    <row r="37" spans="3:47" customFormat="1" x14ac:dyDescent="0.25">
      <c r="S37" t="s">
        <v>22</v>
      </c>
      <c r="AT37" s="7"/>
      <c r="AU37" s="7"/>
    </row>
    <row r="38" spans="3:47" customFormat="1" x14ac:dyDescent="0.25">
      <c r="R38" t="s">
        <v>4</v>
      </c>
      <c r="S38">
        <v>0</v>
      </c>
      <c r="T38">
        <v>1</v>
      </c>
      <c r="U38">
        <v>2</v>
      </c>
      <c r="V38">
        <v>3</v>
      </c>
      <c r="W38">
        <v>4</v>
      </c>
      <c r="X38">
        <v>5</v>
      </c>
      <c r="Y38">
        <v>6</v>
      </c>
      <c r="Z38">
        <v>7</v>
      </c>
      <c r="AA38">
        <v>8</v>
      </c>
      <c r="AT38" s="7"/>
      <c r="AU38" s="7"/>
    </row>
    <row r="39" spans="3:47" customFormat="1" x14ac:dyDescent="0.25">
      <c r="Q39" t="s">
        <v>5</v>
      </c>
      <c r="R39">
        <v>0</v>
      </c>
      <c r="S39" s="2">
        <f>SUM(S23:S28)</f>
        <v>0.999999999999997</v>
      </c>
      <c r="T39" s="2">
        <f t="shared" ref="T39:AA39" si="0">SUM(T23:T28)</f>
        <v>0.99999999999999889</v>
      </c>
      <c r="U39" s="2">
        <f t="shared" si="0"/>
        <v>0.99999999999999878</v>
      </c>
      <c r="V39" s="2">
        <f t="shared" si="0"/>
        <v>0.99999999999999811</v>
      </c>
      <c r="W39" s="2">
        <f t="shared" si="0"/>
        <v>0.99999999999999778</v>
      </c>
      <c r="X39" s="2">
        <f t="shared" si="0"/>
        <v>0.999999999999999</v>
      </c>
      <c r="Y39" s="2">
        <f t="shared" si="0"/>
        <v>0.999999999999999</v>
      </c>
      <c r="Z39" s="2">
        <f t="shared" si="0"/>
        <v>0.999999999999999</v>
      </c>
      <c r="AA39" s="2">
        <f t="shared" si="0"/>
        <v>1</v>
      </c>
      <c r="AT39" s="7"/>
      <c r="AU39" s="7"/>
    </row>
    <row r="40" spans="3:47" customFormat="1" x14ac:dyDescent="0.25">
      <c r="R40">
        <v>1</v>
      </c>
      <c r="S40" s="2">
        <f t="shared" ref="S40:AA40" si="1">SUM(S24:S29)</f>
        <v>0.84354535141545706</v>
      </c>
      <c r="T40" s="2">
        <f t="shared" si="1"/>
        <v>0.8145722683442469</v>
      </c>
      <c r="U40" s="2">
        <f t="shared" si="1"/>
        <v>0.78146017340571972</v>
      </c>
      <c r="V40" s="2">
        <f t="shared" si="1"/>
        <v>0.74378089295843008</v>
      </c>
      <c r="W40" s="2">
        <f t="shared" si="1"/>
        <v>0.61429381735677668</v>
      </c>
      <c r="X40" s="2">
        <f t="shared" si="1"/>
        <v>0.4608879492600419</v>
      </c>
      <c r="Y40" s="2">
        <f t="shared" si="1"/>
        <v>0.29598308668076101</v>
      </c>
      <c r="Z40" s="2">
        <f t="shared" si="1"/>
        <v>0.13636363636363599</v>
      </c>
      <c r="AA40" s="2">
        <f t="shared" si="1"/>
        <v>0</v>
      </c>
      <c r="AT40" s="7"/>
      <c r="AU40" s="7"/>
    </row>
    <row r="41" spans="3:47" customFormat="1" x14ac:dyDescent="0.25">
      <c r="R41">
        <v>2</v>
      </c>
      <c r="S41" s="2">
        <f t="shared" ref="S41:AA41" si="2">SUM(S25:S30)</f>
        <v>0.46689527148971099</v>
      </c>
      <c r="T41" s="2">
        <f t="shared" si="2"/>
        <v>0.41722712908192178</v>
      </c>
      <c r="U41" s="2">
        <f t="shared" si="2"/>
        <v>0.36698808848553571</v>
      </c>
      <c r="V41" s="2">
        <f t="shared" si="2"/>
        <v>0.31674904788914909</v>
      </c>
      <c r="W41" s="2">
        <f t="shared" si="2"/>
        <v>0.18037436188315284</v>
      </c>
      <c r="X41" s="2">
        <f t="shared" si="2"/>
        <v>8.0338266384777951E-2</v>
      </c>
      <c r="Y41" s="2">
        <f t="shared" si="2"/>
        <v>2.2198731501057001E-2</v>
      </c>
      <c r="Z41" s="2">
        <f t="shared" si="2"/>
        <v>0</v>
      </c>
      <c r="AA41" s="2">
        <f t="shared" si="2"/>
        <v>0</v>
      </c>
      <c r="AT41" s="7"/>
      <c r="AU41" s="7"/>
    </row>
    <row r="42" spans="3:47" customFormat="1" x14ac:dyDescent="0.25">
      <c r="R42">
        <v>3</v>
      </c>
      <c r="S42" s="2">
        <f t="shared" ref="S42:AA42" si="3">SUM(S26:S31)</f>
        <v>0.14405234583907203</v>
      </c>
      <c r="T42" s="2">
        <f t="shared" si="3"/>
        <v>0.11579288550360579</v>
      </c>
      <c r="U42" s="2">
        <f t="shared" si="3"/>
        <v>9.0673365205412679E-2</v>
      </c>
      <c r="V42" s="2">
        <f t="shared" si="3"/>
        <v>6.8795073332793111E-2</v>
      </c>
      <c r="W42" s="2">
        <f t="shared" si="3"/>
        <v>2.258546898365385E-2</v>
      </c>
      <c r="X42" s="2">
        <f t="shared" si="3"/>
        <v>4.2283298097251501E-3</v>
      </c>
      <c r="Y42" s="2">
        <f t="shared" si="3"/>
        <v>0</v>
      </c>
      <c r="Z42" s="2">
        <f t="shared" si="3"/>
        <v>0</v>
      </c>
      <c r="AA42" s="2">
        <f t="shared" si="3"/>
        <v>0</v>
      </c>
      <c r="AT42" s="7"/>
      <c r="AU42" s="7"/>
    </row>
    <row r="43" spans="3:47" customFormat="1" x14ac:dyDescent="0.25">
      <c r="R43">
        <v>4</v>
      </c>
      <c r="S43" s="2">
        <f t="shared" ref="S43:AA43" si="4">SUM(S27:S32)</f>
        <v>2.1594684385382031E-2</v>
      </c>
      <c r="T43" s="2">
        <f t="shared" si="4"/>
        <v>1.5314804310833789E-2</v>
      </c>
      <c r="U43" s="2">
        <f t="shared" si="4"/>
        <v>1.0452961672473794E-2</v>
      </c>
      <c r="V43" s="2">
        <f t="shared" si="4"/>
        <v>6.8065796937039069E-3</v>
      </c>
      <c r="W43" s="2">
        <f t="shared" si="4"/>
        <v>9.2816995823235095E-4</v>
      </c>
      <c r="X43" s="2">
        <f t="shared" si="4"/>
        <v>0</v>
      </c>
      <c r="Y43" s="2">
        <f t="shared" si="4"/>
        <v>0</v>
      </c>
      <c r="Z43" s="2">
        <f t="shared" si="4"/>
        <v>0</v>
      </c>
      <c r="AA43" s="2">
        <f t="shared" si="4"/>
        <v>0</v>
      </c>
      <c r="AT43" s="7"/>
      <c r="AU43" s="7"/>
    </row>
    <row r="44" spans="3:47" customFormat="1" x14ac:dyDescent="0.25">
      <c r="R44">
        <v>5</v>
      </c>
      <c r="S44" s="2">
        <f t="shared" ref="S44:AA44" si="5">SUM(S28:S33)</f>
        <v>1.18507414310023E-3</v>
      </c>
      <c r="T44" s="2">
        <f t="shared" si="5"/>
        <v>7.2927639575398997E-4</v>
      </c>
      <c r="U44" s="2">
        <f t="shared" si="5"/>
        <v>4.2541123085649402E-4</v>
      </c>
      <c r="V44" s="2">
        <f t="shared" si="5"/>
        <v>2.3204248955808701E-4</v>
      </c>
      <c r="W44" s="2">
        <f t="shared" si="5"/>
        <v>0</v>
      </c>
      <c r="X44" s="2">
        <f t="shared" si="5"/>
        <v>0</v>
      </c>
      <c r="Y44" s="2">
        <f t="shared" si="5"/>
        <v>0</v>
      </c>
      <c r="Z44" s="2">
        <f t="shared" si="5"/>
        <v>0</v>
      </c>
      <c r="AA44" s="2">
        <f t="shared" si="5"/>
        <v>0</v>
      </c>
      <c r="AT44" s="7"/>
      <c r="AU44" s="7"/>
    </row>
    <row r="46" spans="3:47" customFormat="1" x14ac:dyDescent="0.25">
      <c r="S46" t="s">
        <v>24</v>
      </c>
      <c r="AT46" s="7"/>
      <c r="AU46" s="7"/>
    </row>
    <row r="47" spans="3:47" customFormat="1" x14ac:dyDescent="0.25">
      <c r="C47">
        <v>5</v>
      </c>
      <c r="R47" t="s">
        <v>4</v>
      </c>
      <c r="S47">
        <v>0</v>
      </c>
      <c r="T47">
        <v>1</v>
      </c>
      <c r="U47">
        <v>2</v>
      </c>
      <c r="V47">
        <v>3</v>
      </c>
      <c r="W47">
        <v>4</v>
      </c>
      <c r="X47">
        <v>5</v>
      </c>
      <c r="Y47">
        <v>6</v>
      </c>
      <c r="Z47">
        <v>7</v>
      </c>
      <c r="AA47">
        <v>8</v>
      </c>
      <c r="AT47" s="7"/>
      <c r="AU47" s="7"/>
    </row>
    <row r="48" spans="3:47" customFormat="1" x14ac:dyDescent="0.25">
      <c r="Q48" t="s">
        <v>5</v>
      </c>
      <c r="R48">
        <v>0</v>
      </c>
      <c r="S48" s="2">
        <f t="shared" ref="S48:S53" si="6">S39*$S$36</f>
        <v>0</v>
      </c>
      <c r="T48" s="2">
        <f t="shared" ref="T48:T53" si="7">T39*$T$36</f>
        <v>0</v>
      </c>
      <c r="U48" s="2">
        <f t="shared" ref="U48:U53" si="8">U39*$U$36</f>
        <v>4.918694952999994E-2</v>
      </c>
      <c r="V48" s="2">
        <f t="shared" ref="V48:V53" si="9">V39*$V$36</f>
        <v>0.57265660749999892</v>
      </c>
      <c r="W48" s="2">
        <f t="shared" ref="W48:W53" si="10">W39*W$36</f>
        <v>0.30851659809999932</v>
      </c>
      <c r="X48" s="2">
        <f t="shared" ref="X48:X53" si="11">X39*$X$36</f>
        <v>6.2518520819999937E-2</v>
      </c>
      <c r="Y48" s="2">
        <f t="shared" ref="Y48:Y53" si="12">Y39*$Y$36</f>
        <v>6.7587590079999926E-3</v>
      </c>
      <c r="Z48" s="2">
        <f t="shared" ref="Z48:Z53" si="13">Z39*$Z$36</f>
        <v>3.557241582999996E-4</v>
      </c>
      <c r="AA48" s="2">
        <f t="shared" ref="AA48:AA53" si="14">AA39*$AA$36</f>
        <v>6.8399999999999997E-6</v>
      </c>
      <c r="AT48" s="7"/>
      <c r="AU48" s="7"/>
    </row>
    <row r="49" spans="14:29" customFormat="1" x14ac:dyDescent="0.25">
      <c r="N49" s="3"/>
      <c r="R49">
        <v>1</v>
      </c>
      <c r="S49" s="2">
        <f t="shared" si="6"/>
        <v>0</v>
      </c>
      <c r="T49" s="2">
        <f t="shared" si="7"/>
        <v>0</v>
      </c>
      <c r="U49" s="2">
        <f t="shared" si="8"/>
        <v>3.8437642109012189E-2</v>
      </c>
      <c r="V49" s="2">
        <f t="shared" si="9"/>
        <v>0.42593104288489525</v>
      </c>
      <c r="W49" s="8">
        <f t="shared" si="10"/>
        <v>0.18951983876477546</v>
      </c>
      <c r="X49" s="2">
        <f t="shared" si="11"/>
        <v>2.8814032851501036E-2</v>
      </c>
      <c r="Y49" s="2">
        <f t="shared" si="12"/>
        <v>2.000478353319238E-3</v>
      </c>
      <c r="Z49" s="2">
        <f t="shared" si="13"/>
        <v>4.8507839768181685E-5</v>
      </c>
      <c r="AA49" s="2">
        <f t="shared" si="14"/>
        <v>0</v>
      </c>
    </row>
    <row r="50" spans="14:29" customFormat="1" x14ac:dyDescent="0.25">
      <c r="R50">
        <v>2</v>
      </c>
      <c r="S50" s="2">
        <f t="shared" si="6"/>
        <v>0</v>
      </c>
      <c r="T50" s="2">
        <f t="shared" si="7"/>
        <v>0</v>
      </c>
      <c r="U50" s="2">
        <f t="shared" si="8"/>
        <v>1.8051024586449221E-2</v>
      </c>
      <c r="V50" s="8">
        <f t="shared" si="9"/>
        <v>0.18138843519305517</v>
      </c>
      <c r="W50" s="2">
        <f t="shared" si="10"/>
        <v>5.5648484512648623E-2</v>
      </c>
      <c r="X50" s="2">
        <f t="shared" si="11"/>
        <v>5.0226295796194469E-3</v>
      </c>
      <c r="Y50" s="2">
        <f t="shared" si="12"/>
        <v>1.5003587649894235E-4</v>
      </c>
      <c r="Z50" s="2">
        <f t="shared" si="13"/>
        <v>0</v>
      </c>
      <c r="AA50" s="2">
        <f t="shared" si="14"/>
        <v>0</v>
      </c>
    </row>
    <row r="51" spans="14:29" customFormat="1" x14ac:dyDescent="0.25">
      <c r="R51">
        <v>3</v>
      </c>
      <c r="S51" s="2">
        <f t="shared" si="6"/>
        <v>0</v>
      </c>
      <c r="T51" s="2">
        <f t="shared" si="7"/>
        <v>0</v>
      </c>
      <c r="U51" s="8">
        <f t="shared" si="8"/>
        <v>4.4599462380738916E-3</v>
      </c>
      <c r="V51" s="2">
        <f t="shared" si="9"/>
        <v>3.9395953307471025E-2</v>
      </c>
      <c r="W51" s="2">
        <f t="shared" si="10"/>
        <v>6.9679920573299499E-3</v>
      </c>
      <c r="X51" s="2">
        <f t="shared" si="11"/>
        <v>2.6434892524312845E-4</v>
      </c>
      <c r="Y51" s="2">
        <f t="shared" si="12"/>
        <v>0</v>
      </c>
      <c r="Z51" s="2">
        <f t="shared" si="13"/>
        <v>0</v>
      </c>
      <c r="AA51" s="2">
        <f t="shared" si="14"/>
        <v>0</v>
      </c>
    </row>
    <row r="52" spans="14:29" customFormat="1" x14ac:dyDescent="0.25">
      <c r="R52">
        <v>4</v>
      </c>
      <c r="S52" s="2">
        <f t="shared" si="6"/>
        <v>0</v>
      </c>
      <c r="T52" s="8">
        <f t="shared" si="7"/>
        <v>0</v>
      </c>
      <c r="U52" s="2">
        <f t="shared" si="8"/>
        <v>5.1414929822299294E-4</v>
      </c>
      <c r="V52" s="2">
        <f t="shared" si="9"/>
        <v>3.8978328360748686E-3</v>
      </c>
      <c r="W52" s="2">
        <f t="shared" si="10"/>
        <v>2.8635583797246401E-4</v>
      </c>
      <c r="X52" s="2">
        <f t="shared" si="11"/>
        <v>0</v>
      </c>
      <c r="Y52" s="2">
        <f t="shared" si="12"/>
        <v>0</v>
      </c>
      <c r="Z52" s="2">
        <f t="shared" si="13"/>
        <v>0</v>
      </c>
      <c r="AA52" s="2">
        <f t="shared" si="14"/>
        <v>0</v>
      </c>
    </row>
    <row r="53" spans="14:29" customFormat="1" x14ac:dyDescent="0.25">
      <c r="R53">
        <v>5</v>
      </c>
      <c r="S53" s="8">
        <f t="shared" si="6"/>
        <v>0</v>
      </c>
      <c r="T53" s="2">
        <f t="shared" si="7"/>
        <v>0</v>
      </c>
      <c r="U53" s="2">
        <f t="shared" si="8"/>
        <v>2.0924680741633553E-5</v>
      </c>
      <c r="V53" s="2">
        <f t="shared" si="9"/>
        <v>1.328806648661883E-4</v>
      </c>
      <c r="W53" s="2">
        <f t="shared" si="10"/>
        <v>0</v>
      </c>
      <c r="X53" s="2">
        <f t="shared" si="11"/>
        <v>0</v>
      </c>
      <c r="Y53" s="2">
        <f t="shared" si="12"/>
        <v>0</v>
      </c>
      <c r="Z53" s="2">
        <f t="shared" si="13"/>
        <v>0</v>
      </c>
      <c r="AA53" s="2">
        <f t="shared" si="14"/>
        <v>0</v>
      </c>
      <c r="AC53" s="2">
        <f>SUM(S53,T52,U51,V50,W49,)</f>
        <v>0.37536822019590455</v>
      </c>
    </row>
    <row r="54" spans="14:29" customFormat="1" x14ac:dyDescent="0.25">
      <c r="S54" s="8"/>
      <c r="T54" s="2"/>
      <c r="U54" s="2"/>
      <c r="V54" s="2"/>
      <c r="W54" s="2"/>
      <c r="X54" s="2"/>
      <c r="Y54" s="2"/>
      <c r="Z54" s="2"/>
      <c r="AA54" s="2"/>
      <c r="AC54" s="2"/>
    </row>
    <row r="55" spans="14:29" customFormat="1" x14ac:dyDescent="0.25">
      <c r="S55" s="2" t="s">
        <v>25</v>
      </c>
      <c r="T55" s="2"/>
      <c r="U55" s="2"/>
      <c r="V55" s="2"/>
      <c r="W55" s="2"/>
      <c r="X55" s="2"/>
      <c r="Y55" s="2"/>
      <c r="Z55" s="2"/>
      <c r="AA55" s="2"/>
      <c r="AC55" s="2"/>
    </row>
    <row r="56" spans="14:29" customFormat="1" x14ac:dyDescent="0.25">
      <c r="R56" t="s">
        <v>4</v>
      </c>
      <c r="S56">
        <v>0</v>
      </c>
      <c r="T56">
        <v>1</v>
      </c>
      <c r="U56">
        <v>2</v>
      </c>
      <c r="V56">
        <v>3</v>
      </c>
      <c r="W56">
        <v>4</v>
      </c>
      <c r="X56">
        <v>5</v>
      </c>
      <c r="Y56">
        <v>6</v>
      </c>
      <c r="Z56">
        <v>7</v>
      </c>
      <c r="AA56">
        <v>8</v>
      </c>
      <c r="AC56" s="2"/>
    </row>
    <row r="57" spans="14:29" customFormat="1" x14ac:dyDescent="0.25">
      <c r="Q57" t="s">
        <v>5</v>
      </c>
      <c r="R57">
        <v>0</v>
      </c>
      <c r="S57" s="2">
        <f>S23*$S$36</f>
        <v>0</v>
      </c>
      <c r="T57" s="2">
        <f>T23*$T$36</f>
        <v>0</v>
      </c>
      <c r="U57" s="2">
        <f>U23*$U$36</f>
        <v>1.0749307420987755E-2</v>
      </c>
      <c r="V57" s="2">
        <f>V23*$V$36</f>
        <v>0.14672556461510369</v>
      </c>
      <c r="W57" s="2">
        <f>W23*$W$36</f>
        <v>0.1189967593352238</v>
      </c>
      <c r="X57" s="2">
        <f>X23*$X$36</f>
        <v>3.3704487968498904E-2</v>
      </c>
      <c r="Y57" s="2">
        <f>Y23*$Y$36</f>
        <v>4.7582806546807551E-3</v>
      </c>
      <c r="Z57" s="2">
        <f>Z23*$Z$36</f>
        <v>3.0721631853181791E-4</v>
      </c>
      <c r="AA57" s="2">
        <f>AA23*$AA$36</f>
        <v>6.8399999999999997E-6</v>
      </c>
      <c r="AC57" s="2"/>
    </row>
    <row r="58" spans="14:29" customFormat="1" x14ac:dyDescent="0.25">
      <c r="R58">
        <v>1</v>
      </c>
      <c r="S58" s="2">
        <f t="shared" ref="S58:S62" si="15">S24*$S$36</f>
        <v>0</v>
      </c>
      <c r="T58" s="2">
        <f t="shared" ref="T58:T62" si="16">T24*$T$36</f>
        <v>0</v>
      </c>
      <c r="U58" s="2">
        <f t="shared" ref="U58:U62" si="17">U24*$U$36</f>
        <v>2.0386617522562964E-2</v>
      </c>
      <c r="V58" s="2">
        <f t="shared" ref="V58:V62" si="18">V24*$V$36</f>
        <v>0.24454260769184005</v>
      </c>
      <c r="W58" s="2">
        <f t="shared" ref="W58:W62" si="19">W24*$W$36</f>
        <v>0.1338713542521269</v>
      </c>
      <c r="X58" s="2">
        <f t="shared" ref="X58:X62" si="20">X24*$X$36</f>
        <v>2.3791403271881589E-2</v>
      </c>
      <c r="Y58" s="2">
        <f t="shared" ref="Y58:Y62" si="21">Y24*$Y$36</f>
        <v>1.8504424768202958E-3</v>
      </c>
      <c r="Z58" s="2">
        <f t="shared" ref="Z58:Z62" si="22">Z24*$Z$36</f>
        <v>4.8507839768181685E-5</v>
      </c>
      <c r="AA58" s="2">
        <f t="shared" ref="AA58:AA62" si="23">AA24*$AA$36</f>
        <v>0</v>
      </c>
      <c r="AC58" s="2"/>
    </row>
    <row r="59" spans="14:29" customFormat="1" x14ac:dyDescent="0.25">
      <c r="R59">
        <v>2</v>
      </c>
      <c r="S59" s="2">
        <f t="shared" si="15"/>
        <v>0</v>
      </c>
      <c r="T59" s="2">
        <f t="shared" si="16"/>
        <v>0</v>
      </c>
      <c r="U59" s="2">
        <f t="shared" si="17"/>
        <v>1.3591078348375328E-2</v>
      </c>
      <c r="V59" s="2">
        <f t="shared" si="18"/>
        <v>0.14199248188558417</v>
      </c>
      <c r="W59" s="2">
        <f t="shared" si="19"/>
        <v>4.868049245531867E-2</v>
      </c>
      <c r="X59" s="2">
        <f t="shared" si="20"/>
        <v>4.758280654376318E-3</v>
      </c>
      <c r="Y59" s="2">
        <f t="shared" si="21"/>
        <v>1.5003587649894235E-4</v>
      </c>
      <c r="Z59" s="2">
        <f t="shared" si="22"/>
        <v>0</v>
      </c>
      <c r="AA59" s="2">
        <f t="shared" si="23"/>
        <v>0</v>
      </c>
      <c r="AC59" s="2"/>
    </row>
    <row r="60" spans="14:29" customFormat="1" x14ac:dyDescent="0.25">
      <c r="R60">
        <v>3</v>
      </c>
      <c r="S60" s="2">
        <f t="shared" si="15"/>
        <v>0</v>
      </c>
      <c r="T60" s="2">
        <f t="shared" si="16"/>
        <v>0</v>
      </c>
      <c r="U60" s="2">
        <f t="shared" si="17"/>
        <v>3.945796939850899E-3</v>
      </c>
      <c r="V60" s="2">
        <f t="shared" si="18"/>
        <v>3.5498120471396152E-2</v>
      </c>
      <c r="W60" s="2">
        <f t="shared" si="19"/>
        <v>6.6816362193574865E-3</v>
      </c>
      <c r="X60" s="2">
        <f t="shared" si="20"/>
        <v>2.6434892524312845E-4</v>
      </c>
      <c r="Y60" s="2">
        <f t="shared" si="21"/>
        <v>0</v>
      </c>
      <c r="Z60" s="2">
        <f t="shared" si="22"/>
        <v>0</v>
      </c>
      <c r="AA60" s="2">
        <f t="shared" si="23"/>
        <v>0</v>
      </c>
      <c r="AC60" s="2"/>
    </row>
    <row r="61" spans="14:29" customFormat="1" x14ac:dyDescent="0.25">
      <c r="R61">
        <v>4</v>
      </c>
      <c r="S61" s="2">
        <f t="shared" si="15"/>
        <v>0</v>
      </c>
      <c r="T61" s="2">
        <f t="shared" si="16"/>
        <v>0</v>
      </c>
      <c r="U61" s="2">
        <f t="shared" si="17"/>
        <v>4.9322461748135934E-4</v>
      </c>
      <c r="V61" s="2">
        <f t="shared" si="18"/>
        <v>3.7649521712086803E-3</v>
      </c>
      <c r="W61" s="2">
        <f t="shared" si="19"/>
        <v>2.8635583797246401E-4</v>
      </c>
      <c r="X61" s="2">
        <f t="shared" si="20"/>
        <v>0</v>
      </c>
      <c r="Y61" s="2">
        <f t="shared" si="21"/>
        <v>0</v>
      </c>
      <c r="Z61" s="2">
        <f t="shared" si="22"/>
        <v>0</v>
      </c>
      <c r="AA61" s="2">
        <f t="shared" si="23"/>
        <v>0</v>
      </c>
      <c r="AC61" s="2"/>
    </row>
    <row r="62" spans="14:29" customFormat="1" x14ac:dyDescent="0.25">
      <c r="R62">
        <v>5</v>
      </c>
      <c r="S62" s="2">
        <f t="shared" si="15"/>
        <v>0</v>
      </c>
      <c r="T62" s="2">
        <f t="shared" si="16"/>
        <v>0</v>
      </c>
      <c r="U62" s="2">
        <f t="shared" si="17"/>
        <v>2.0924680741633553E-5</v>
      </c>
      <c r="V62" s="2">
        <f t="shared" si="18"/>
        <v>1.328806648661883E-4</v>
      </c>
      <c r="W62" s="2">
        <f t="shared" si="19"/>
        <v>0</v>
      </c>
      <c r="X62" s="2">
        <f t="shared" si="20"/>
        <v>0</v>
      </c>
      <c r="Y62" s="2">
        <f t="shared" si="21"/>
        <v>0</v>
      </c>
      <c r="Z62" s="2">
        <f t="shared" si="22"/>
        <v>0</v>
      </c>
      <c r="AA62" s="2">
        <f t="shared" si="23"/>
        <v>0</v>
      </c>
      <c r="AC62" s="2"/>
    </row>
    <row r="63" spans="14:29" customFormat="1" x14ac:dyDescent="0.25">
      <c r="AC63" s="2"/>
    </row>
    <row r="64" spans="14:29" customFormat="1" x14ac:dyDescent="0.25">
      <c r="AC64" s="2"/>
    </row>
    <row r="65" spans="3:51" x14ac:dyDescent="0.25">
      <c r="AA65" s="3"/>
    </row>
    <row r="67" spans="3:51" s="5" customFormat="1" x14ac:dyDescent="0.25">
      <c r="C67" s="4" t="s">
        <v>12</v>
      </c>
      <c r="AT67" s="6"/>
      <c r="AU67" s="6"/>
      <c r="AV67" s="6"/>
      <c r="AW67" s="6"/>
      <c r="AX67" s="6"/>
      <c r="AY67" s="6"/>
    </row>
    <row r="70" spans="3:51" x14ac:dyDescent="0.25">
      <c r="R70" t="s">
        <v>21</v>
      </c>
      <c r="S70" t="s">
        <v>15</v>
      </c>
      <c r="T70" t="s">
        <v>16</v>
      </c>
      <c r="U70" t="s">
        <v>17</v>
      </c>
      <c r="V70" t="s">
        <v>18</v>
      </c>
      <c r="W70" t="s">
        <v>19</v>
      </c>
      <c r="X70" t="s">
        <v>20</v>
      </c>
    </row>
    <row r="71" spans="3:51" x14ac:dyDescent="0.25">
      <c r="Q71" t="s">
        <v>14</v>
      </c>
      <c r="R71">
        <v>0</v>
      </c>
      <c r="S71" s="2">
        <v>0.17069701280227501</v>
      </c>
      <c r="T71" s="2">
        <v>0.20625889046941601</v>
      </c>
      <c r="U71" s="2">
        <v>0.34429368639894897</v>
      </c>
      <c r="V71" s="2">
        <v>0.20625889046941601</v>
      </c>
      <c r="W71" s="2">
        <v>0.33318743845059601</v>
      </c>
      <c r="X71" s="2">
        <v>0.33318743845059601</v>
      </c>
      <c r="Z71" t="s">
        <v>27</v>
      </c>
    </row>
    <row r="72" spans="3:51" x14ac:dyDescent="0.25">
      <c r="R72">
        <v>1</v>
      </c>
      <c r="S72" s="2">
        <v>0.39118065433854898</v>
      </c>
      <c r="T72" s="2">
        <v>0.41251778093883301</v>
      </c>
      <c r="U72" s="2">
        <v>0.44266331108436302</v>
      </c>
      <c r="V72" s="2">
        <v>0.41251778093883301</v>
      </c>
      <c r="W72" s="2">
        <v>0.44424991793412799</v>
      </c>
      <c r="X72" s="2">
        <v>0.44424991793412799</v>
      </c>
    </row>
    <row r="73" spans="3:51" x14ac:dyDescent="0.25">
      <c r="R73">
        <v>2</v>
      </c>
      <c r="S73" s="2">
        <v>0.31294452347083901</v>
      </c>
      <c r="T73" s="2">
        <v>0.28558923295765398</v>
      </c>
      <c r="U73" s="2">
        <v>0.18317102527628801</v>
      </c>
      <c r="V73" s="2">
        <v>0.28558923295765398</v>
      </c>
      <c r="W73" s="2">
        <v>0.19039282197176899</v>
      </c>
      <c r="X73" s="2">
        <v>0.19039282197176899</v>
      </c>
    </row>
    <row r="74" spans="3:51" x14ac:dyDescent="0.25">
      <c r="R74">
        <v>3</v>
      </c>
      <c r="S74" s="2">
        <v>0.10832695043221301</v>
      </c>
      <c r="T74" s="2">
        <v>8.4619031987453006E-2</v>
      </c>
      <c r="U74" s="2">
        <v>2.8493270598533699E-2</v>
      </c>
      <c r="V74" s="2">
        <v>8.4619031987453006E-2</v>
      </c>
      <c r="W74" s="2">
        <v>3.0637925374767401E-2</v>
      </c>
      <c r="X74" s="2">
        <v>3.0637925374767401E-2</v>
      </c>
      <c r="AC74" t="s">
        <v>13</v>
      </c>
    </row>
    <row r="75" spans="3:51" x14ac:dyDescent="0.25">
      <c r="R75">
        <v>4</v>
      </c>
      <c r="S75" s="2">
        <v>1.60484371010686E-2</v>
      </c>
      <c r="T75" s="2">
        <v>1.05773789984316E-2</v>
      </c>
      <c r="U75" s="2">
        <v>1.37870664186453E-3</v>
      </c>
      <c r="V75" s="2">
        <v>1.05773789984316E-2</v>
      </c>
      <c r="W75" s="2">
        <v>1.5318962687383699E-3</v>
      </c>
      <c r="X75" s="2">
        <v>1.5318962687383699E-3</v>
      </c>
    </row>
    <row r="76" spans="3:51" x14ac:dyDescent="0.25">
      <c r="R76">
        <v>5</v>
      </c>
      <c r="S76" s="2">
        <v>8.0242185505343397E-4</v>
      </c>
      <c r="T76" s="2">
        <v>4.37684648210964E-4</v>
      </c>
      <c r="U76" s="2">
        <v>0</v>
      </c>
      <c r="V76" s="2">
        <v>4.37684648210964E-4</v>
      </c>
      <c r="W76" s="2">
        <v>0</v>
      </c>
      <c r="X76" s="2">
        <v>0</v>
      </c>
    </row>
    <row r="84" spans="9:26" customFormat="1" x14ac:dyDescent="0.25">
      <c r="R84" t="s">
        <v>21</v>
      </c>
      <c r="S84" t="s">
        <v>15</v>
      </c>
      <c r="T84" t="s">
        <v>16</v>
      </c>
      <c r="U84" t="s">
        <v>17</v>
      </c>
      <c r="V84" t="s">
        <v>18</v>
      </c>
      <c r="W84" t="s">
        <v>19</v>
      </c>
      <c r="X84" t="s">
        <v>20</v>
      </c>
    </row>
    <row r="85" spans="9:26" customFormat="1" x14ac:dyDescent="0.25">
      <c r="Q85" t="s">
        <v>14</v>
      </c>
      <c r="R85">
        <v>0</v>
      </c>
      <c r="S85" s="2">
        <f>S72</f>
        <v>0.39118065433854898</v>
      </c>
    </row>
    <row r="86" spans="9:26" customFormat="1" x14ac:dyDescent="0.25">
      <c r="R86">
        <v>1</v>
      </c>
    </row>
    <row r="87" spans="9:26" customFormat="1" x14ac:dyDescent="0.25">
      <c r="R87">
        <v>2</v>
      </c>
    </row>
    <row r="88" spans="9:26" customFormat="1" x14ac:dyDescent="0.25">
      <c r="R88">
        <v>3</v>
      </c>
    </row>
    <row r="89" spans="9:26" customFormat="1" x14ac:dyDescent="0.25">
      <c r="R89">
        <v>4</v>
      </c>
    </row>
    <row r="90" spans="9:26" customFormat="1" x14ac:dyDescent="0.25">
      <c r="R90">
        <v>5</v>
      </c>
    </row>
    <row r="92" spans="9:26" customFormat="1" x14ac:dyDescent="0.25">
      <c r="S92" s="2">
        <f>U57</f>
        <v>1.0749307420987755E-2</v>
      </c>
      <c r="T92" s="2">
        <f>V57</f>
        <v>0.14672556461510369</v>
      </c>
      <c r="U92" s="2">
        <f>W57</f>
        <v>0.1189967593352238</v>
      </c>
      <c r="V92" s="2">
        <f>U58</f>
        <v>2.0386617522562964E-2</v>
      </c>
      <c r="W92" s="2">
        <f>V58</f>
        <v>0.24454260769184005</v>
      </c>
      <c r="X92" s="2">
        <f>U59</f>
        <v>1.3591078348375328E-2</v>
      </c>
    </row>
    <row r="93" spans="9:26" customFormat="1" x14ac:dyDescent="0.25">
      <c r="I93" t="s">
        <v>30</v>
      </c>
      <c r="Q93" t="s">
        <v>14</v>
      </c>
      <c r="R93" t="s">
        <v>21</v>
      </c>
      <c r="S93" t="s">
        <v>15</v>
      </c>
      <c r="T93" t="s">
        <v>16</v>
      </c>
      <c r="U93" t="s">
        <v>17</v>
      </c>
      <c r="V93" t="s">
        <v>18</v>
      </c>
      <c r="W93" t="s">
        <v>19</v>
      </c>
      <c r="X93" t="s">
        <v>20</v>
      </c>
    </row>
    <row r="94" spans="9:26" customFormat="1" x14ac:dyDescent="0.25">
      <c r="I94" s="9">
        <f>T73*T92</f>
        <v>4.1903241453706164E-2</v>
      </c>
      <c r="R94">
        <v>0</v>
      </c>
      <c r="S94" s="2">
        <f>SUM(S71:S76)</f>
        <v>0.999999999999998</v>
      </c>
      <c r="T94" s="2">
        <f>SUM(T71:T76)</f>
        <v>0.99999999999999845</v>
      </c>
      <c r="U94" s="2">
        <f t="shared" ref="U94:X94" si="24">SUM(U71:U76)</f>
        <v>0.99999999999999822</v>
      </c>
      <c r="V94" s="2">
        <f t="shared" si="24"/>
        <v>0.99999999999999845</v>
      </c>
      <c r="W94" s="2">
        <f t="shared" si="24"/>
        <v>0.99999999999999878</v>
      </c>
      <c r="X94" s="2">
        <f t="shared" si="24"/>
        <v>0.99999999999999878</v>
      </c>
      <c r="Z94" t="s">
        <v>29</v>
      </c>
    </row>
    <row r="95" spans="9:26" customFormat="1" x14ac:dyDescent="0.25">
      <c r="R95">
        <v>1</v>
      </c>
      <c r="S95" s="2">
        <f t="shared" ref="S95:T95" si="25">SUM(S72:S77)</f>
        <v>0.829302987197723</v>
      </c>
      <c r="T95" s="2">
        <f t="shared" si="25"/>
        <v>0.79374110953058252</v>
      </c>
      <c r="U95" s="2">
        <f t="shared" ref="U95:X95" si="26">SUM(U72:U77)</f>
        <v>0.65570631360104925</v>
      </c>
      <c r="V95" s="2">
        <f t="shared" si="26"/>
        <v>0.79374110953058252</v>
      </c>
      <c r="W95" s="2">
        <f t="shared" si="26"/>
        <v>0.66681256154940272</v>
      </c>
      <c r="X95" s="2">
        <f t="shared" si="26"/>
        <v>0.66681256154940272</v>
      </c>
    </row>
    <row r="96" spans="9:26" customFormat="1" x14ac:dyDescent="0.25">
      <c r="R96">
        <v>2</v>
      </c>
      <c r="S96" s="2">
        <f t="shared" ref="S96:T96" si="27">SUM(S73:S78)</f>
        <v>0.43812233285917407</v>
      </c>
      <c r="T96" s="2">
        <f t="shared" si="27"/>
        <v>0.38122332859174957</v>
      </c>
      <c r="U96" s="2">
        <f t="shared" ref="U96:X96" si="28">SUM(U73:U78)</f>
        <v>0.21304300251668626</v>
      </c>
      <c r="V96" s="2">
        <f t="shared" si="28"/>
        <v>0.38122332859174957</v>
      </c>
      <c r="W96" s="2">
        <f t="shared" si="28"/>
        <v>0.22256264361527475</v>
      </c>
      <c r="X96" s="2">
        <f t="shared" si="28"/>
        <v>0.22256264361527475</v>
      </c>
    </row>
    <row r="97" spans="17:31" customFormat="1" x14ac:dyDescent="0.25">
      <c r="R97">
        <v>3</v>
      </c>
      <c r="S97" s="2">
        <f t="shared" ref="S97:T97" si="29">SUM(S74:S79)</f>
        <v>0.12517780938833503</v>
      </c>
      <c r="T97" s="2">
        <f t="shared" si="29"/>
        <v>9.563409563409557E-2</v>
      </c>
      <c r="U97" s="2">
        <f t="shared" ref="U97:X97" si="30">SUM(U74:U79)</f>
        <v>2.987197724039823E-2</v>
      </c>
      <c r="V97" s="2">
        <f t="shared" si="30"/>
        <v>9.563409563409557E-2</v>
      </c>
      <c r="W97" s="2">
        <f t="shared" si="30"/>
        <v>3.2169821643505771E-2</v>
      </c>
      <c r="X97" s="2">
        <f t="shared" si="30"/>
        <v>3.2169821643505771E-2</v>
      </c>
    </row>
    <row r="98" spans="17:31" customFormat="1" x14ac:dyDescent="0.25">
      <c r="R98">
        <v>4</v>
      </c>
      <c r="S98" s="2">
        <f t="shared" ref="S98:T98" si="31">SUM(S75:S80)</f>
        <v>1.6850858956122036E-2</v>
      </c>
      <c r="T98" s="2">
        <f t="shared" si="31"/>
        <v>1.1015063646642564E-2</v>
      </c>
      <c r="U98" s="2">
        <f t="shared" ref="U98:X98" si="32">SUM(U75:U80)</f>
        <v>1.37870664186453E-3</v>
      </c>
      <c r="V98" s="2">
        <f t="shared" si="32"/>
        <v>1.1015063646642564E-2</v>
      </c>
      <c r="W98" s="2">
        <f t="shared" si="32"/>
        <v>1.5318962687383699E-3</v>
      </c>
      <c r="X98" s="2">
        <f t="shared" si="32"/>
        <v>1.5318962687383699E-3</v>
      </c>
    </row>
    <row r="99" spans="17:31" customFormat="1" x14ac:dyDescent="0.25">
      <c r="R99">
        <v>5</v>
      </c>
      <c r="S99" s="2">
        <f t="shared" ref="S99:T99" si="33">SUM(S76:S91)</f>
        <v>0.3919830761936024</v>
      </c>
      <c r="T99" s="2">
        <f t="shared" si="33"/>
        <v>4.37684648210964E-4</v>
      </c>
      <c r="U99" s="2">
        <f t="shared" ref="U99:X99" si="34">SUM(U76:U91)</f>
        <v>0</v>
      </c>
      <c r="V99" s="2">
        <f t="shared" si="34"/>
        <v>4.37684648210964E-4</v>
      </c>
      <c r="W99" s="2">
        <f>SUM(W76:W91)</f>
        <v>0</v>
      </c>
      <c r="X99" s="2">
        <f t="shared" si="34"/>
        <v>0</v>
      </c>
    </row>
    <row r="102" spans="17:31" customFormat="1" x14ac:dyDescent="0.25">
      <c r="Q102" t="s">
        <v>14</v>
      </c>
      <c r="R102" t="s">
        <v>21</v>
      </c>
      <c r="S102" t="s">
        <v>15</v>
      </c>
      <c r="T102" t="s">
        <v>16</v>
      </c>
      <c r="U102" t="s">
        <v>17</v>
      </c>
      <c r="V102" t="s">
        <v>18</v>
      </c>
      <c r="W102" t="s">
        <v>19</v>
      </c>
      <c r="X102" t="s">
        <v>20</v>
      </c>
    </row>
    <row r="103" spans="17:31" customFormat="1" x14ac:dyDescent="0.25">
      <c r="R103">
        <v>0</v>
      </c>
      <c r="S103" s="2">
        <f>$S$92*S94</f>
        <v>1.0749307420987734E-2</v>
      </c>
      <c r="T103" s="2">
        <f>$T$92*T94</f>
        <v>0.14672556461510347</v>
      </c>
      <c r="U103" s="2">
        <f>$U$92*U94</f>
        <v>0.11899675933522359</v>
      </c>
      <c r="V103" s="2">
        <f>$V$92*V94</f>
        <v>2.0386617522562933E-2</v>
      </c>
      <c r="W103" s="2">
        <f>$W$92*W94</f>
        <v>0.24454260769183975</v>
      </c>
      <c r="X103" s="2">
        <f>$X$92*X94</f>
        <v>1.3591078348375311E-2</v>
      </c>
      <c r="Z103" t="s">
        <v>28</v>
      </c>
    </row>
    <row r="104" spans="17:31" customFormat="1" x14ac:dyDescent="0.25">
      <c r="R104">
        <v>1</v>
      </c>
      <c r="S104" s="2">
        <f t="shared" ref="S104:S108" si="35">$S$92*S95</f>
        <v>8.9144327545317963E-3</v>
      </c>
      <c r="T104" s="2">
        <f t="shared" ref="T104:T108" si="36">$T$92*T95</f>
        <v>0.11646211245409359</v>
      </c>
      <c r="U104" s="8">
        <f t="shared" ref="U104:U108" si="37">$U$92*U95</f>
        <v>7.8026926394170845E-2</v>
      </c>
      <c r="V104" s="2">
        <f t="shared" ref="V104:V108" si="38">$V$92*V95</f>
        <v>1.6181696411934742E-2</v>
      </c>
      <c r="W104" s="8">
        <f t="shared" ref="W104:W108" si="39">$W$92*W95</f>
        <v>0.16306408264296654</v>
      </c>
      <c r="X104" s="8">
        <f t="shared" ref="X104:X108" si="40">$X$92*X95</f>
        <v>9.0627017676987772E-3</v>
      </c>
    </row>
    <row r="105" spans="17:31" customFormat="1" x14ac:dyDescent="0.25">
      <c r="R105">
        <v>2</v>
      </c>
      <c r="S105" s="2">
        <f t="shared" si="35"/>
        <v>4.7095116439035871E-3</v>
      </c>
      <c r="T105" s="8">
        <f t="shared" si="36"/>
        <v>5.5935208132073658E-2</v>
      </c>
      <c r="U105" s="2">
        <f t="shared" si="37"/>
        <v>2.5351426898531593E-2</v>
      </c>
      <c r="V105" s="8">
        <f t="shared" si="38"/>
        <v>7.7718541906783402E-3</v>
      </c>
      <c r="W105" s="2">
        <f t="shared" si="39"/>
        <v>5.4426049244468942E-2</v>
      </c>
      <c r="X105" s="2">
        <f t="shared" si="40"/>
        <v>3.0248663267967353E-3</v>
      </c>
    </row>
    <row r="106" spans="17:31" customFormat="1" x14ac:dyDescent="0.25">
      <c r="R106">
        <v>3</v>
      </c>
      <c r="S106" s="8">
        <f t="shared" si="35"/>
        <v>1.3455747554010204E-3</v>
      </c>
      <c r="T106" s="2">
        <f t="shared" si="36"/>
        <v>1.4031966678367496E-2</v>
      </c>
      <c r="U106" s="2">
        <f t="shared" si="37"/>
        <v>3.5546684865429509E-3</v>
      </c>
      <c r="V106" s="2">
        <f t="shared" si="38"/>
        <v>1.9496557298085151E-3</v>
      </c>
      <c r="W106" s="2">
        <f t="shared" si="39"/>
        <v>7.8668920736842968E-3</v>
      </c>
      <c r="X106" s="2">
        <f t="shared" si="40"/>
        <v>4.3722256641014727E-4</v>
      </c>
    </row>
    <row r="107" spans="17:31" customFormat="1" x14ac:dyDescent="0.25">
      <c r="R107">
        <v>4</v>
      </c>
      <c r="S107" s="2">
        <f t="shared" si="35"/>
        <v>1.8113506322706057E-4</v>
      </c>
      <c r="T107" s="2">
        <f t="shared" si="36"/>
        <v>1.6161914328249333E-3</v>
      </c>
      <c r="U107" s="2">
        <f t="shared" si="37"/>
        <v>1.6406162245582808E-4</v>
      </c>
      <c r="V107" s="2">
        <f t="shared" si="38"/>
        <v>2.245598895507896E-4</v>
      </c>
      <c r="W107" s="2">
        <f t="shared" si="39"/>
        <v>3.7461390827068077E-4</v>
      </c>
      <c r="X107" s="2">
        <f t="shared" si="40"/>
        <v>2.0820122210007011E-5</v>
      </c>
    </row>
    <row r="108" spans="17:31" customFormat="1" x14ac:dyDescent="0.25">
      <c r="R108">
        <v>5</v>
      </c>
      <c r="S108" s="2">
        <f t="shared" si="35"/>
        <v>4.2135465898294989E-3</v>
      </c>
      <c r="T108" s="2">
        <f t="shared" si="36"/>
        <v>6.4219527132116727E-5</v>
      </c>
      <c r="U108" s="2">
        <f t="shared" si="37"/>
        <v>0</v>
      </c>
      <c r="V108" s="2">
        <f t="shared" si="38"/>
        <v>8.9229095185744448E-6</v>
      </c>
      <c r="W108" s="2">
        <f t="shared" si="39"/>
        <v>0</v>
      </c>
      <c r="X108" s="2">
        <f t="shared" si="40"/>
        <v>0</v>
      </c>
      <c r="Z108" s="2">
        <f>SUM(S106,T105,U104,V105,W104,X104)</f>
        <v>0.31520634788298924</v>
      </c>
      <c r="AA108" s="2"/>
      <c r="AB108" s="2"/>
      <c r="AC108" s="2"/>
      <c r="AD108" s="2"/>
      <c r="AE108" s="2"/>
    </row>
    <row r="109" spans="17:31" customFormat="1" x14ac:dyDescent="0.25">
      <c r="Z109" s="2"/>
      <c r="AA109" s="2"/>
      <c r="AB109" s="2"/>
      <c r="AC109" s="2"/>
      <c r="AD109" s="2"/>
      <c r="AE109" s="2"/>
    </row>
    <row r="110" spans="17:31" customFormat="1" x14ac:dyDescent="0.25">
      <c r="Z110" s="2"/>
      <c r="AA110" s="2"/>
      <c r="AB110" s="2"/>
      <c r="AC110" s="2"/>
      <c r="AD110" s="2"/>
      <c r="AE110" s="2"/>
    </row>
    <row r="111" spans="17:31" customFormat="1" x14ac:dyDescent="0.25">
      <c r="Z111" s="2"/>
      <c r="AA111" s="2"/>
      <c r="AB111" s="2"/>
      <c r="AC111" s="2"/>
      <c r="AD111" s="2"/>
      <c r="AE111" s="2"/>
    </row>
    <row r="112" spans="17:31" customFormat="1" x14ac:dyDescent="0.25">
      <c r="Z112" s="2"/>
      <c r="AA112" s="2"/>
      <c r="AB112" s="2"/>
      <c r="AC112" s="2"/>
      <c r="AD112" s="2"/>
      <c r="AE112" s="2"/>
    </row>
    <row r="113" spans="26:31" customFormat="1" x14ac:dyDescent="0.25">
      <c r="Z113" s="2"/>
      <c r="AA113" s="2"/>
      <c r="AB113" s="2"/>
      <c r="AC113" s="2"/>
      <c r="AD113" s="2"/>
      <c r="AE113" s="2"/>
    </row>
  </sheetData>
  <conditionalFormatting sqref="D5:E13">
    <cfRule type="colorScale" priority="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71:X76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94:X99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103:X108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23:AA28">
    <cfRule type="colorScale" priority="1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39:AA44">
    <cfRule type="colorScale" priority="1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48:AA55">
    <cfRule type="colorScale" priority="1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57:AA62">
    <cfRule type="colorScale" priority="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Z108:AE113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AC53:AC64">
    <cfRule type="colorScale" priority="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AD23:AL28">
    <cfRule type="colorScale" priority="1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AY113"/>
  <sheetViews>
    <sheetView topLeftCell="I76" zoomScaleNormal="100" workbookViewId="0">
      <selection activeCell="Z108" sqref="Z108"/>
    </sheetView>
  </sheetViews>
  <sheetFormatPr baseColWidth="10" defaultColWidth="9.140625" defaultRowHeight="15" x14ac:dyDescent="0.25"/>
  <cols>
    <col min="9" max="9" width="20.42578125" bestFit="1" customWidth="1"/>
    <col min="16" max="16" width="9.140625" customWidth="1"/>
    <col min="17" max="17" width="3.7109375" customWidth="1"/>
    <col min="18" max="18" width="5.7109375" customWidth="1"/>
    <col min="19" max="27" width="10.7109375" customWidth="1"/>
    <col min="46" max="51" width="9.140625" style="7"/>
  </cols>
  <sheetData>
    <row r="2" spans="3:51" s="5" customFormat="1" x14ac:dyDescent="0.25">
      <c r="C2" s="4" t="s">
        <v>11</v>
      </c>
      <c r="AT2" s="6"/>
      <c r="AU2" s="6"/>
      <c r="AV2" s="6"/>
      <c r="AW2" s="6"/>
      <c r="AX2" s="6"/>
      <c r="AY2" s="6"/>
    </row>
    <row r="4" spans="3:51" x14ac:dyDescent="0.25">
      <c r="C4" t="s">
        <v>4</v>
      </c>
      <c r="D4" t="s">
        <v>7</v>
      </c>
      <c r="E4" t="s">
        <v>8</v>
      </c>
    </row>
    <row r="5" spans="3:51" x14ac:dyDescent="0.25">
      <c r="C5">
        <v>0</v>
      </c>
      <c r="D5" s="2">
        <v>0</v>
      </c>
      <c r="E5" s="2">
        <v>1</v>
      </c>
    </row>
    <row r="6" spans="3:51" x14ac:dyDescent="0.25">
      <c r="C6">
        <v>1</v>
      </c>
      <c r="D6" s="2">
        <v>0</v>
      </c>
      <c r="E6" s="2">
        <v>1</v>
      </c>
      <c r="S6" t="s">
        <v>4</v>
      </c>
    </row>
    <row r="7" spans="3:51" x14ac:dyDescent="0.25">
      <c r="C7">
        <v>2</v>
      </c>
      <c r="D7" s="2">
        <v>4.9186949530000003E-2</v>
      </c>
      <c r="E7" s="2">
        <v>1</v>
      </c>
      <c r="R7" t="s">
        <v>4</v>
      </c>
      <c r="S7">
        <v>0</v>
      </c>
      <c r="T7">
        <v>1</v>
      </c>
      <c r="U7">
        <v>2</v>
      </c>
      <c r="V7">
        <v>3</v>
      </c>
      <c r="W7">
        <v>4</v>
      </c>
      <c r="X7">
        <v>5</v>
      </c>
      <c r="Y7">
        <v>6</v>
      </c>
      <c r="Z7">
        <v>7</v>
      </c>
      <c r="AA7">
        <v>8</v>
      </c>
    </row>
    <row r="8" spans="3:51" x14ac:dyDescent="0.25">
      <c r="C8">
        <v>3</v>
      </c>
      <c r="D8" s="2">
        <v>0.57265660750000003</v>
      </c>
      <c r="E8" s="2">
        <f>SUM(D8:D13)</f>
        <v>0.95081304958629997</v>
      </c>
      <c r="Q8" t="s">
        <v>5</v>
      </c>
      <c r="R8">
        <v>0</v>
      </c>
      <c r="S8" s="2" t="str">
        <f>_xlfn.CONCAT("(", S$7, ", ", $R8, ")")</f>
        <v>(0, 0)</v>
      </c>
      <c r="T8" s="2" t="str">
        <f>_xlfn.CONCAT("(", T$7, ", ", $R8, ")")</f>
        <v>(1, 0)</v>
      </c>
      <c r="U8" s="10" t="str">
        <f t="shared" ref="U8:AA13" si="0">_xlfn.CONCAT("(", U$7, ", ", $R8, ")")</f>
        <v>(2, 0)</v>
      </c>
      <c r="V8" s="10" t="str">
        <f t="shared" si="0"/>
        <v>(3, 0)</v>
      </c>
      <c r="W8" s="10" t="str">
        <f t="shared" si="0"/>
        <v>(4, 0)</v>
      </c>
      <c r="X8" s="2" t="str">
        <f t="shared" si="0"/>
        <v>(5, 0)</v>
      </c>
      <c r="Y8" s="2" t="str">
        <f t="shared" si="0"/>
        <v>(6, 0)</v>
      </c>
      <c r="Z8" s="2" t="str">
        <f t="shared" si="0"/>
        <v>(7, 0)</v>
      </c>
      <c r="AA8" s="2" t="str">
        <f t="shared" si="0"/>
        <v>(8, 0)</v>
      </c>
    </row>
    <row r="9" spans="3:51" x14ac:dyDescent="0.25">
      <c r="C9">
        <v>4</v>
      </c>
      <c r="D9" s="2">
        <v>0.30851659809999998</v>
      </c>
      <c r="E9" s="2">
        <f>SUM(D9:D13)</f>
        <v>0.37815644208629995</v>
      </c>
      <c r="R9">
        <v>1</v>
      </c>
      <c r="S9" s="2" t="str">
        <f t="shared" ref="S9:T13" si="1">_xlfn.CONCAT("(", S$7, ", ", $R9, ")")</f>
        <v>(0, 1)</v>
      </c>
      <c r="T9" s="2" t="str">
        <f t="shared" si="1"/>
        <v>(1, 1)</v>
      </c>
      <c r="U9" s="10" t="str">
        <f t="shared" si="0"/>
        <v>(2, 1)</v>
      </c>
      <c r="V9" s="10" t="str">
        <f t="shared" si="0"/>
        <v>(3, 1)</v>
      </c>
      <c r="W9" s="2" t="str">
        <f t="shared" si="0"/>
        <v>(4, 1)</v>
      </c>
      <c r="X9" s="2" t="str">
        <f t="shared" si="0"/>
        <v>(5, 1)</v>
      </c>
      <c r="Y9" s="2" t="str">
        <f t="shared" si="0"/>
        <v>(6, 1)</v>
      </c>
      <c r="Z9" s="2" t="str">
        <f t="shared" si="0"/>
        <v>(7, 1)</v>
      </c>
      <c r="AA9" s="2" t="str">
        <f t="shared" si="0"/>
        <v>(8, 1)</v>
      </c>
    </row>
    <row r="10" spans="3:51" x14ac:dyDescent="0.25">
      <c r="C10">
        <v>5</v>
      </c>
      <c r="D10" s="2">
        <v>6.2518520820000006E-2</v>
      </c>
      <c r="E10" s="2">
        <f>SUM(D10:D13)</f>
        <v>6.9639843986299993E-2</v>
      </c>
      <c r="R10">
        <v>2</v>
      </c>
      <c r="S10" s="2" t="str">
        <f t="shared" si="1"/>
        <v>(0, 2)</v>
      </c>
      <c r="T10" s="2" t="str">
        <f t="shared" si="1"/>
        <v>(1, 2)</v>
      </c>
      <c r="U10" s="10" t="str">
        <f t="shared" si="0"/>
        <v>(2, 2)</v>
      </c>
      <c r="V10" s="2" t="str">
        <f t="shared" si="0"/>
        <v>(3, 2)</v>
      </c>
      <c r="W10" s="2" t="str">
        <f t="shared" si="0"/>
        <v>(4, 2)</v>
      </c>
      <c r="X10" s="2" t="str">
        <f t="shared" si="0"/>
        <v>(5, 2)</v>
      </c>
      <c r="Y10" s="2" t="str">
        <f t="shared" si="0"/>
        <v>(6, 2)</v>
      </c>
      <c r="Z10" s="2" t="str">
        <f t="shared" si="0"/>
        <v>(7, 2)</v>
      </c>
      <c r="AA10" s="2" t="str">
        <f t="shared" si="0"/>
        <v>(8, 2)</v>
      </c>
    </row>
    <row r="11" spans="3:51" x14ac:dyDescent="0.25">
      <c r="C11">
        <v>6</v>
      </c>
      <c r="D11" s="2">
        <v>6.7587590079999996E-3</v>
      </c>
      <c r="E11" s="2">
        <f>SUM(D11:D13)</f>
        <v>7.1213231662999995E-3</v>
      </c>
      <c r="R11">
        <v>3</v>
      </c>
      <c r="S11" s="2" t="str">
        <f t="shared" si="1"/>
        <v>(0, 3)</v>
      </c>
      <c r="T11" s="2" t="str">
        <f t="shared" si="1"/>
        <v>(1, 3)</v>
      </c>
      <c r="U11" s="2" t="str">
        <f t="shared" si="0"/>
        <v>(2, 3)</v>
      </c>
      <c r="V11" s="2" t="str">
        <f t="shared" si="0"/>
        <v>(3, 3)</v>
      </c>
      <c r="W11" s="2" t="str">
        <f t="shared" si="0"/>
        <v>(4, 3)</v>
      </c>
      <c r="X11" s="2" t="str">
        <f t="shared" si="0"/>
        <v>(5, 3)</v>
      </c>
      <c r="Y11" s="2" t="str">
        <f t="shared" si="0"/>
        <v>(6, 3)</v>
      </c>
      <c r="Z11" s="2" t="str">
        <f t="shared" si="0"/>
        <v>(7, 3)</v>
      </c>
      <c r="AA11" s="2" t="str">
        <f t="shared" si="0"/>
        <v>(8, 3)</v>
      </c>
    </row>
    <row r="12" spans="3:51" x14ac:dyDescent="0.25">
      <c r="C12">
        <v>7</v>
      </c>
      <c r="D12" s="2">
        <v>3.5572415829999998E-4</v>
      </c>
      <c r="E12" s="2">
        <f>SUM(D12:D13)</f>
        <v>3.6256415829999996E-4</v>
      </c>
      <c r="R12">
        <v>4</v>
      </c>
      <c r="S12" s="2" t="str">
        <f t="shared" si="1"/>
        <v>(0, 4)</v>
      </c>
      <c r="T12" s="2" t="str">
        <f t="shared" si="1"/>
        <v>(1, 4)</v>
      </c>
      <c r="U12" s="2" t="str">
        <f t="shared" si="0"/>
        <v>(2, 4)</v>
      </c>
      <c r="V12" s="2" t="str">
        <f t="shared" si="0"/>
        <v>(3, 4)</v>
      </c>
      <c r="W12" s="2" t="str">
        <f t="shared" si="0"/>
        <v>(4, 4)</v>
      </c>
      <c r="X12" s="2" t="str">
        <f t="shared" si="0"/>
        <v>(5, 4)</v>
      </c>
      <c r="Y12" s="2" t="str">
        <f t="shared" si="0"/>
        <v>(6, 4)</v>
      </c>
      <c r="Z12" s="2" t="str">
        <f t="shared" si="0"/>
        <v>(7, 4)</v>
      </c>
      <c r="AA12" s="2" t="str">
        <f t="shared" si="0"/>
        <v>(8, 4)</v>
      </c>
    </row>
    <row r="13" spans="3:51" x14ac:dyDescent="0.25">
      <c r="C13">
        <v>8</v>
      </c>
      <c r="D13" s="2">
        <v>6.8399999999999997E-6</v>
      </c>
      <c r="E13" s="2">
        <f>SUM(D13)</f>
        <v>6.8399999999999997E-6</v>
      </c>
      <c r="R13">
        <v>5</v>
      </c>
      <c r="S13" s="2" t="str">
        <f t="shared" si="1"/>
        <v>(0, 5)</v>
      </c>
      <c r="T13" s="2" t="str">
        <f t="shared" si="1"/>
        <v>(1, 5)</v>
      </c>
      <c r="U13" s="2" t="str">
        <f t="shared" si="0"/>
        <v>(2, 5)</v>
      </c>
      <c r="V13" s="2" t="str">
        <f t="shared" si="0"/>
        <v>(3, 5)</v>
      </c>
      <c r="W13" s="2" t="str">
        <f t="shared" si="0"/>
        <v>(4, 5)</v>
      </c>
      <c r="X13" s="2" t="str">
        <f t="shared" si="0"/>
        <v>(5, 5)</v>
      </c>
      <c r="Y13" s="2" t="str">
        <f t="shared" si="0"/>
        <v>(6, 5)</v>
      </c>
      <c r="Z13" s="2" t="str">
        <f t="shared" si="0"/>
        <v>(7, 5)</v>
      </c>
      <c r="AA13" s="2" t="str">
        <f t="shared" si="0"/>
        <v>(8, 5)</v>
      </c>
    </row>
    <row r="14" spans="3:51" x14ac:dyDescent="0.25">
      <c r="C14" t="s">
        <v>6</v>
      </c>
      <c r="D14">
        <v>1</v>
      </c>
    </row>
    <row r="17" spans="3:51" s="5" customFormat="1" x14ac:dyDescent="0.25">
      <c r="C17" s="4" t="s">
        <v>10</v>
      </c>
      <c r="AT17" s="6"/>
      <c r="AU17" s="6"/>
      <c r="AV17" s="6"/>
      <c r="AW17" s="6"/>
      <c r="AX17" s="6"/>
      <c r="AY17" s="6"/>
    </row>
    <row r="19" spans="3:51" x14ac:dyDescent="0.25">
      <c r="AT19"/>
      <c r="AY19"/>
    </row>
    <row r="20" spans="3:51" x14ac:dyDescent="0.25">
      <c r="F20" t="s">
        <v>9</v>
      </c>
      <c r="AT20"/>
      <c r="AY20"/>
    </row>
    <row r="21" spans="3:51" x14ac:dyDescent="0.25">
      <c r="AT21"/>
      <c r="AY21"/>
    </row>
    <row r="22" spans="3:51" x14ac:dyDescent="0.25">
      <c r="F22">
        <v>0.110767768470584</v>
      </c>
      <c r="G22">
        <v>0.131280318187359</v>
      </c>
      <c r="H22">
        <v>0.15472323214938699</v>
      </c>
      <c r="I22">
        <v>0.18139965148548901</v>
      </c>
      <c r="J22">
        <v>0.29355534998458199</v>
      </c>
      <c r="K22">
        <v>0.44033302497687299</v>
      </c>
      <c r="L22">
        <v>0.61609620721554104</v>
      </c>
      <c r="M22">
        <v>0.80851063829787195</v>
      </c>
      <c r="N22">
        <v>1</v>
      </c>
      <c r="R22" t="s">
        <v>4</v>
      </c>
      <c r="S22">
        <v>0</v>
      </c>
      <c r="T22">
        <v>1</v>
      </c>
      <c r="U22">
        <v>2</v>
      </c>
      <c r="V22">
        <v>3</v>
      </c>
      <c r="W22">
        <v>4</v>
      </c>
      <c r="X22">
        <v>5</v>
      </c>
      <c r="Y22">
        <v>6</v>
      </c>
      <c r="Z22">
        <v>7</v>
      </c>
      <c r="AA22">
        <v>8</v>
      </c>
      <c r="AT22"/>
      <c r="AY22"/>
    </row>
    <row r="23" spans="3:51" x14ac:dyDescent="0.25">
      <c r="F23">
        <v>0.26666314631807297</v>
      </c>
      <c r="G23">
        <v>0.28131496754434099</v>
      </c>
      <c r="H23">
        <v>0.29344061269711502</v>
      </c>
      <c r="I23">
        <v>0.30233275247581498</v>
      </c>
      <c r="J23">
        <v>0.33024976873265399</v>
      </c>
      <c r="K23">
        <v>0.31082331174838101</v>
      </c>
      <c r="L23">
        <v>0.23959296947271</v>
      </c>
      <c r="M23">
        <v>0.12765957446808501</v>
      </c>
      <c r="N23">
        <v>0</v>
      </c>
      <c r="Q23" t="s">
        <v>5</v>
      </c>
      <c r="R23">
        <v>0</v>
      </c>
      <c r="S23" s="2">
        <v>0.15645464858454</v>
      </c>
      <c r="T23" s="2">
        <v>0.18542773165575199</v>
      </c>
      <c r="U23" s="2">
        <v>0.21853982659427901</v>
      </c>
      <c r="V23" s="2">
        <v>0.25621910704156797</v>
      </c>
      <c r="W23" s="2">
        <v>0.38570618264322099</v>
      </c>
      <c r="X23" s="2">
        <v>0.53911205073995705</v>
      </c>
      <c r="Y23" s="2">
        <v>0.70401691331923799</v>
      </c>
      <c r="Z23" s="2">
        <v>0.86363636363636298</v>
      </c>
      <c r="AA23" s="2">
        <v>1</v>
      </c>
      <c r="AD23" s="1">
        <v>0.110767768470584</v>
      </c>
      <c r="AE23" s="1">
        <v>0.131280318187359</v>
      </c>
      <c r="AF23" s="1">
        <v>0.15472323214938699</v>
      </c>
      <c r="AG23" s="1">
        <v>0.18139965148548901</v>
      </c>
      <c r="AH23" s="1">
        <v>0.29355534998458199</v>
      </c>
      <c r="AI23" s="1">
        <v>0.44033302497687299</v>
      </c>
      <c r="AJ23" s="1">
        <v>0.61609620721554104</v>
      </c>
      <c r="AK23" s="1">
        <v>0.80851063829787195</v>
      </c>
      <c r="AL23" s="1">
        <v>1</v>
      </c>
      <c r="AT23"/>
      <c r="AY23"/>
    </row>
    <row r="24" spans="3:51" x14ac:dyDescent="0.25">
      <c r="F24">
        <v>0.22856841112977699</v>
      </c>
      <c r="G24">
        <v>0.21341135468881001</v>
      </c>
      <c r="H24">
        <v>0.19562707513141001</v>
      </c>
      <c r="I24">
        <v>0.17554804982466701</v>
      </c>
      <c r="J24">
        <v>0.120090824993692</v>
      </c>
      <c r="K24">
        <v>6.21646623496762E-2</v>
      </c>
      <c r="L24">
        <v>1.94264569842738E-2</v>
      </c>
      <c r="M24">
        <v>0</v>
      </c>
      <c r="N24">
        <v>0</v>
      </c>
      <c r="R24">
        <v>1</v>
      </c>
      <c r="S24" s="2">
        <v>0.37665007992574601</v>
      </c>
      <c r="T24" s="2">
        <v>0.39734513926232501</v>
      </c>
      <c r="U24" s="2">
        <v>0.414472084920184</v>
      </c>
      <c r="V24" s="2">
        <v>0.42703184506928099</v>
      </c>
      <c r="W24" s="2">
        <v>0.43391945547362398</v>
      </c>
      <c r="X24" s="2">
        <v>0.38054968287526397</v>
      </c>
      <c r="Y24" s="2">
        <v>0.27378435517970401</v>
      </c>
      <c r="Z24" s="2">
        <v>0.13636363636363599</v>
      </c>
      <c r="AA24" s="2">
        <v>0</v>
      </c>
      <c r="AD24" s="1">
        <v>0.26666314631807297</v>
      </c>
      <c r="AE24" s="1">
        <v>0.28131496754434099</v>
      </c>
      <c r="AF24" s="1">
        <v>0.29344061269711502</v>
      </c>
      <c r="AG24" s="1">
        <v>0.30233275247581498</v>
      </c>
      <c r="AH24" s="1">
        <v>0.33024976873265399</v>
      </c>
      <c r="AI24" s="1">
        <v>0.31082331174838101</v>
      </c>
      <c r="AJ24" s="1">
        <v>0.23959296947271</v>
      </c>
      <c r="AK24" s="1">
        <v>0.12765957446808501</v>
      </c>
      <c r="AL24" s="1">
        <v>0</v>
      </c>
      <c r="AT24"/>
      <c r="AY24"/>
    </row>
    <row r="25" spans="3:51" x14ac:dyDescent="0.25">
      <c r="F25">
        <v>8.6698362842329402E-2</v>
      </c>
      <c r="G25">
        <v>7.1137118229603599E-2</v>
      </c>
      <c r="H25">
        <v>5.6794957296215802E-2</v>
      </c>
      <c r="I25">
        <v>4.3887012456166698E-2</v>
      </c>
      <c r="J25">
        <v>1.6483054410898999E-2</v>
      </c>
      <c r="K25">
        <v>3.4535923527597898E-3</v>
      </c>
      <c r="L25">
        <v>0</v>
      </c>
      <c r="M25">
        <v>0</v>
      </c>
      <c r="N25">
        <v>0</v>
      </c>
      <c r="R25">
        <v>2</v>
      </c>
      <c r="S25" s="2">
        <v>0.32284292565063899</v>
      </c>
      <c r="T25" s="2">
        <v>0.301434243578316</v>
      </c>
      <c r="U25" s="2">
        <v>0.27631472328012302</v>
      </c>
      <c r="V25" s="2">
        <v>0.24795397455635601</v>
      </c>
      <c r="W25" s="2">
        <v>0.15778889289949899</v>
      </c>
      <c r="X25" s="2">
        <v>7.61099365750528E-2</v>
      </c>
      <c r="Y25" s="2">
        <v>2.2198731501057001E-2</v>
      </c>
      <c r="Z25" s="2">
        <v>0</v>
      </c>
      <c r="AA25" s="2">
        <v>0</v>
      </c>
      <c r="AD25" s="1">
        <v>0.22856841112977699</v>
      </c>
      <c r="AE25" s="1">
        <v>0.21341135468881001</v>
      </c>
      <c r="AF25" s="1">
        <v>0.19562707513141001</v>
      </c>
      <c r="AG25" s="1">
        <v>0.17554804982466701</v>
      </c>
      <c r="AH25" s="1">
        <v>0.120090824993692</v>
      </c>
      <c r="AI25" s="1">
        <v>6.21646623496762E-2</v>
      </c>
      <c r="AJ25" s="1">
        <v>1.94264569842738E-2</v>
      </c>
      <c r="AK25" s="1">
        <v>0</v>
      </c>
      <c r="AL25" s="1">
        <v>0</v>
      </c>
      <c r="AT25"/>
      <c r="AY25"/>
    </row>
    <row r="26" spans="3:51" x14ac:dyDescent="0.25">
      <c r="F26">
        <v>1.44497271403882E-2</v>
      </c>
      <c r="G26">
        <v>1.03263558720392E-2</v>
      </c>
      <c r="H26">
        <v>7.09936966202697E-3</v>
      </c>
      <c r="I26">
        <v>4.6546831392904097E-3</v>
      </c>
      <c r="J26">
        <v>7.0641661760995696E-4</v>
      </c>
      <c r="K26">
        <v>0</v>
      </c>
      <c r="L26">
        <v>0</v>
      </c>
      <c r="M26">
        <v>0</v>
      </c>
      <c r="N26">
        <v>0</v>
      </c>
      <c r="R26">
        <v>3</v>
      </c>
      <c r="S26" s="2">
        <v>0.12245766145369</v>
      </c>
      <c r="T26" s="2">
        <v>0.100478081192772</v>
      </c>
      <c r="U26" s="2">
        <v>8.0220403532938897E-2</v>
      </c>
      <c r="V26" s="2">
        <v>6.1988493639089197E-2</v>
      </c>
      <c r="W26" s="2">
        <v>2.16572990254215E-2</v>
      </c>
      <c r="X26" s="2">
        <v>4.2283298097251501E-3</v>
      </c>
      <c r="Y26" s="2">
        <v>0</v>
      </c>
      <c r="Z26" s="2">
        <v>0</v>
      </c>
      <c r="AA26" s="2">
        <v>0</v>
      </c>
      <c r="AD26" s="1">
        <v>8.6698362842329402E-2</v>
      </c>
      <c r="AE26" s="1">
        <v>7.1137118229603599E-2</v>
      </c>
      <c r="AF26" s="1">
        <v>5.6794957296215802E-2</v>
      </c>
      <c r="AG26" s="1">
        <v>4.3887012456166698E-2</v>
      </c>
      <c r="AH26" s="1">
        <v>1.6483054410898999E-2</v>
      </c>
      <c r="AI26" s="1">
        <v>3.4535923527597898E-3</v>
      </c>
      <c r="AJ26" s="1">
        <v>0</v>
      </c>
      <c r="AK26" s="1">
        <v>0</v>
      </c>
      <c r="AL26" s="1">
        <v>0</v>
      </c>
      <c r="AT26"/>
      <c r="AY26"/>
    </row>
    <row r="27" spans="3:51" x14ac:dyDescent="0.25">
      <c r="F27">
        <v>8.3901641460318798E-4</v>
      </c>
      <c r="G27">
        <v>5.16317793601962E-4</v>
      </c>
      <c r="H27">
        <v>3.0118537960114401E-4</v>
      </c>
      <c r="I27">
        <v>1.64282934327897E-4</v>
      </c>
      <c r="J27">
        <v>0</v>
      </c>
      <c r="K27">
        <v>0</v>
      </c>
      <c r="L27">
        <v>0</v>
      </c>
      <c r="M27">
        <v>0</v>
      </c>
      <c r="N27">
        <v>0</v>
      </c>
      <c r="R27">
        <v>4</v>
      </c>
      <c r="S27" s="2">
        <v>2.04096102422818E-2</v>
      </c>
      <c r="T27" s="2">
        <v>1.4585527915079799E-2</v>
      </c>
      <c r="U27" s="2">
        <v>1.00275504416173E-2</v>
      </c>
      <c r="V27" s="2">
        <v>6.5745372041458201E-3</v>
      </c>
      <c r="W27" s="2">
        <v>9.2816995823235095E-4</v>
      </c>
      <c r="X27" s="2">
        <v>0</v>
      </c>
      <c r="Y27" s="2">
        <v>0</v>
      </c>
      <c r="Z27" s="2">
        <v>0</v>
      </c>
      <c r="AA27" s="2">
        <v>0</v>
      </c>
      <c r="AD27" s="1">
        <v>1.44497271403882E-2</v>
      </c>
      <c r="AE27" s="1">
        <v>1.03263558720392E-2</v>
      </c>
      <c r="AF27" s="1">
        <v>7.09936966202697E-3</v>
      </c>
      <c r="AG27" s="1">
        <v>4.6546831392904097E-3</v>
      </c>
      <c r="AH27" s="1">
        <v>7.0641661760995696E-4</v>
      </c>
      <c r="AI27" s="1">
        <v>0</v>
      </c>
      <c r="AJ27" s="1">
        <v>0</v>
      </c>
      <c r="AK27" s="1">
        <v>0</v>
      </c>
      <c r="AL27" s="1">
        <v>0</v>
      </c>
      <c r="AT27"/>
      <c r="AY27"/>
    </row>
    <row r="28" spans="3:51" x14ac:dyDescent="0.25">
      <c r="R28">
        <v>5</v>
      </c>
      <c r="S28" s="2">
        <v>1.18507414310023E-3</v>
      </c>
      <c r="T28" s="2">
        <v>7.2927639575398997E-4</v>
      </c>
      <c r="U28" s="2">
        <v>4.2541123085649402E-4</v>
      </c>
      <c r="V28" s="2">
        <v>2.3204248955808701E-4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D28" s="1">
        <v>8.3901641460318798E-4</v>
      </c>
      <c r="AE28" s="1">
        <v>5.16317793601962E-4</v>
      </c>
      <c r="AF28" s="1">
        <v>3.0118537960114401E-4</v>
      </c>
      <c r="AG28" s="1">
        <v>1.64282934327897E-4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Y28"/>
    </row>
    <row r="29" spans="3:51" x14ac:dyDescent="0.25">
      <c r="S29" s="2"/>
      <c r="T29" s="2"/>
      <c r="U29" s="2"/>
      <c r="V29" s="2"/>
      <c r="W29" s="2"/>
      <c r="X29" s="2"/>
      <c r="Y29" s="2"/>
      <c r="Z29" s="2"/>
      <c r="AA29" s="2"/>
      <c r="AY29"/>
    </row>
    <row r="30" spans="3:51" x14ac:dyDescent="0.25">
      <c r="AU30"/>
    </row>
    <row r="31" spans="3:51" x14ac:dyDescent="0.25">
      <c r="AU31"/>
    </row>
    <row r="32" spans="3:51" x14ac:dyDescent="0.25">
      <c r="AU32"/>
    </row>
    <row r="33" spans="3:47" customFormat="1" x14ac:dyDescent="0.25"/>
    <row r="34" spans="3:47" customFormat="1" x14ac:dyDescent="0.25"/>
    <row r="36" spans="3:47" customFormat="1" x14ac:dyDescent="0.25">
      <c r="S36">
        <v>0</v>
      </c>
      <c r="T36">
        <v>0</v>
      </c>
      <c r="U36">
        <v>4.9186949530000003E-2</v>
      </c>
      <c r="V36">
        <v>0.57265660750000003</v>
      </c>
      <c r="W36">
        <v>0.30851659809999998</v>
      </c>
      <c r="X36">
        <v>6.2518520820000006E-2</v>
      </c>
      <c r="Y36">
        <v>6.7587590079999996E-3</v>
      </c>
      <c r="Z36">
        <v>3.5572415829999998E-4</v>
      </c>
      <c r="AA36" s="3">
        <v>6.8399999999999997E-6</v>
      </c>
      <c r="AT36" s="7"/>
      <c r="AU36" s="7"/>
    </row>
    <row r="37" spans="3:47" customFormat="1" x14ac:dyDescent="0.25">
      <c r="S37" t="s">
        <v>22</v>
      </c>
      <c r="AT37" s="7"/>
      <c r="AU37" s="7"/>
    </row>
    <row r="38" spans="3:47" customFormat="1" x14ac:dyDescent="0.25">
      <c r="R38" t="s">
        <v>4</v>
      </c>
      <c r="S38">
        <v>0</v>
      </c>
      <c r="T38">
        <v>1</v>
      </c>
      <c r="U38">
        <v>2</v>
      </c>
      <c r="V38">
        <v>3</v>
      </c>
      <c r="W38">
        <v>4</v>
      </c>
      <c r="X38">
        <v>5</v>
      </c>
      <c r="Y38">
        <v>6</v>
      </c>
      <c r="Z38">
        <v>7</v>
      </c>
      <c r="AA38">
        <v>8</v>
      </c>
      <c r="AT38" s="7"/>
      <c r="AU38" s="7"/>
    </row>
    <row r="39" spans="3:47" customFormat="1" x14ac:dyDescent="0.25">
      <c r="Q39" t="s">
        <v>5</v>
      </c>
      <c r="R39">
        <v>0</v>
      </c>
      <c r="S39" s="2">
        <f>SUM(S23:S28)</f>
        <v>0.999999999999997</v>
      </c>
      <c r="T39" s="2">
        <f t="shared" ref="T39:AA39" si="2">SUM(T23:T28)</f>
        <v>0.99999999999999889</v>
      </c>
      <c r="U39" s="2">
        <f t="shared" si="2"/>
        <v>0.99999999999999878</v>
      </c>
      <c r="V39" s="2">
        <f t="shared" si="2"/>
        <v>0.99999999999999811</v>
      </c>
      <c r="W39" s="2">
        <f t="shared" si="2"/>
        <v>0.99999999999999778</v>
      </c>
      <c r="X39" s="2">
        <f t="shared" si="2"/>
        <v>0.999999999999999</v>
      </c>
      <c r="Y39" s="2">
        <f t="shared" si="2"/>
        <v>0.999999999999999</v>
      </c>
      <c r="Z39" s="2">
        <f t="shared" si="2"/>
        <v>0.999999999999999</v>
      </c>
      <c r="AA39" s="2">
        <f t="shared" si="2"/>
        <v>1</v>
      </c>
      <c r="AT39" s="7"/>
      <c r="AU39" s="7"/>
    </row>
    <row r="40" spans="3:47" customFormat="1" x14ac:dyDescent="0.25">
      <c r="R40">
        <v>1</v>
      </c>
      <c r="S40" s="2">
        <f t="shared" ref="S40:AA44" si="3">SUM(S24:S29)</f>
        <v>0.84354535141545706</v>
      </c>
      <c r="T40" s="2">
        <f t="shared" si="3"/>
        <v>0.8145722683442469</v>
      </c>
      <c r="U40" s="2">
        <f t="shared" si="3"/>
        <v>0.78146017340571972</v>
      </c>
      <c r="V40" s="2">
        <f t="shared" si="3"/>
        <v>0.74378089295843008</v>
      </c>
      <c r="W40" s="2">
        <f t="shared" si="3"/>
        <v>0.61429381735677668</v>
      </c>
      <c r="X40" s="2">
        <f t="shared" si="3"/>
        <v>0.4608879492600419</v>
      </c>
      <c r="Y40" s="2">
        <f t="shared" si="3"/>
        <v>0.29598308668076101</v>
      </c>
      <c r="Z40" s="2">
        <f t="shared" si="3"/>
        <v>0.13636363636363599</v>
      </c>
      <c r="AA40" s="2">
        <f t="shared" si="3"/>
        <v>0</v>
      </c>
      <c r="AT40" s="7"/>
      <c r="AU40" s="7"/>
    </row>
    <row r="41" spans="3:47" customFormat="1" x14ac:dyDescent="0.25">
      <c r="R41">
        <v>2</v>
      </c>
      <c r="S41" s="2">
        <f t="shared" si="3"/>
        <v>0.46689527148971099</v>
      </c>
      <c r="T41" s="2">
        <f t="shared" si="3"/>
        <v>0.41722712908192178</v>
      </c>
      <c r="U41" s="2">
        <f t="shared" si="3"/>
        <v>0.36698808848553571</v>
      </c>
      <c r="V41" s="2">
        <f t="shared" si="3"/>
        <v>0.31674904788914909</v>
      </c>
      <c r="W41" s="2">
        <f t="shared" si="3"/>
        <v>0.18037436188315284</v>
      </c>
      <c r="X41" s="2">
        <f t="shared" si="3"/>
        <v>8.0338266384777951E-2</v>
      </c>
      <c r="Y41" s="2">
        <f t="shared" si="3"/>
        <v>2.2198731501057001E-2</v>
      </c>
      <c r="Z41" s="2">
        <f t="shared" si="3"/>
        <v>0</v>
      </c>
      <c r="AA41" s="2">
        <f t="shared" si="3"/>
        <v>0</v>
      </c>
      <c r="AT41" s="7"/>
      <c r="AU41" s="7"/>
    </row>
    <row r="42" spans="3:47" customFormat="1" x14ac:dyDescent="0.25">
      <c r="R42">
        <v>3</v>
      </c>
      <c r="S42" s="2">
        <f t="shared" si="3"/>
        <v>0.14405234583907203</v>
      </c>
      <c r="T42" s="2">
        <f t="shared" si="3"/>
        <v>0.11579288550360579</v>
      </c>
      <c r="U42" s="2">
        <f t="shared" si="3"/>
        <v>9.0673365205412679E-2</v>
      </c>
      <c r="V42" s="2">
        <f t="shared" si="3"/>
        <v>6.8795073332793111E-2</v>
      </c>
      <c r="W42" s="2">
        <f t="shared" si="3"/>
        <v>2.258546898365385E-2</v>
      </c>
      <c r="X42" s="2">
        <f t="shared" si="3"/>
        <v>4.2283298097251501E-3</v>
      </c>
      <c r="Y42" s="2">
        <f t="shared" si="3"/>
        <v>0</v>
      </c>
      <c r="Z42" s="2">
        <f t="shared" si="3"/>
        <v>0</v>
      </c>
      <c r="AA42" s="2">
        <f t="shared" si="3"/>
        <v>0</v>
      </c>
      <c r="AT42" s="7"/>
      <c r="AU42" s="7"/>
    </row>
    <row r="43" spans="3:47" customFormat="1" x14ac:dyDescent="0.25">
      <c r="R43">
        <v>4</v>
      </c>
      <c r="S43" s="2">
        <f t="shared" si="3"/>
        <v>2.1594684385382031E-2</v>
      </c>
      <c r="T43" s="2">
        <f t="shared" si="3"/>
        <v>1.5314804310833789E-2</v>
      </c>
      <c r="U43" s="2">
        <f t="shared" si="3"/>
        <v>1.0452961672473794E-2</v>
      </c>
      <c r="V43" s="2">
        <f t="shared" si="3"/>
        <v>6.8065796937039069E-3</v>
      </c>
      <c r="W43" s="2">
        <f t="shared" si="3"/>
        <v>9.2816995823235095E-4</v>
      </c>
      <c r="X43" s="2">
        <f t="shared" si="3"/>
        <v>0</v>
      </c>
      <c r="Y43" s="2">
        <f t="shared" si="3"/>
        <v>0</v>
      </c>
      <c r="Z43" s="2">
        <f t="shared" si="3"/>
        <v>0</v>
      </c>
      <c r="AA43" s="2">
        <f t="shared" si="3"/>
        <v>0</v>
      </c>
      <c r="AT43" s="7"/>
      <c r="AU43" s="7"/>
    </row>
    <row r="44" spans="3:47" customFormat="1" x14ac:dyDescent="0.25">
      <c r="R44">
        <v>5</v>
      </c>
      <c r="S44" s="2">
        <f t="shared" si="3"/>
        <v>1.18507414310023E-3</v>
      </c>
      <c r="T44" s="2">
        <f t="shared" si="3"/>
        <v>7.2927639575398997E-4</v>
      </c>
      <c r="U44" s="2">
        <f t="shared" si="3"/>
        <v>4.2541123085649402E-4</v>
      </c>
      <c r="V44" s="2">
        <f t="shared" si="3"/>
        <v>2.3204248955808701E-4</v>
      </c>
      <c r="W44" s="2">
        <f t="shared" si="3"/>
        <v>0</v>
      </c>
      <c r="X44" s="2">
        <f t="shared" si="3"/>
        <v>0</v>
      </c>
      <c r="Y44" s="2">
        <f t="shared" si="3"/>
        <v>0</v>
      </c>
      <c r="Z44" s="2">
        <f t="shared" si="3"/>
        <v>0</v>
      </c>
      <c r="AA44" s="2">
        <f t="shared" si="3"/>
        <v>0</v>
      </c>
      <c r="AT44" s="7"/>
      <c r="AU44" s="7"/>
    </row>
    <row r="46" spans="3:47" customFormat="1" x14ac:dyDescent="0.25">
      <c r="S46" t="s">
        <v>24</v>
      </c>
      <c r="AT46" s="7"/>
      <c r="AU46" s="7"/>
    </row>
    <row r="47" spans="3:47" customFormat="1" x14ac:dyDescent="0.25">
      <c r="C47">
        <v>5</v>
      </c>
      <c r="R47" t="s">
        <v>4</v>
      </c>
      <c r="S47">
        <v>0</v>
      </c>
      <c r="T47">
        <v>1</v>
      </c>
      <c r="U47">
        <v>2</v>
      </c>
      <c r="V47">
        <v>3</v>
      </c>
      <c r="W47">
        <v>4</v>
      </c>
      <c r="X47">
        <v>5</v>
      </c>
      <c r="Y47">
        <v>6</v>
      </c>
      <c r="Z47">
        <v>7</v>
      </c>
      <c r="AA47">
        <v>8</v>
      </c>
      <c r="AT47" s="7"/>
      <c r="AU47" s="7"/>
    </row>
    <row r="48" spans="3:47" customFormat="1" x14ac:dyDescent="0.25">
      <c r="Q48" t="s">
        <v>5</v>
      </c>
      <c r="R48">
        <v>0</v>
      </c>
      <c r="S48" s="2">
        <f t="shared" ref="S48:S53" si="4">S39*$S$36</f>
        <v>0</v>
      </c>
      <c r="T48" s="2">
        <f t="shared" ref="T48:T53" si="5">T39*$T$36</f>
        <v>0</v>
      </c>
      <c r="U48" s="2">
        <f t="shared" ref="U48:U53" si="6">U39*$U$36</f>
        <v>4.918694952999994E-2</v>
      </c>
      <c r="V48" s="2">
        <f t="shared" ref="V48:V53" si="7">V39*$V$36</f>
        <v>0.57265660749999892</v>
      </c>
      <c r="W48" s="2">
        <f t="shared" ref="W48:W53" si="8">W39*W$36</f>
        <v>0.30851659809999932</v>
      </c>
      <c r="X48" s="2">
        <f t="shared" ref="X48:X53" si="9">X39*$X$36</f>
        <v>6.2518520819999937E-2</v>
      </c>
      <c r="Y48" s="2">
        <f t="shared" ref="Y48:Y53" si="10">Y39*$Y$36</f>
        <v>6.7587590079999926E-3</v>
      </c>
      <c r="Z48" s="2">
        <f t="shared" ref="Z48:Z53" si="11">Z39*$Z$36</f>
        <v>3.557241582999996E-4</v>
      </c>
      <c r="AA48" s="2">
        <f t="shared" ref="AA48:AA53" si="12">AA39*$AA$36</f>
        <v>6.8399999999999997E-6</v>
      </c>
      <c r="AT48" s="7"/>
      <c r="AU48" s="7"/>
    </row>
    <row r="49" spans="14:29" customFormat="1" x14ac:dyDescent="0.25">
      <c r="N49" s="3"/>
      <c r="R49">
        <v>1</v>
      </c>
      <c r="S49" s="2">
        <f t="shared" si="4"/>
        <v>0</v>
      </c>
      <c r="T49" s="2">
        <f t="shared" si="5"/>
        <v>0</v>
      </c>
      <c r="U49" s="2">
        <f t="shared" si="6"/>
        <v>3.8437642109012189E-2</v>
      </c>
      <c r="V49" s="2">
        <f t="shared" si="7"/>
        <v>0.42593104288489525</v>
      </c>
      <c r="W49" s="8">
        <f t="shared" si="8"/>
        <v>0.18951983876477546</v>
      </c>
      <c r="X49" s="2">
        <f t="shared" si="9"/>
        <v>2.8814032851501036E-2</v>
      </c>
      <c r="Y49" s="2">
        <f t="shared" si="10"/>
        <v>2.000478353319238E-3</v>
      </c>
      <c r="Z49" s="2">
        <f t="shared" si="11"/>
        <v>4.8507839768181685E-5</v>
      </c>
      <c r="AA49" s="2">
        <f t="shared" si="12"/>
        <v>0</v>
      </c>
    </row>
    <row r="50" spans="14:29" customFormat="1" x14ac:dyDescent="0.25">
      <c r="R50">
        <v>2</v>
      </c>
      <c r="S50" s="2">
        <f t="shared" si="4"/>
        <v>0</v>
      </c>
      <c r="T50" s="2">
        <f t="shared" si="5"/>
        <v>0</v>
      </c>
      <c r="U50" s="2">
        <f t="shared" si="6"/>
        <v>1.8051024586449221E-2</v>
      </c>
      <c r="V50" s="8">
        <f t="shared" si="7"/>
        <v>0.18138843519305517</v>
      </c>
      <c r="W50" s="2">
        <f t="shared" si="8"/>
        <v>5.5648484512648623E-2</v>
      </c>
      <c r="X50" s="2">
        <f t="shared" si="9"/>
        <v>5.0226295796194469E-3</v>
      </c>
      <c r="Y50" s="2">
        <f t="shared" si="10"/>
        <v>1.5003587649894235E-4</v>
      </c>
      <c r="Z50" s="2">
        <f t="shared" si="11"/>
        <v>0</v>
      </c>
      <c r="AA50" s="2">
        <f t="shared" si="12"/>
        <v>0</v>
      </c>
    </row>
    <row r="51" spans="14:29" customFormat="1" x14ac:dyDescent="0.25">
      <c r="R51">
        <v>3</v>
      </c>
      <c r="S51" s="2">
        <f t="shared" si="4"/>
        <v>0</v>
      </c>
      <c r="T51" s="2">
        <f t="shared" si="5"/>
        <v>0</v>
      </c>
      <c r="U51" s="8">
        <f t="shared" si="6"/>
        <v>4.4599462380738916E-3</v>
      </c>
      <c r="V51" s="2">
        <f t="shared" si="7"/>
        <v>3.9395953307471025E-2</v>
      </c>
      <c r="W51" s="2">
        <f t="shared" si="8"/>
        <v>6.9679920573299499E-3</v>
      </c>
      <c r="X51" s="2">
        <f t="shared" si="9"/>
        <v>2.6434892524312845E-4</v>
      </c>
      <c r="Y51" s="2">
        <f t="shared" si="10"/>
        <v>0</v>
      </c>
      <c r="Z51" s="2">
        <f t="shared" si="11"/>
        <v>0</v>
      </c>
      <c r="AA51" s="2">
        <f t="shared" si="12"/>
        <v>0</v>
      </c>
    </row>
    <row r="52" spans="14:29" customFormat="1" x14ac:dyDescent="0.25">
      <c r="R52">
        <v>4</v>
      </c>
      <c r="S52" s="2">
        <f t="shared" si="4"/>
        <v>0</v>
      </c>
      <c r="T52" s="8">
        <f t="shared" si="5"/>
        <v>0</v>
      </c>
      <c r="U52" s="2">
        <f t="shared" si="6"/>
        <v>5.1414929822299294E-4</v>
      </c>
      <c r="V52" s="2">
        <f t="shared" si="7"/>
        <v>3.8978328360748686E-3</v>
      </c>
      <c r="W52" s="2">
        <f t="shared" si="8"/>
        <v>2.8635583797246401E-4</v>
      </c>
      <c r="X52" s="2">
        <f t="shared" si="9"/>
        <v>0</v>
      </c>
      <c r="Y52" s="2">
        <f t="shared" si="10"/>
        <v>0</v>
      </c>
      <c r="Z52" s="2">
        <f t="shared" si="11"/>
        <v>0</v>
      </c>
      <c r="AA52" s="2">
        <f t="shared" si="12"/>
        <v>0</v>
      </c>
      <c r="AC52" t="s">
        <v>31</v>
      </c>
    </row>
    <row r="53" spans="14:29" customFormat="1" x14ac:dyDescent="0.25">
      <c r="R53">
        <v>5</v>
      </c>
      <c r="S53" s="8">
        <f t="shared" si="4"/>
        <v>0</v>
      </c>
      <c r="T53" s="2">
        <f t="shared" si="5"/>
        <v>0</v>
      </c>
      <c r="U53" s="2">
        <f t="shared" si="6"/>
        <v>2.0924680741633553E-5</v>
      </c>
      <c r="V53" s="2">
        <f t="shared" si="7"/>
        <v>1.328806648661883E-4</v>
      </c>
      <c r="W53" s="2">
        <f t="shared" si="8"/>
        <v>0</v>
      </c>
      <c r="X53" s="2">
        <f t="shared" si="9"/>
        <v>0</v>
      </c>
      <c r="Y53" s="2">
        <f t="shared" si="10"/>
        <v>0</v>
      </c>
      <c r="Z53" s="2">
        <f t="shared" si="11"/>
        <v>0</v>
      </c>
      <c r="AA53" s="2">
        <f t="shared" si="12"/>
        <v>0</v>
      </c>
      <c r="AC53" s="2">
        <f>SUM(S53,T52,U51,V50,W49,)</f>
        <v>0.37536822019590455</v>
      </c>
    </row>
    <row r="54" spans="14:29" customFormat="1" x14ac:dyDescent="0.25">
      <c r="S54" s="8"/>
      <c r="T54" s="2"/>
      <c r="U54" s="2"/>
      <c r="V54" s="2"/>
      <c r="W54" s="2"/>
      <c r="X54" s="2"/>
      <c r="Y54" s="2"/>
      <c r="Z54" s="2"/>
      <c r="AA54" s="2"/>
      <c r="AC54" s="2"/>
    </row>
    <row r="55" spans="14:29" customFormat="1" x14ac:dyDescent="0.25">
      <c r="S55" s="2" t="s">
        <v>25</v>
      </c>
      <c r="T55" s="2"/>
      <c r="U55" s="2"/>
      <c r="V55" s="2"/>
      <c r="W55" s="2"/>
      <c r="X55" s="2"/>
      <c r="Y55" s="2"/>
      <c r="Z55" s="2"/>
      <c r="AA55" s="2"/>
      <c r="AC55" s="2"/>
    </row>
    <row r="56" spans="14:29" customFormat="1" x14ac:dyDescent="0.25">
      <c r="R56" t="s">
        <v>4</v>
      </c>
      <c r="S56">
        <v>0</v>
      </c>
      <c r="T56">
        <v>1</v>
      </c>
      <c r="U56">
        <v>2</v>
      </c>
      <c r="V56">
        <v>3</v>
      </c>
      <c r="W56">
        <v>4</v>
      </c>
      <c r="X56">
        <v>5</v>
      </c>
      <c r="Y56">
        <v>6</v>
      </c>
      <c r="Z56">
        <v>7</v>
      </c>
      <c r="AA56">
        <v>8</v>
      </c>
      <c r="AC56" s="2"/>
    </row>
    <row r="57" spans="14:29" customFormat="1" x14ac:dyDescent="0.25">
      <c r="Q57" t="s">
        <v>5</v>
      </c>
      <c r="R57">
        <v>0</v>
      </c>
      <c r="S57" s="2">
        <f>S23*$S$36</f>
        <v>0</v>
      </c>
      <c r="T57" s="2">
        <f>T23*$T$36</f>
        <v>0</v>
      </c>
      <c r="U57" s="2">
        <f>U23*$U$36</f>
        <v>1.0749307420987755E-2</v>
      </c>
      <c r="V57" s="2">
        <f>V23*$V$36</f>
        <v>0.14672556461510369</v>
      </c>
      <c r="W57" s="2">
        <f>W23*$W$36</f>
        <v>0.1189967593352238</v>
      </c>
      <c r="X57" s="2">
        <f>X23*$X$36</f>
        <v>3.3704487968498904E-2</v>
      </c>
      <c r="Y57" s="2">
        <f>Y23*$Y$36</f>
        <v>4.7582806546807551E-3</v>
      </c>
      <c r="Z57" s="2">
        <f>Z23*$Z$36</f>
        <v>3.0721631853181791E-4</v>
      </c>
      <c r="AA57" s="2">
        <f>AA23*$AA$36</f>
        <v>6.8399999999999997E-6</v>
      </c>
      <c r="AC57" s="2"/>
    </row>
    <row r="58" spans="14:29" customFormat="1" x14ac:dyDescent="0.25">
      <c r="R58">
        <v>1</v>
      </c>
      <c r="S58" s="2">
        <f t="shared" ref="S58:S62" si="13">S24*$S$36</f>
        <v>0</v>
      </c>
      <c r="T58" s="2">
        <f t="shared" ref="T58:T62" si="14">T24*$T$36</f>
        <v>0</v>
      </c>
      <c r="U58" s="2">
        <f>U24*$U$36</f>
        <v>2.0386617522562964E-2</v>
      </c>
      <c r="V58" s="2">
        <f t="shared" ref="V58:V62" si="15">V24*$V$36</f>
        <v>0.24454260769184005</v>
      </c>
      <c r="W58" s="2">
        <f t="shared" ref="W58:W62" si="16">W24*$W$36</f>
        <v>0.1338713542521269</v>
      </c>
      <c r="X58" s="2">
        <f t="shared" ref="X58:X62" si="17">X24*$X$36</f>
        <v>2.3791403271881589E-2</v>
      </c>
      <c r="Y58" s="2">
        <f t="shared" ref="Y58:Y62" si="18">Y24*$Y$36</f>
        <v>1.8504424768202958E-3</v>
      </c>
      <c r="Z58" s="2">
        <f t="shared" ref="Z58:Z62" si="19">Z24*$Z$36</f>
        <v>4.8507839768181685E-5</v>
      </c>
      <c r="AA58" s="2">
        <f t="shared" ref="AA58:AA61" si="20">AA24*$AA$36</f>
        <v>0</v>
      </c>
      <c r="AC58" s="2"/>
    </row>
    <row r="59" spans="14:29" customFormat="1" x14ac:dyDescent="0.25">
      <c r="R59">
        <v>2</v>
      </c>
      <c r="S59" s="2">
        <f t="shared" si="13"/>
        <v>0</v>
      </c>
      <c r="T59" s="2">
        <f t="shared" si="14"/>
        <v>0</v>
      </c>
      <c r="U59" s="2">
        <f t="shared" ref="U59:U62" si="21">U25*$U$36</f>
        <v>1.3591078348375328E-2</v>
      </c>
      <c r="V59" s="2">
        <f t="shared" si="15"/>
        <v>0.14199248188558417</v>
      </c>
      <c r="W59" s="2">
        <f t="shared" si="16"/>
        <v>4.868049245531867E-2</v>
      </c>
      <c r="X59" s="2">
        <f t="shared" si="17"/>
        <v>4.758280654376318E-3</v>
      </c>
      <c r="Y59" s="2">
        <f t="shared" si="18"/>
        <v>1.5003587649894235E-4</v>
      </c>
      <c r="Z59" s="2">
        <f t="shared" si="19"/>
        <v>0</v>
      </c>
      <c r="AA59" s="2">
        <f t="shared" si="20"/>
        <v>0</v>
      </c>
      <c r="AC59" s="2"/>
    </row>
    <row r="60" spans="14:29" customFormat="1" x14ac:dyDescent="0.25">
      <c r="R60">
        <v>3</v>
      </c>
      <c r="S60" s="2">
        <f t="shared" si="13"/>
        <v>0</v>
      </c>
      <c r="T60" s="2">
        <f t="shared" si="14"/>
        <v>0</v>
      </c>
      <c r="U60" s="2">
        <f t="shared" si="21"/>
        <v>3.945796939850899E-3</v>
      </c>
      <c r="V60" s="2">
        <f t="shared" si="15"/>
        <v>3.5498120471396152E-2</v>
      </c>
      <c r="W60" s="2">
        <f t="shared" si="16"/>
        <v>6.6816362193574865E-3</v>
      </c>
      <c r="X60" s="2">
        <f t="shared" si="17"/>
        <v>2.6434892524312845E-4</v>
      </c>
      <c r="Y60" s="2">
        <f t="shared" si="18"/>
        <v>0</v>
      </c>
      <c r="Z60" s="2">
        <f t="shared" si="19"/>
        <v>0</v>
      </c>
      <c r="AA60" s="2">
        <f t="shared" si="20"/>
        <v>0</v>
      </c>
      <c r="AC60" s="2"/>
    </row>
    <row r="61" spans="14:29" customFormat="1" x14ac:dyDescent="0.25">
      <c r="R61">
        <v>4</v>
      </c>
      <c r="S61" s="2">
        <f t="shared" si="13"/>
        <v>0</v>
      </c>
      <c r="T61" s="2">
        <f t="shared" si="14"/>
        <v>0</v>
      </c>
      <c r="U61" s="2">
        <f t="shared" si="21"/>
        <v>4.9322461748135934E-4</v>
      </c>
      <c r="V61" s="2">
        <f t="shared" si="15"/>
        <v>3.7649521712086803E-3</v>
      </c>
      <c r="W61" s="2">
        <f t="shared" si="16"/>
        <v>2.8635583797246401E-4</v>
      </c>
      <c r="X61" s="2">
        <f t="shared" si="17"/>
        <v>0</v>
      </c>
      <c r="Y61" s="2">
        <f t="shared" si="18"/>
        <v>0</v>
      </c>
      <c r="Z61" s="2">
        <f t="shared" si="19"/>
        <v>0</v>
      </c>
      <c r="AA61" s="2">
        <f t="shared" si="20"/>
        <v>0</v>
      </c>
      <c r="AC61" s="2"/>
    </row>
    <row r="62" spans="14:29" customFormat="1" x14ac:dyDescent="0.25">
      <c r="R62">
        <v>5</v>
      </c>
      <c r="S62" s="2">
        <f t="shared" si="13"/>
        <v>0</v>
      </c>
      <c r="T62" s="2">
        <f t="shared" si="14"/>
        <v>0</v>
      </c>
      <c r="U62" s="2">
        <f t="shared" si="21"/>
        <v>2.0924680741633553E-5</v>
      </c>
      <c r="V62" s="2">
        <f t="shared" si="15"/>
        <v>1.328806648661883E-4</v>
      </c>
      <c r="W62" s="2">
        <f t="shared" si="16"/>
        <v>0</v>
      </c>
      <c r="X62" s="2">
        <f t="shared" si="17"/>
        <v>0</v>
      </c>
      <c r="Y62" s="2">
        <f t="shared" si="18"/>
        <v>0</v>
      </c>
      <c r="Z62" s="2">
        <f t="shared" si="19"/>
        <v>0</v>
      </c>
      <c r="AA62" s="2">
        <f>AA28*$AA$36</f>
        <v>0</v>
      </c>
      <c r="AC62" s="2"/>
    </row>
    <row r="63" spans="14:29" customFormat="1" x14ac:dyDescent="0.25">
      <c r="AC63" s="2"/>
    </row>
    <row r="64" spans="14:29" customFormat="1" x14ac:dyDescent="0.25">
      <c r="AC64" s="2"/>
    </row>
    <row r="65" spans="3:51" x14ac:dyDescent="0.25">
      <c r="AA65" s="3"/>
    </row>
    <row r="67" spans="3:51" s="5" customFormat="1" x14ac:dyDescent="0.25">
      <c r="C67" s="4" t="s">
        <v>12</v>
      </c>
      <c r="AT67" s="6"/>
      <c r="AU67" s="6"/>
      <c r="AV67" s="6"/>
      <c r="AW67" s="6"/>
      <c r="AX67" s="6"/>
      <c r="AY67" s="6"/>
    </row>
    <row r="70" spans="3:51" x14ac:dyDescent="0.25">
      <c r="R70" t="s">
        <v>21</v>
      </c>
      <c r="S70" t="s">
        <v>15</v>
      </c>
      <c r="T70" t="s">
        <v>16</v>
      </c>
      <c r="U70" t="s">
        <v>17</v>
      </c>
      <c r="V70" t="s">
        <v>18</v>
      </c>
      <c r="W70" t="s">
        <v>19</v>
      </c>
      <c r="X70" t="s">
        <v>20</v>
      </c>
    </row>
    <row r="71" spans="3:51" x14ac:dyDescent="0.25">
      <c r="Q71" t="s">
        <v>14</v>
      </c>
      <c r="R71">
        <v>0</v>
      </c>
      <c r="S71" s="2">
        <v>0.17069701280227501</v>
      </c>
      <c r="T71" s="2">
        <v>0.20625889046941601</v>
      </c>
      <c r="U71" s="2">
        <v>0.34429368639894897</v>
      </c>
      <c r="V71" s="2">
        <v>0.20625889046941601</v>
      </c>
      <c r="W71" s="2">
        <v>0.33318743845059601</v>
      </c>
      <c r="X71" s="2">
        <v>0.33318743845059601</v>
      </c>
      <c r="Z71" t="s">
        <v>27</v>
      </c>
    </row>
    <row r="72" spans="3:51" x14ac:dyDescent="0.25">
      <c r="R72">
        <v>1</v>
      </c>
      <c r="S72" s="2">
        <v>0.39118065433854898</v>
      </c>
      <c r="T72" s="2">
        <v>0.41251778093883301</v>
      </c>
      <c r="U72" s="2">
        <v>0.44266331108436302</v>
      </c>
      <c r="V72" s="2">
        <v>0.41251778093883301</v>
      </c>
      <c r="W72" s="2">
        <v>0.44424991793412799</v>
      </c>
      <c r="X72" s="2">
        <v>0.44424991793412799</v>
      </c>
    </row>
    <row r="73" spans="3:51" x14ac:dyDescent="0.25">
      <c r="R73">
        <v>2</v>
      </c>
      <c r="S73" s="2">
        <v>0.31294452347083901</v>
      </c>
      <c r="T73" s="2">
        <v>0.28558923295765398</v>
      </c>
      <c r="U73" s="2">
        <v>0.18317102527628801</v>
      </c>
      <c r="V73" s="2">
        <v>0.28558923295765398</v>
      </c>
      <c r="W73" s="2">
        <v>0.19039282197176899</v>
      </c>
      <c r="X73" s="2">
        <v>0.19039282197176899</v>
      </c>
    </row>
    <row r="74" spans="3:51" x14ac:dyDescent="0.25">
      <c r="R74">
        <v>3</v>
      </c>
      <c r="S74" s="2">
        <v>0.10832695043221301</v>
      </c>
      <c r="T74" s="2">
        <v>8.4619031987453006E-2</v>
      </c>
      <c r="U74" s="2">
        <v>2.8493270598533699E-2</v>
      </c>
      <c r="V74" s="2">
        <v>8.4619031987453006E-2</v>
      </c>
      <c r="W74" s="2">
        <v>3.0637925374767401E-2</v>
      </c>
      <c r="X74" s="2">
        <v>3.0637925374767401E-2</v>
      </c>
      <c r="AC74" t="s">
        <v>13</v>
      </c>
    </row>
    <row r="75" spans="3:51" x14ac:dyDescent="0.25">
      <c r="R75">
        <v>4</v>
      </c>
      <c r="S75" s="2">
        <v>1.60484371010686E-2</v>
      </c>
      <c r="T75" s="2">
        <v>1.05773789984316E-2</v>
      </c>
      <c r="U75" s="2">
        <v>1.37870664186453E-3</v>
      </c>
      <c r="V75" s="2">
        <v>1.05773789984316E-2</v>
      </c>
      <c r="W75" s="2">
        <v>1.5318962687383699E-3</v>
      </c>
      <c r="X75" s="2">
        <v>1.5318962687383699E-3</v>
      </c>
    </row>
    <row r="76" spans="3:51" x14ac:dyDescent="0.25">
      <c r="R76">
        <v>5</v>
      </c>
      <c r="S76" s="2">
        <v>8.0242185505343397E-4</v>
      </c>
      <c r="T76" s="2">
        <v>4.37684648210964E-4</v>
      </c>
      <c r="U76" s="2">
        <v>0</v>
      </c>
      <c r="V76" s="2">
        <v>4.37684648210964E-4</v>
      </c>
      <c r="W76" s="2">
        <v>0</v>
      </c>
      <c r="X76" s="2">
        <v>0</v>
      </c>
      <c r="Z76" s="2">
        <f>SUM(S71:X77)</f>
        <v>5.9999999999999902</v>
      </c>
    </row>
    <row r="84" spans="9:26" customFormat="1" x14ac:dyDescent="0.25">
      <c r="R84" t="s">
        <v>21</v>
      </c>
      <c r="S84" t="s">
        <v>15</v>
      </c>
      <c r="T84" t="s">
        <v>16</v>
      </c>
      <c r="U84" t="s">
        <v>17</v>
      </c>
      <c r="V84" t="s">
        <v>18</v>
      </c>
      <c r="W84" t="s">
        <v>19</v>
      </c>
      <c r="X84" t="s">
        <v>20</v>
      </c>
    </row>
    <row r="85" spans="9:26" customFormat="1" x14ac:dyDescent="0.25">
      <c r="Q85" t="s">
        <v>14</v>
      </c>
      <c r="R85">
        <v>0</v>
      </c>
      <c r="S85" s="2">
        <f>$S$92*S71</f>
        <v>1.8348746664559365E-3</v>
      </c>
      <c r="T85" s="2">
        <f>$T$92*T71</f>
        <v>3.0263452161009893E-2</v>
      </c>
      <c r="U85" s="2">
        <f>$U$92*U71</f>
        <v>4.0969832941052747E-2</v>
      </c>
      <c r="V85" s="2">
        <f>$V$92*V71</f>
        <v>4.2049211106281919E-3</v>
      </c>
      <c r="W85" s="2">
        <f>$W$92*W71</f>
        <v>8.1478525048873207E-2</v>
      </c>
      <c r="X85" s="2">
        <f>$X$92*X71</f>
        <v>4.5283765806765327E-3</v>
      </c>
    </row>
    <row r="86" spans="9:26" customFormat="1" x14ac:dyDescent="0.25">
      <c r="R86">
        <v>1</v>
      </c>
      <c r="S86" s="2">
        <f t="shared" ref="S86:S90" si="22">$S$92*S72</f>
        <v>4.2049211106282101E-3</v>
      </c>
      <c r="T86" s="2">
        <f t="shared" ref="T86:T90" si="23">$T$92*T72</f>
        <v>6.0526904322019931E-2</v>
      </c>
      <c r="U86" s="8">
        <f t="shared" ref="U86:U90" si="24">$U$92*U72</f>
        <v>5.2675499495639252E-2</v>
      </c>
      <c r="V86" s="2">
        <f t="shared" ref="V86:V90" si="25">$V$92*V72</f>
        <v>8.4098422212564028E-3</v>
      </c>
      <c r="W86" s="8">
        <f t="shared" ref="W86:W90" si="26">$W$92*W72</f>
        <v>0.1086380333984976</v>
      </c>
      <c r="X86" s="8">
        <f t="shared" ref="X86:X90" si="27">$X$92*X72</f>
        <v>6.0378354409020433E-3</v>
      </c>
    </row>
    <row r="87" spans="9:26" customFormat="1" x14ac:dyDescent="0.25">
      <c r="R87">
        <v>2</v>
      </c>
      <c r="S87" s="2">
        <f t="shared" si="22"/>
        <v>3.3639368885025663E-3</v>
      </c>
      <c r="T87" s="8">
        <f t="shared" si="23"/>
        <v>4.1903241453706164E-2</v>
      </c>
      <c r="U87" s="2">
        <f t="shared" si="24"/>
        <v>2.1796758411988641E-2</v>
      </c>
      <c r="V87" s="8">
        <f t="shared" si="25"/>
        <v>5.8221984608698247E-3</v>
      </c>
      <c r="W87" s="2">
        <f t="shared" si="26"/>
        <v>4.6559157170784647E-2</v>
      </c>
      <c r="X87" s="2">
        <f t="shared" si="27"/>
        <v>2.587643760386588E-3</v>
      </c>
    </row>
    <row r="88" spans="9:26" customFormat="1" x14ac:dyDescent="0.25">
      <c r="R88">
        <v>3</v>
      </c>
      <c r="S88" s="8">
        <f t="shared" si="22"/>
        <v>1.1644396921739598E-3</v>
      </c>
      <c r="T88" s="2">
        <f t="shared" si="23"/>
        <v>1.2415775245542562E-2</v>
      </c>
      <c r="U88" s="2">
        <f t="shared" si="24"/>
        <v>3.390606864087123E-3</v>
      </c>
      <c r="V88" s="2">
        <f t="shared" si="25"/>
        <v>1.7250958402577254E-3</v>
      </c>
      <c r="W88" s="2">
        <f t="shared" si="26"/>
        <v>7.4922781654136157E-3</v>
      </c>
      <c r="X88" s="2">
        <f t="shared" si="27"/>
        <v>4.1640244420014028E-4</v>
      </c>
    </row>
    <row r="89" spans="9:26" customFormat="1" x14ac:dyDescent="0.25">
      <c r="R89">
        <v>4</v>
      </c>
      <c r="S89" s="2">
        <f t="shared" si="22"/>
        <v>1.7250958402577191E-4</v>
      </c>
      <c r="T89" s="2">
        <f t="shared" si="23"/>
        <v>1.5519719056928164E-3</v>
      </c>
      <c r="U89" s="2">
        <f t="shared" si="24"/>
        <v>1.6406162245582808E-4</v>
      </c>
      <c r="V89" s="2">
        <f t="shared" si="25"/>
        <v>2.1563698003221514E-4</v>
      </c>
      <c r="W89" s="2">
        <f t="shared" si="26"/>
        <v>3.7461390827068077E-4</v>
      </c>
      <c r="X89" s="2">
        <f t="shared" si="27"/>
        <v>2.0820122210007011E-5</v>
      </c>
    </row>
    <row r="90" spans="9:26" customFormat="1" x14ac:dyDescent="0.25">
      <c r="R90">
        <v>5</v>
      </c>
      <c r="S90" s="2">
        <f t="shared" si="22"/>
        <v>8.6254792012886384E-6</v>
      </c>
      <c r="T90" s="2">
        <f t="shared" si="23"/>
        <v>6.4219527132116727E-5</v>
      </c>
      <c r="U90" s="2">
        <f t="shared" si="24"/>
        <v>0</v>
      </c>
      <c r="V90" s="2">
        <f t="shared" si="25"/>
        <v>8.9229095185744448E-6</v>
      </c>
      <c r="W90" s="2">
        <f t="shared" si="26"/>
        <v>0</v>
      </c>
      <c r="X90" s="2">
        <f t="shared" si="27"/>
        <v>0</v>
      </c>
    </row>
    <row r="92" spans="9:26" customFormat="1" x14ac:dyDescent="0.25">
      <c r="S92" s="2">
        <f>U57</f>
        <v>1.0749307420987755E-2</v>
      </c>
      <c r="T92" s="2">
        <f>V57</f>
        <v>0.14672556461510369</v>
      </c>
      <c r="U92" s="2">
        <f>W57</f>
        <v>0.1189967593352238</v>
      </c>
      <c r="V92" s="2">
        <f>U58</f>
        <v>2.0386617522562964E-2</v>
      </c>
      <c r="W92" s="2">
        <f>V58</f>
        <v>0.24454260769184005</v>
      </c>
      <c r="X92" s="2">
        <f>U59</f>
        <v>1.3591078348375328E-2</v>
      </c>
    </row>
    <row r="93" spans="9:26" customFormat="1" x14ac:dyDescent="0.25">
      <c r="I93" t="s">
        <v>30</v>
      </c>
      <c r="R93" t="s">
        <v>21</v>
      </c>
      <c r="S93" t="s">
        <v>15</v>
      </c>
      <c r="T93" t="s">
        <v>16</v>
      </c>
      <c r="U93" t="s">
        <v>17</v>
      </c>
      <c r="V93" t="s">
        <v>18</v>
      </c>
      <c r="W93" t="s">
        <v>19</v>
      </c>
      <c r="X93" t="s">
        <v>20</v>
      </c>
    </row>
    <row r="94" spans="9:26" customFormat="1" x14ac:dyDescent="0.25">
      <c r="I94" s="9">
        <f>T73*T92</f>
        <v>4.1903241453706164E-2</v>
      </c>
      <c r="Q94" t="s">
        <v>14</v>
      </c>
      <c r="R94">
        <v>0</v>
      </c>
      <c r="S94" s="2">
        <f>SUM(S71:S76)</f>
        <v>0.999999999999998</v>
      </c>
      <c r="T94" s="2">
        <f>SUM(T71:T76)</f>
        <v>0.99999999999999845</v>
      </c>
      <c r="U94" s="2">
        <f t="shared" ref="U94:X98" si="28">SUM(U71:U76)</f>
        <v>0.99999999999999822</v>
      </c>
      <c r="V94" s="2">
        <f t="shared" si="28"/>
        <v>0.99999999999999845</v>
      </c>
      <c r="W94" s="2">
        <f t="shared" si="28"/>
        <v>0.99999999999999878</v>
      </c>
      <c r="X94" s="2">
        <f t="shared" si="28"/>
        <v>0.99999999999999878</v>
      </c>
      <c r="Z94" t="s">
        <v>29</v>
      </c>
    </row>
    <row r="95" spans="9:26" customFormat="1" x14ac:dyDescent="0.25">
      <c r="R95">
        <v>1</v>
      </c>
      <c r="S95" s="2">
        <f t="shared" ref="S95:T98" si="29">SUM(S72:S77)</f>
        <v>0.829302987197723</v>
      </c>
      <c r="T95" s="2">
        <f t="shared" si="29"/>
        <v>0.79374110953058252</v>
      </c>
      <c r="U95" s="2">
        <f t="shared" si="28"/>
        <v>0.65570631360104925</v>
      </c>
      <c r="V95" s="2">
        <f t="shared" si="28"/>
        <v>0.79374110953058252</v>
      </c>
      <c r="W95" s="2">
        <f t="shared" si="28"/>
        <v>0.66681256154940272</v>
      </c>
      <c r="X95" s="2">
        <f t="shared" si="28"/>
        <v>0.66681256154940272</v>
      </c>
    </row>
    <row r="96" spans="9:26" customFormat="1" x14ac:dyDescent="0.25">
      <c r="R96">
        <v>2</v>
      </c>
      <c r="S96" s="2">
        <f t="shared" si="29"/>
        <v>0.43812233285917407</v>
      </c>
      <c r="T96" s="2">
        <f t="shared" si="29"/>
        <v>0.38122332859174957</v>
      </c>
      <c r="U96" s="2">
        <f t="shared" si="28"/>
        <v>0.21304300251668626</v>
      </c>
      <c r="V96" s="2">
        <f>SUM(V73:V78)</f>
        <v>0.38122332859174957</v>
      </c>
      <c r="W96" s="2">
        <f t="shared" si="28"/>
        <v>0.22256264361527475</v>
      </c>
      <c r="X96" s="2">
        <f t="shared" si="28"/>
        <v>0.22256264361527475</v>
      </c>
    </row>
    <row r="97" spans="17:31" customFormat="1" x14ac:dyDescent="0.25">
      <c r="R97">
        <v>3</v>
      </c>
      <c r="S97" s="2">
        <f t="shared" si="29"/>
        <v>0.12517780938833503</v>
      </c>
      <c r="T97" s="2">
        <f t="shared" si="29"/>
        <v>9.563409563409557E-2</v>
      </c>
      <c r="U97" s="2">
        <f t="shared" si="28"/>
        <v>2.987197724039823E-2</v>
      </c>
      <c r="V97" s="2">
        <f t="shared" si="28"/>
        <v>9.563409563409557E-2</v>
      </c>
      <c r="W97" s="2">
        <f t="shared" si="28"/>
        <v>3.2169821643505771E-2</v>
      </c>
      <c r="X97" s="2">
        <f t="shared" si="28"/>
        <v>3.2169821643505771E-2</v>
      </c>
    </row>
    <row r="98" spans="17:31" customFormat="1" x14ac:dyDescent="0.25">
      <c r="R98">
        <v>4</v>
      </c>
      <c r="S98" s="2">
        <f t="shared" si="29"/>
        <v>1.6850858956122036E-2</v>
      </c>
      <c r="T98" s="2">
        <f t="shared" si="29"/>
        <v>1.1015063646642564E-2</v>
      </c>
      <c r="U98" s="2">
        <f t="shared" si="28"/>
        <v>1.37870664186453E-3</v>
      </c>
      <c r="V98" s="2">
        <f t="shared" si="28"/>
        <v>1.1015063646642564E-2</v>
      </c>
      <c r="W98" s="2">
        <f t="shared" si="28"/>
        <v>1.5318962687383699E-3</v>
      </c>
      <c r="X98" s="2">
        <f t="shared" si="28"/>
        <v>1.5318962687383699E-3</v>
      </c>
    </row>
    <row r="99" spans="17:31" customFormat="1" x14ac:dyDescent="0.25">
      <c r="R99">
        <v>5</v>
      </c>
      <c r="S99" s="2">
        <f t="shared" ref="S99:X99" si="30">SUM(S76:S91)</f>
        <v>1.1551729276041168E-2</v>
      </c>
      <c r="T99" s="2">
        <f t="shared" si="30"/>
        <v>0.14716324926331442</v>
      </c>
      <c r="U99" s="2">
        <f t="shared" si="30"/>
        <v>0.11899675933522359</v>
      </c>
      <c r="V99" s="2">
        <f t="shared" si="30"/>
        <v>2.0824302170773898E-2</v>
      </c>
      <c r="W99" s="2">
        <f>SUM(W76:W91)</f>
        <v>0.24454260769183975</v>
      </c>
      <c r="X99" s="2">
        <f t="shared" si="30"/>
        <v>1.3591078348375311E-2</v>
      </c>
    </row>
    <row r="102" spans="17:31" customFormat="1" x14ac:dyDescent="0.25">
      <c r="R102" t="s">
        <v>21</v>
      </c>
      <c r="S102" t="s">
        <v>15</v>
      </c>
      <c r="T102" t="s">
        <v>16</v>
      </c>
      <c r="U102" t="s">
        <v>17</v>
      </c>
      <c r="V102" t="s">
        <v>18</v>
      </c>
      <c r="W102" t="s">
        <v>19</v>
      </c>
      <c r="X102" t="s">
        <v>20</v>
      </c>
    </row>
    <row r="103" spans="17:31" customFormat="1" x14ac:dyDescent="0.25">
      <c r="Q103" t="s">
        <v>14</v>
      </c>
      <c r="R103">
        <v>0</v>
      </c>
      <c r="S103" s="2">
        <f>$S$92*S94</f>
        <v>1.0749307420987734E-2</v>
      </c>
      <c r="T103" s="2">
        <f>$T$92*T94</f>
        <v>0.14672556461510347</v>
      </c>
      <c r="U103" s="2">
        <f>$U$92*U94</f>
        <v>0.11899675933522359</v>
      </c>
      <c r="V103" s="2">
        <f>$V$92*V94</f>
        <v>2.0386617522562933E-2</v>
      </c>
      <c r="W103" s="2">
        <f>$W$92*W94</f>
        <v>0.24454260769183975</v>
      </c>
      <c r="X103" s="2">
        <f>$X$92*X94</f>
        <v>1.3591078348375311E-2</v>
      </c>
      <c r="Z103" t="s">
        <v>28</v>
      </c>
    </row>
    <row r="104" spans="17:31" customFormat="1" x14ac:dyDescent="0.25">
      <c r="R104">
        <v>1</v>
      </c>
      <c r="S104" s="2">
        <f t="shared" ref="S104:S108" si="31">$S$92*S95</f>
        <v>8.9144327545317963E-3</v>
      </c>
      <c r="T104" s="2">
        <f t="shared" ref="T104:T108" si="32">$T$92*T95</f>
        <v>0.11646211245409359</v>
      </c>
      <c r="U104" s="8">
        <f t="shared" ref="U104:U108" si="33">$U$92*U95</f>
        <v>7.8026926394170845E-2</v>
      </c>
      <c r="V104" s="2">
        <f t="shared" ref="V104:V108" si="34">$V$92*V95</f>
        <v>1.6181696411934742E-2</v>
      </c>
      <c r="W104" s="8">
        <f t="shared" ref="W104:W108" si="35">$W$92*W95</f>
        <v>0.16306408264296654</v>
      </c>
      <c r="X104" s="8">
        <f t="shared" ref="X104:X108" si="36">$X$92*X95</f>
        <v>9.0627017676987772E-3</v>
      </c>
    </row>
    <row r="105" spans="17:31" customFormat="1" x14ac:dyDescent="0.25">
      <c r="R105">
        <v>2</v>
      </c>
      <c r="S105" s="2">
        <f t="shared" si="31"/>
        <v>4.7095116439035871E-3</v>
      </c>
      <c r="T105" s="8">
        <f t="shared" si="32"/>
        <v>5.5935208132073658E-2</v>
      </c>
      <c r="U105" s="2">
        <f t="shared" si="33"/>
        <v>2.5351426898531593E-2</v>
      </c>
      <c r="V105" s="8">
        <f t="shared" si="34"/>
        <v>7.7718541906783402E-3</v>
      </c>
      <c r="W105" s="2">
        <f t="shared" si="35"/>
        <v>5.4426049244468942E-2</v>
      </c>
      <c r="X105" s="2">
        <f t="shared" si="36"/>
        <v>3.0248663267967353E-3</v>
      </c>
    </row>
    <row r="106" spans="17:31" customFormat="1" x14ac:dyDescent="0.25">
      <c r="R106">
        <v>3</v>
      </c>
      <c r="S106" s="8">
        <f t="shared" si="31"/>
        <v>1.3455747554010204E-3</v>
      </c>
      <c r="T106" s="2">
        <f t="shared" si="32"/>
        <v>1.4031966678367496E-2</v>
      </c>
      <c r="U106" s="2">
        <f t="shared" si="33"/>
        <v>3.5546684865429509E-3</v>
      </c>
      <c r="V106" s="2">
        <f t="shared" si="34"/>
        <v>1.9496557298085151E-3</v>
      </c>
      <c r="W106" s="2">
        <f t="shared" si="35"/>
        <v>7.8668920736842968E-3</v>
      </c>
      <c r="X106" s="2">
        <f t="shared" si="36"/>
        <v>4.3722256641014727E-4</v>
      </c>
    </row>
    <row r="107" spans="17:31" customFormat="1" x14ac:dyDescent="0.25">
      <c r="R107">
        <v>4</v>
      </c>
      <c r="S107" s="2">
        <f t="shared" si="31"/>
        <v>1.8113506322706057E-4</v>
      </c>
      <c r="T107" s="2">
        <f t="shared" si="32"/>
        <v>1.6161914328249333E-3</v>
      </c>
      <c r="U107" s="2">
        <f t="shared" si="33"/>
        <v>1.6406162245582808E-4</v>
      </c>
      <c r="V107" s="2">
        <f t="shared" si="34"/>
        <v>2.245598895507896E-4</v>
      </c>
      <c r="W107" s="2">
        <f t="shared" si="35"/>
        <v>3.7461390827068077E-4</v>
      </c>
      <c r="X107" s="2">
        <f t="shared" si="36"/>
        <v>2.0820122210007011E-5</v>
      </c>
    </row>
    <row r="108" spans="17:31" customFormat="1" x14ac:dyDescent="0.25">
      <c r="R108">
        <v>5</v>
      </c>
      <c r="S108" s="2">
        <f t="shared" si="31"/>
        <v>1.2417308923219083E-4</v>
      </c>
      <c r="T108" s="2">
        <f t="shared" si="32"/>
        <v>2.1592610838753051E-2</v>
      </c>
      <c r="U108" s="2">
        <f t="shared" si="33"/>
        <v>1.4160228732285148E-2</v>
      </c>
      <c r="V108" s="2">
        <f t="shared" si="34"/>
        <v>4.245370835298451E-4</v>
      </c>
      <c r="W108" s="2">
        <f t="shared" si="35"/>
        <v>5.9801086976725114E-2</v>
      </c>
      <c r="X108" s="2">
        <f t="shared" si="36"/>
        <v>1.8471741067167639E-4</v>
      </c>
      <c r="Z108" s="2">
        <f>SUM(S106,T105,U104,V105,W104,X104)</f>
        <v>0.31520634788298924</v>
      </c>
      <c r="AA108" s="2"/>
      <c r="AB108" s="2"/>
      <c r="AC108" s="2"/>
      <c r="AD108" s="2"/>
      <c r="AE108" s="2"/>
    </row>
    <row r="109" spans="17:31" customFormat="1" x14ac:dyDescent="0.25">
      <c r="Z109" s="2"/>
      <c r="AA109" s="2"/>
      <c r="AB109" s="2"/>
      <c r="AC109" s="2"/>
      <c r="AD109" s="2"/>
      <c r="AE109" s="2"/>
    </row>
    <row r="110" spans="17:31" customFormat="1" x14ac:dyDescent="0.25">
      <c r="Z110" s="2"/>
      <c r="AA110" s="2"/>
      <c r="AB110" s="2"/>
      <c r="AC110" s="2"/>
      <c r="AD110" s="2"/>
      <c r="AE110" s="2"/>
    </row>
    <row r="111" spans="17:31" customFormat="1" x14ac:dyDescent="0.25">
      <c r="Z111" s="2"/>
      <c r="AA111" s="2"/>
      <c r="AB111" s="2"/>
      <c r="AC111" s="2"/>
      <c r="AD111" s="2"/>
      <c r="AE111" s="2"/>
    </row>
    <row r="112" spans="17:31" customFormat="1" x14ac:dyDescent="0.25">
      <c r="Z112" s="2"/>
      <c r="AA112" s="2"/>
      <c r="AB112" s="2"/>
      <c r="AC112" s="2"/>
      <c r="AD112" s="2"/>
      <c r="AE112" s="2"/>
    </row>
    <row r="113" spans="26:31" customFormat="1" x14ac:dyDescent="0.25">
      <c r="Z113" s="2"/>
      <c r="AA113" s="2"/>
      <c r="AB113" s="2"/>
      <c r="AC113" s="2"/>
      <c r="AD113" s="2"/>
      <c r="AE113" s="2"/>
    </row>
  </sheetData>
  <conditionalFormatting sqref="D5:E13">
    <cfRule type="colorScale" priority="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71:X76">
    <cfRule type="colorScale" priority="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85:X90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94:X99">
    <cfRule type="colorScale" priority="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103:X108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23:AA28">
    <cfRule type="colorScale" priority="1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29:AA29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39:AA44">
    <cfRule type="colorScale" priority="1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48:AA55">
    <cfRule type="colorScale" priority="1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57:AA62">
    <cfRule type="colorScale" priority="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Z108:AE113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AC53:AC64">
    <cfRule type="colorScale" priority="1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AD23:AL28">
    <cfRule type="colorScale" priority="1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F23:N31"/>
  <sheetViews>
    <sheetView tabSelected="1" topLeftCell="A20" workbookViewId="0">
      <selection activeCell="N27" sqref="N27:N30"/>
    </sheetView>
  </sheetViews>
  <sheetFormatPr baseColWidth="10" defaultColWidth="9.140625" defaultRowHeight="15" x14ac:dyDescent="0.25"/>
  <sheetData>
    <row r="23" spans="6:14" ht="15.75" thickBot="1" x14ac:dyDescent="0.3"/>
    <row r="24" spans="6:14" ht="48" thickBot="1" x14ac:dyDescent="0.3">
      <c r="F24" s="11" t="s">
        <v>32</v>
      </c>
      <c r="G24" s="12" t="s">
        <v>33</v>
      </c>
      <c r="H24" s="12" t="s">
        <v>34</v>
      </c>
    </row>
    <row r="25" spans="6:14" ht="16.5" thickBot="1" x14ac:dyDescent="0.3">
      <c r="F25" s="14">
        <v>6.9640000000000004</v>
      </c>
      <c r="G25" s="15">
        <v>6.9649999999999999</v>
      </c>
      <c r="H25" s="15">
        <f>F25-G25</f>
        <v>-9.9999999999944578E-4</v>
      </c>
    </row>
    <row r="26" spans="6:14" ht="16.5" thickBot="1" x14ac:dyDescent="0.3">
      <c r="F26" s="14">
        <v>37.536999999999999</v>
      </c>
      <c r="G26" s="15">
        <v>37.478000000000002</v>
      </c>
      <c r="H26" s="15">
        <f t="shared" ref="H26:H28" si="0">F26-G26</f>
        <v>5.8999999999997499E-2</v>
      </c>
    </row>
    <row r="27" spans="6:14" ht="16.5" thickBot="1" x14ac:dyDescent="0.3">
      <c r="F27" s="14">
        <v>31.521000000000001</v>
      </c>
      <c r="G27" s="15">
        <v>31.588999999999999</v>
      </c>
      <c r="H27" s="15">
        <f t="shared" si="0"/>
        <v>-6.799999999999784E-2</v>
      </c>
      <c r="L27" s="17">
        <v>6964</v>
      </c>
      <c r="M27" s="20">
        <v>6993</v>
      </c>
      <c r="N27" s="13">
        <f>L27-M27</f>
        <v>-29</v>
      </c>
    </row>
    <row r="28" spans="6:14" ht="16.5" thickBot="1" x14ac:dyDescent="0.3">
      <c r="F28" s="14">
        <v>16.111000000000001</v>
      </c>
      <c r="G28" s="15">
        <v>16.09</v>
      </c>
      <c r="H28" s="15">
        <f t="shared" si="0"/>
        <v>2.1000000000000796E-2</v>
      </c>
      <c r="L28" s="18">
        <v>37537</v>
      </c>
      <c r="M28" s="19">
        <v>37835</v>
      </c>
      <c r="N28" s="13">
        <f t="shared" ref="N28:N30" si="1">L28-M28</f>
        <v>-298</v>
      </c>
    </row>
    <row r="29" spans="6:14" ht="16.5" thickBot="1" x14ac:dyDescent="0.3">
      <c r="F29" s="16">
        <f>SUM(F25:F28)</f>
        <v>92.132999999999996</v>
      </c>
      <c r="G29" s="16">
        <f>SUM(G25:G28)</f>
        <v>92.122</v>
      </c>
      <c r="L29" s="18">
        <v>31521</v>
      </c>
      <c r="M29" s="19">
        <v>31669</v>
      </c>
      <c r="N29" s="13">
        <f t="shared" si="1"/>
        <v>-148</v>
      </c>
    </row>
    <row r="30" spans="6:14" ht="16.5" thickBot="1" x14ac:dyDescent="0.3">
      <c r="L30" s="18">
        <v>16111</v>
      </c>
      <c r="M30" s="19">
        <v>15900</v>
      </c>
      <c r="N30" s="13">
        <f t="shared" si="1"/>
        <v>211</v>
      </c>
    </row>
    <row r="31" spans="6:14" x14ac:dyDescent="0.25">
      <c r="L31" s="13">
        <f>SUM(L27:L30)</f>
        <v>92133</v>
      </c>
      <c r="M31" s="13">
        <f>SUM(M27:M30)</f>
        <v>92397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 Labib</dc:creator>
  <cp:lastModifiedBy>Michael Labib</cp:lastModifiedBy>
  <dcterms:created xsi:type="dcterms:W3CDTF">2025-03-19T15:53:38Z</dcterms:created>
  <dcterms:modified xsi:type="dcterms:W3CDTF">2025-03-27T06:12:18Z</dcterms:modified>
</cp:coreProperties>
</file>