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ProspectProgressAutoAggregate\Doc\エクセル\"/>
    </mc:Choice>
  </mc:AlternateContent>
  <xr:revisionPtr revIDLastSave="0" documentId="13_ncr:1_{E25A92C0-0E04-48FD-90D2-DD95EAE0BE35}" xr6:coauthVersionLast="47" xr6:coauthVersionMax="47" xr10:uidLastSave="{00000000-0000-0000-0000-000000000000}"/>
  <bookViews>
    <workbookView xWindow="-120" yWindow="-120" windowWidth="29040" windowHeight="17640" tabRatio="890" xr2:uid="{1433B07F-32D6-4DD3-BAFF-95929E1EF806}"/>
  </bookViews>
  <sheets>
    <sheet name="予測連絡用" sheetId="32" r:id="rId1"/>
    <sheet name="売上実績上期" sheetId="51" r:id="rId2"/>
    <sheet name="売上実績下期" sheetId="55" r:id="rId3"/>
    <sheet name="見込進捗詳細上期" sheetId="54" r:id="rId4"/>
    <sheet name="見込進捗詳細下期" sheetId="14" r:id="rId5"/>
  </sheets>
  <definedNames>
    <definedName name="_xlnm._FilterDatabase" localSheetId="4" hidden="1">見込進捗詳細下期!$A$4:$AF$4</definedName>
    <definedName name="_xlnm.Print_Area" localSheetId="2">売上実績下期!$A$1:$T$3</definedName>
    <definedName name="_xlnm.Print_Area" localSheetId="1">売上実績上期!$A$1:$Y$89</definedName>
    <definedName name="_xlnm.Print_Area" localSheetId="0">予測連絡用!$B$2:$X$35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4" l="1"/>
  <c r="F5" i="14"/>
  <c r="W83" i="55"/>
  <c r="W82" i="55"/>
  <c r="W75" i="55"/>
  <c r="W74" i="55"/>
  <c r="W37" i="55"/>
  <c r="W36" i="55"/>
  <c r="W66" i="55"/>
  <c r="W67" i="55" s="1"/>
  <c r="W65" i="55"/>
  <c r="W64" i="55"/>
  <c r="W56" i="55"/>
  <c r="W55" i="55"/>
  <c r="W54" i="55"/>
  <c r="W46" i="55"/>
  <c r="W45" i="55"/>
  <c r="W44" i="55"/>
  <c r="W28" i="55"/>
  <c r="W27" i="55"/>
  <c r="W26" i="55"/>
  <c r="W18" i="55"/>
  <c r="W17" i="55"/>
  <c r="W16" i="55"/>
  <c r="W8" i="55"/>
  <c r="W7" i="55"/>
  <c r="W6" i="55"/>
  <c r="V83" i="55"/>
  <c r="V82" i="55"/>
  <c r="V75" i="55"/>
  <c r="V74" i="55"/>
  <c r="V66" i="55"/>
  <c r="V65" i="55"/>
  <c r="V64" i="55"/>
  <c r="V56" i="55"/>
  <c r="V55" i="55"/>
  <c r="V54" i="55"/>
  <c r="V46" i="55"/>
  <c r="V45" i="55"/>
  <c r="V44" i="55"/>
  <c r="V37" i="55"/>
  <c r="V36" i="55"/>
  <c r="V28" i="55"/>
  <c r="V27" i="55"/>
  <c r="V26" i="55"/>
  <c r="V18" i="55"/>
  <c r="V17" i="55"/>
  <c r="V16" i="55"/>
  <c r="V8" i="55"/>
  <c r="V7" i="55"/>
  <c r="V6" i="55"/>
  <c r="U83" i="55"/>
  <c r="U84" i="55" s="1"/>
  <c r="U82" i="55"/>
  <c r="U75" i="55"/>
  <c r="U74" i="55"/>
  <c r="U76" i="55" s="1"/>
  <c r="U38" i="55"/>
  <c r="U37" i="55"/>
  <c r="U36" i="55"/>
  <c r="U66" i="55"/>
  <c r="U65" i="55"/>
  <c r="U64" i="55"/>
  <c r="U56" i="55"/>
  <c r="U55" i="55"/>
  <c r="U54" i="55"/>
  <c r="U46" i="55"/>
  <c r="U45" i="55"/>
  <c r="U44" i="55"/>
  <c r="U28" i="55"/>
  <c r="U27" i="55"/>
  <c r="U26" i="55"/>
  <c r="U18" i="55"/>
  <c r="U17" i="55"/>
  <c r="U16" i="55"/>
  <c r="U8" i="55"/>
  <c r="U7" i="55"/>
  <c r="U6" i="55"/>
  <c r="W32" i="32"/>
  <c r="W33" i="32" s="1"/>
  <c r="W31" i="32"/>
  <c r="W24" i="32"/>
  <c r="W23" i="32"/>
  <c r="W22" i="32"/>
  <c r="W25" i="32" s="1"/>
  <c r="W15" i="32"/>
  <c r="W16" i="32" s="1"/>
  <c r="W14" i="32"/>
  <c r="W7" i="32"/>
  <c r="W8" i="32" s="1"/>
  <c r="W6" i="32"/>
  <c r="V32" i="32"/>
  <c r="V31" i="32"/>
  <c r="V24" i="32"/>
  <c r="V23" i="32"/>
  <c r="V22" i="32"/>
  <c r="V15" i="32"/>
  <c r="V14" i="32"/>
  <c r="V7" i="32"/>
  <c r="V6" i="32"/>
  <c r="U32" i="32"/>
  <c r="U33" i="32" s="1"/>
  <c r="U31" i="32"/>
  <c r="U24" i="32"/>
  <c r="U23" i="32"/>
  <c r="U22" i="32"/>
  <c r="U15" i="32"/>
  <c r="U16" i="32" s="1"/>
  <c r="U14" i="32"/>
  <c r="U7" i="32"/>
  <c r="U8" i="32" s="1"/>
  <c r="U6" i="32"/>
  <c r="W29" i="55" l="1"/>
  <c r="W19" i="55"/>
  <c r="W9" i="55"/>
  <c r="W57" i="55"/>
  <c r="W47" i="55"/>
  <c r="G88" i="14" l="1"/>
  <c r="H88" i="14"/>
  <c r="K88" i="14"/>
  <c r="L88" i="14"/>
  <c r="O88" i="14"/>
  <c r="P88" i="14"/>
  <c r="S88" i="14"/>
  <c r="T88" i="14"/>
  <c r="W88" i="14"/>
  <c r="X88" i="14"/>
  <c r="AA88" i="14"/>
  <c r="AB88" i="14"/>
  <c r="AE88" i="14"/>
  <c r="AF88" i="14"/>
  <c r="G89" i="14"/>
  <c r="H89" i="14"/>
  <c r="K89" i="14"/>
  <c r="L89" i="14"/>
  <c r="O89" i="14"/>
  <c r="P89" i="14"/>
  <c r="S89" i="14"/>
  <c r="T89" i="14"/>
  <c r="W89" i="14"/>
  <c r="X89" i="14"/>
  <c r="AA89" i="14"/>
  <c r="AB89" i="14"/>
  <c r="AE89" i="14"/>
  <c r="AF89" i="14"/>
  <c r="AD104" i="14" l="1"/>
  <c r="AC104" i="14"/>
  <c r="Z104" i="14"/>
  <c r="Y104" i="14"/>
  <c r="V104" i="14"/>
  <c r="U104" i="14"/>
  <c r="R104" i="14"/>
  <c r="Q104" i="14"/>
  <c r="N104" i="14"/>
  <c r="N98" i="14" s="1"/>
  <c r="N95" i="14" s="1"/>
  <c r="M104" i="14"/>
  <c r="J104" i="14"/>
  <c r="I104" i="14"/>
  <c r="F104" i="14"/>
  <c r="E104" i="14"/>
  <c r="AC95" i="14"/>
  <c r="AD95" i="14"/>
  <c r="Z95" i="14"/>
  <c r="Y95" i="14"/>
  <c r="V95" i="14"/>
  <c r="U95" i="14"/>
  <c r="R95" i="14"/>
  <c r="Q95" i="14"/>
  <c r="M95" i="14"/>
  <c r="J95" i="14"/>
  <c r="I95" i="14"/>
  <c r="F95" i="14"/>
  <c r="E95" i="14"/>
  <c r="AD87" i="14"/>
  <c r="AC87" i="14"/>
  <c r="Z87" i="14"/>
  <c r="Y87" i="14"/>
  <c r="V87" i="14"/>
  <c r="U87" i="14"/>
  <c r="R87" i="14"/>
  <c r="Q87" i="14"/>
  <c r="N87" i="14"/>
  <c r="M87" i="14"/>
  <c r="J87" i="14"/>
  <c r="I87" i="14"/>
  <c r="F87" i="14"/>
  <c r="E87" i="14"/>
  <c r="AD78" i="14"/>
  <c r="AC78" i="14"/>
  <c r="Z78" i="14"/>
  <c r="Y78" i="14"/>
  <c r="V78" i="14"/>
  <c r="U78" i="14"/>
  <c r="R78" i="14"/>
  <c r="Q78" i="14"/>
  <c r="N78" i="14"/>
  <c r="M78" i="14"/>
  <c r="J78" i="14"/>
  <c r="I78" i="14"/>
  <c r="F78" i="14"/>
  <c r="E78" i="14"/>
  <c r="AD70" i="14"/>
  <c r="AC70" i="14"/>
  <c r="AE70" i="14" s="1"/>
  <c r="Z70" i="14"/>
  <c r="Y70" i="14"/>
  <c r="AA70" i="14" s="1"/>
  <c r="V70" i="14"/>
  <c r="U70" i="14"/>
  <c r="R70" i="14"/>
  <c r="Q70" i="14"/>
  <c r="N70" i="14"/>
  <c r="M70" i="14"/>
  <c r="J70" i="14"/>
  <c r="I70" i="14"/>
  <c r="F70" i="14"/>
  <c r="E70" i="14"/>
  <c r="AD62" i="14"/>
  <c r="Z62" i="14"/>
  <c r="V62" i="14"/>
  <c r="AD54" i="14"/>
  <c r="Z54" i="14"/>
  <c r="V54" i="14"/>
  <c r="R62" i="14"/>
  <c r="N62" i="14"/>
  <c r="J62" i="14"/>
  <c r="R54" i="14"/>
  <c r="N54" i="14"/>
  <c r="J54" i="14"/>
  <c r="AC46" i="14"/>
  <c r="Y46" i="14"/>
  <c r="U46" i="14"/>
  <c r="Q46" i="14"/>
  <c r="M46" i="14"/>
  <c r="I46" i="14"/>
  <c r="F62" i="14"/>
  <c r="F54" i="14"/>
  <c r="E46" i="14"/>
  <c r="AD38" i="14"/>
  <c r="AC38" i="14"/>
  <c r="Z38" i="14"/>
  <c r="Y38" i="14"/>
  <c r="V38" i="14"/>
  <c r="U38" i="14"/>
  <c r="R38" i="14"/>
  <c r="Q38" i="14"/>
  <c r="N38" i="14"/>
  <c r="M38" i="14"/>
  <c r="J38" i="14"/>
  <c r="I38" i="14"/>
  <c r="F38" i="14"/>
  <c r="E38" i="14"/>
  <c r="E30" i="14"/>
  <c r="AD30" i="14"/>
  <c r="AC30" i="14"/>
  <c r="Z30" i="14"/>
  <c r="Y30" i="14"/>
  <c r="V30" i="14"/>
  <c r="U30" i="14"/>
  <c r="R30" i="14"/>
  <c r="Q30" i="14"/>
  <c r="N30" i="14"/>
  <c r="M30" i="14"/>
  <c r="J30" i="14"/>
  <c r="I30" i="14"/>
  <c r="F30" i="14"/>
  <c r="AD13" i="14"/>
  <c r="AC13" i="14"/>
  <c r="Z13" i="14"/>
  <c r="Y13" i="14"/>
  <c r="V13" i="14"/>
  <c r="U13" i="14"/>
  <c r="R13" i="14"/>
  <c r="Q13" i="14"/>
  <c r="N13" i="14"/>
  <c r="M13" i="14"/>
  <c r="J13" i="14"/>
  <c r="F13" i="14"/>
  <c r="E13" i="14"/>
  <c r="AD5" i="14"/>
  <c r="AC5" i="14"/>
  <c r="Z5" i="14"/>
  <c r="Y5" i="14"/>
  <c r="V5" i="14"/>
  <c r="U5" i="14"/>
  <c r="R5" i="14"/>
  <c r="Q5" i="14"/>
  <c r="N5" i="14"/>
  <c r="J5" i="14"/>
  <c r="I5" i="14"/>
  <c r="M5" i="14"/>
  <c r="E5" i="14"/>
  <c r="S78" i="14" l="1"/>
  <c r="W70" i="14"/>
  <c r="U19" i="32"/>
  <c r="U18" i="32"/>
  <c r="X6" i="32"/>
  <c r="H79" i="55"/>
  <c r="E79" i="55"/>
  <c r="S79" i="55"/>
  <c r="Q79" i="55"/>
  <c r="O79" i="55"/>
  <c r="M79" i="55"/>
  <c r="K79" i="55"/>
  <c r="H78" i="55"/>
  <c r="H81" i="55" s="1"/>
  <c r="E78" i="55"/>
  <c r="E81" i="55" s="1"/>
  <c r="S78" i="55"/>
  <c r="S81" i="55" s="1"/>
  <c r="Q78" i="55"/>
  <c r="Q81" i="55" s="1"/>
  <c r="O78" i="55"/>
  <c r="O81" i="55" s="1"/>
  <c r="M78" i="55"/>
  <c r="M81" i="55" s="1"/>
  <c r="K78" i="55"/>
  <c r="J75" i="55"/>
  <c r="I75" i="55"/>
  <c r="H75" i="55"/>
  <c r="G75" i="55"/>
  <c r="F75" i="55"/>
  <c r="E75" i="55"/>
  <c r="T75" i="55"/>
  <c r="S75" i="55"/>
  <c r="R75" i="55"/>
  <c r="Q75" i="55"/>
  <c r="P75" i="55"/>
  <c r="O75" i="55"/>
  <c r="N75" i="55"/>
  <c r="M75" i="55"/>
  <c r="L75" i="55"/>
  <c r="K75" i="55"/>
  <c r="J74" i="55"/>
  <c r="H77" i="55" s="1"/>
  <c r="I74" i="55"/>
  <c r="H74" i="55"/>
  <c r="G74" i="55"/>
  <c r="E77" i="55" s="1"/>
  <c r="F74" i="55"/>
  <c r="E74" i="55"/>
  <c r="T74" i="55"/>
  <c r="S77" i="55" s="1"/>
  <c r="S74" i="55"/>
  <c r="R74" i="55"/>
  <c r="Q77" i="55" s="1"/>
  <c r="Q74" i="55"/>
  <c r="P74" i="55"/>
  <c r="O77" i="55" s="1"/>
  <c r="O74" i="55"/>
  <c r="N74" i="55"/>
  <c r="M77" i="55" s="1"/>
  <c r="M74" i="55"/>
  <c r="L74" i="55"/>
  <c r="K74" i="55"/>
  <c r="H73" i="55"/>
  <c r="E73" i="55"/>
  <c r="S73" i="55"/>
  <c r="Q73" i="55"/>
  <c r="O73" i="55"/>
  <c r="M73" i="55"/>
  <c r="K73" i="55"/>
  <c r="H72" i="55"/>
  <c r="E72" i="55"/>
  <c r="S72" i="55"/>
  <c r="Q72" i="55"/>
  <c r="O72" i="55"/>
  <c r="M72" i="55"/>
  <c r="K72" i="55"/>
  <c r="U71" i="55"/>
  <c r="U70" i="55"/>
  <c r="U69" i="55"/>
  <c r="U73" i="55" s="1"/>
  <c r="H68" i="55"/>
  <c r="E68" i="55"/>
  <c r="S68" i="55"/>
  <c r="Q68" i="55"/>
  <c r="O68" i="55"/>
  <c r="M68" i="55"/>
  <c r="K68" i="55"/>
  <c r="J67" i="55"/>
  <c r="I67" i="55"/>
  <c r="H67" i="55"/>
  <c r="G67" i="55"/>
  <c r="F67" i="55"/>
  <c r="E67" i="55"/>
  <c r="T67" i="55"/>
  <c r="S67" i="55"/>
  <c r="R67" i="55"/>
  <c r="Q67" i="55"/>
  <c r="P67" i="55"/>
  <c r="O67" i="55"/>
  <c r="N67" i="55"/>
  <c r="M67" i="55"/>
  <c r="L67" i="55"/>
  <c r="K67" i="55"/>
  <c r="X66" i="55"/>
  <c r="X65" i="55"/>
  <c r="X64" i="55"/>
  <c r="U68" i="55" s="1"/>
  <c r="H63" i="55"/>
  <c r="E63" i="55"/>
  <c r="S63" i="55"/>
  <c r="Q63" i="55"/>
  <c r="O63" i="55"/>
  <c r="M63" i="55"/>
  <c r="K63" i="55"/>
  <c r="H62" i="55"/>
  <c r="E62" i="55"/>
  <c r="S62" i="55"/>
  <c r="Q62" i="55"/>
  <c r="O62" i="55"/>
  <c r="M62" i="55"/>
  <c r="K62" i="55"/>
  <c r="U61" i="55"/>
  <c r="U60" i="55"/>
  <c r="U59" i="55"/>
  <c r="U63" i="55" s="1"/>
  <c r="H58" i="55"/>
  <c r="E58" i="55"/>
  <c r="S58" i="55"/>
  <c r="Q58" i="55"/>
  <c r="O58" i="55"/>
  <c r="M58" i="55"/>
  <c r="K58" i="55"/>
  <c r="J57" i="55"/>
  <c r="I57" i="55"/>
  <c r="H57" i="55"/>
  <c r="G57" i="55"/>
  <c r="F57" i="55"/>
  <c r="E57" i="55"/>
  <c r="T57" i="55"/>
  <c r="S57" i="55"/>
  <c r="R57" i="55"/>
  <c r="Q57" i="55"/>
  <c r="P57" i="55"/>
  <c r="O57" i="55"/>
  <c r="N57" i="55"/>
  <c r="M57" i="55"/>
  <c r="L57" i="55"/>
  <c r="K57" i="55"/>
  <c r="X56" i="55"/>
  <c r="X55" i="55"/>
  <c r="X54" i="55"/>
  <c r="U58" i="55" s="1"/>
  <c r="H53" i="55"/>
  <c r="E53" i="55"/>
  <c r="S53" i="55"/>
  <c r="Q53" i="55"/>
  <c r="O53" i="55"/>
  <c r="M53" i="55"/>
  <c r="K53" i="55"/>
  <c r="H52" i="55"/>
  <c r="E52" i="55"/>
  <c r="S52" i="55"/>
  <c r="Q52" i="55"/>
  <c r="O52" i="55"/>
  <c r="M52" i="55"/>
  <c r="K52" i="55"/>
  <c r="U51" i="55"/>
  <c r="U50" i="55"/>
  <c r="U49" i="55"/>
  <c r="U53" i="55" s="1"/>
  <c r="H48" i="55"/>
  <c r="E48" i="55"/>
  <c r="S48" i="55"/>
  <c r="Q48" i="55"/>
  <c r="O48" i="55"/>
  <c r="M48" i="55"/>
  <c r="K48" i="55"/>
  <c r="J47" i="55"/>
  <c r="I47" i="55"/>
  <c r="H47" i="55"/>
  <c r="G47" i="55"/>
  <c r="F47" i="55"/>
  <c r="E47" i="55"/>
  <c r="T47" i="55"/>
  <c r="S47" i="55"/>
  <c r="R47" i="55"/>
  <c r="Q47" i="55"/>
  <c r="P47" i="55"/>
  <c r="O47" i="55"/>
  <c r="N47" i="55"/>
  <c r="M47" i="55"/>
  <c r="L47" i="55"/>
  <c r="K47" i="55"/>
  <c r="X46" i="55"/>
  <c r="X45" i="55"/>
  <c r="X44" i="55"/>
  <c r="U48" i="55" s="1"/>
  <c r="H41" i="55"/>
  <c r="E41" i="55"/>
  <c r="S41" i="55"/>
  <c r="Q41" i="55"/>
  <c r="O41" i="55"/>
  <c r="M41" i="55"/>
  <c r="K41" i="55"/>
  <c r="H40" i="55"/>
  <c r="E40" i="55"/>
  <c r="S40" i="55"/>
  <c r="S43" i="55" s="1"/>
  <c r="Q40" i="55"/>
  <c r="O40" i="55"/>
  <c r="M40" i="55"/>
  <c r="K40" i="55"/>
  <c r="J37" i="55"/>
  <c r="I37" i="55"/>
  <c r="H37" i="55"/>
  <c r="G37" i="55"/>
  <c r="G83" i="55" s="1"/>
  <c r="F37" i="55"/>
  <c r="E37" i="55"/>
  <c r="T37" i="55"/>
  <c r="S37" i="55"/>
  <c r="R37" i="55"/>
  <c r="Q37" i="55"/>
  <c r="P37" i="55"/>
  <c r="O37" i="55"/>
  <c r="O83" i="55" s="1"/>
  <c r="N37" i="55"/>
  <c r="M37" i="55"/>
  <c r="L37" i="55"/>
  <c r="K37" i="55"/>
  <c r="J36" i="55"/>
  <c r="H39" i="55" s="1"/>
  <c r="I36" i="55"/>
  <c r="H36" i="55"/>
  <c r="G36" i="55"/>
  <c r="F36" i="55"/>
  <c r="E36" i="55"/>
  <c r="T36" i="55"/>
  <c r="S36" i="55"/>
  <c r="R36" i="55"/>
  <c r="Q36" i="55"/>
  <c r="P36" i="55"/>
  <c r="O39" i="55" s="1"/>
  <c r="O36" i="55"/>
  <c r="O82" i="55" s="1"/>
  <c r="N36" i="55"/>
  <c r="M36" i="55"/>
  <c r="L36" i="55"/>
  <c r="K36" i="55"/>
  <c r="H35" i="55"/>
  <c r="E35" i="55"/>
  <c r="S35" i="55"/>
  <c r="Q35" i="55"/>
  <c r="O35" i="55"/>
  <c r="M35" i="55"/>
  <c r="K35" i="55"/>
  <c r="H34" i="55"/>
  <c r="E34" i="55"/>
  <c r="S34" i="55"/>
  <c r="Q34" i="55"/>
  <c r="O34" i="55"/>
  <c r="M34" i="55"/>
  <c r="K34" i="55"/>
  <c r="U33" i="55"/>
  <c r="U32" i="55"/>
  <c r="U31" i="55"/>
  <c r="U35" i="55" s="1"/>
  <c r="H30" i="55"/>
  <c r="E30" i="55"/>
  <c r="S30" i="55"/>
  <c r="Q30" i="55"/>
  <c r="O30" i="55"/>
  <c r="M30" i="55"/>
  <c r="K30" i="55"/>
  <c r="J29" i="55"/>
  <c r="I29" i="55"/>
  <c r="H29" i="55"/>
  <c r="G29" i="55"/>
  <c r="F29" i="55"/>
  <c r="E29" i="55"/>
  <c r="T29" i="55"/>
  <c r="S29" i="55"/>
  <c r="R29" i="55"/>
  <c r="Q29" i="55"/>
  <c r="P29" i="55"/>
  <c r="O29" i="55"/>
  <c r="N29" i="55"/>
  <c r="M29" i="55"/>
  <c r="L29" i="55"/>
  <c r="K29" i="55"/>
  <c r="X28" i="55"/>
  <c r="X27" i="55"/>
  <c r="X26" i="55"/>
  <c r="U30" i="55" s="1"/>
  <c r="H25" i="55"/>
  <c r="E25" i="55"/>
  <c r="S25" i="55"/>
  <c r="Q25" i="55"/>
  <c r="O25" i="55"/>
  <c r="M25" i="55"/>
  <c r="K25" i="55"/>
  <c r="H24" i="55"/>
  <c r="E24" i="55"/>
  <c r="S24" i="55"/>
  <c r="Q24" i="55"/>
  <c r="O24" i="55"/>
  <c r="M24" i="55"/>
  <c r="K24" i="55"/>
  <c r="U23" i="55"/>
  <c r="U22" i="55"/>
  <c r="U21" i="55"/>
  <c r="U25" i="55" s="1"/>
  <c r="H20" i="55"/>
  <c r="E20" i="55"/>
  <c r="S20" i="55"/>
  <c r="Q20" i="55"/>
  <c r="O20" i="55"/>
  <c r="M20" i="55"/>
  <c r="K20" i="55"/>
  <c r="J19" i="55"/>
  <c r="I19" i="55"/>
  <c r="H19" i="55"/>
  <c r="G19" i="55"/>
  <c r="F19" i="55"/>
  <c r="E19" i="55"/>
  <c r="T19" i="55"/>
  <c r="S19" i="55"/>
  <c r="R19" i="55"/>
  <c r="Q19" i="55"/>
  <c r="P19" i="55"/>
  <c r="O19" i="55"/>
  <c r="N19" i="55"/>
  <c r="M19" i="55"/>
  <c r="L19" i="55"/>
  <c r="K19" i="55"/>
  <c r="X18" i="55"/>
  <c r="X17" i="55"/>
  <c r="X16" i="55"/>
  <c r="U20" i="55" s="1"/>
  <c r="H15" i="55"/>
  <c r="E15" i="55"/>
  <c r="S15" i="55"/>
  <c r="Q15" i="55"/>
  <c r="O15" i="55"/>
  <c r="M15" i="55"/>
  <c r="K15" i="55"/>
  <c r="H14" i="55"/>
  <c r="E14" i="55"/>
  <c r="S14" i="55"/>
  <c r="Q14" i="55"/>
  <c r="O14" i="55"/>
  <c r="M14" i="55"/>
  <c r="K14" i="55"/>
  <c r="U13" i="55"/>
  <c r="U12" i="55"/>
  <c r="U11" i="55"/>
  <c r="U15" i="55" s="1"/>
  <c r="H10" i="55"/>
  <c r="E10" i="55"/>
  <c r="S10" i="55"/>
  <c r="Q10" i="55"/>
  <c r="O10" i="55"/>
  <c r="M10" i="55"/>
  <c r="K10" i="55"/>
  <c r="J9" i="55"/>
  <c r="I9" i="55"/>
  <c r="H9" i="55"/>
  <c r="G9" i="55"/>
  <c r="F9" i="55"/>
  <c r="E9" i="55"/>
  <c r="T9" i="55"/>
  <c r="S9" i="55"/>
  <c r="R9" i="55"/>
  <c r="Q9" i="55"/>
  <c r="P9" i="55"/>
  <c r="O9" i="55"/>
  <c r="N9" i="55"/>
  <c r="M9" i="55"/>
  <c r="L9" i="55"/>
  <c r="K9" i="55"/>
  <c r="X8" i="55"/>
  <c r="X7" i="55"/>
  <c r="X6" i="55"/>
  <c r="U10" i="55" s="1"/>
  <c r="N83" i="55" l="1"/>
  <c r="Q83" i="55"/>
  <c r="T83" i="55"/>
  <c r="T84" i="55" s="1"/>
  <c r="H83" i="55"/>
  <c r="M86" i="55"/>
  <c r="M89" i="55" s="1"/>
  <c r="E86" i="55"/>
  <c r="E89" i="55" s="1"/>
  <c r="O87" i="55"/>
  <c r="H87" i="55"/>
  <c r="U52" i="55"/>
  <c r="T82" i="55"/>
  <c r="S85" i="55" s="1"/>
  <c r="H82" i="55"/>
  <c r="Q86" i="55"/>
  <c r="Q89" i="55" s="1"/>
  <c r="S87" i="55"/>
  <c r="V67" i="55"/>
  <c r="V19" i="55"/>
  <c r="M82" i="55"/>
  <c r="R82" i="55"/>
  <c r="Q85" i="55" s="1"/>
  <c r="E82" i="55"/>
  <c r="I82" i="55"/>
  <c r="M76" i="55"/>
  <c r="R76" i="55"/>
  <c r="E76" i="55"/>
  <c r="I76" i="55"/>
  <c r="K39" i="55"/>
  <c r="W38" i="55"/>
  <c r="O86" i="55"/>
  <c r="O89" i="55" s="1"/>
  <c r="H86" i="55"/>
  <c r="H89" i="55" s="1"/>
  <c r="Q87" i="55"/>
  <c r="X47" i="55"/>
  <c r="K77" i="55"/>
  <c r="O80" i="55"/>
  <c r="V29" i="55"/>
  <c r="U34" i="55"/>
  <c r="N82" i="55"/>
  <c r="M85" i="55" s="1"/>
  <c r="Q82" i="55"/>
  <c r="Q84" i="55" s="1"/>
  <c r="G82" i="55"/>
  <c r="E85" i="55" s="1"/>
  <c r="K38" i="55"/>
  <c r="P83" i="55"/>
  <c r="S83" i="55"/>
  <c r="F83" i="55"/>
  <c r="J83" i="55"/>
  <c r="K42" i="55"/>
  <c r="X29" i="55"/>
  <c r="O76" i="55"/>
  <c r="T76" i="55"/>
  <c r="H76" i="55"/>
  <c r="U78" i="55"/>
  <c r="U81" i="55" s="1"/>
  <c r="M80" i="55"/>
  <c r="E80" i="55"/>
  <c r="K80" i="55"/>
  <c r="V9" i="55"/>
  <c r="X19" i="55"/>
  <c r="U24" i="55"/>
  <c r="V57" i="55"/>
  <c r="X67" i="55"/>
  <c r="U72" i="55"/>
  <c r="S76" i="55"/>
  <c r="F76" i="55"/>
  <c r="H80" i="55"/>
  <c r="X9" i="55"/>
  <c r="U14" i="55"/>
  <c r="O84" i="55"/>
  <c r="S39" i="55"/>
  <c r="V47" i="55"/>
  <c r="X57" i="55"/>
  <c r="U62" i="55"/>
  <c r="N76" i="55"/>
  <c r="Q76" i="55"/>
  <c r="G76" i="55"/>
  <c r="Q80" i="55"/>
  <c r="S82" i="55"/>
  <c r="F82" i="55"/>
  <c r="M83" i="55"/>
  <c r="R83" i="55"/>
  <c r="R84" i="55" s="1"/>
  <c r="E83" i="55"/>
  <c r="I83" i="55"/>
  <c r="S86" i="55"/>
  <c r="S89" i="55" s="1"/>
  <c r="M87" i="55"/>
  <c r="M88" i="55" s="1"/>
  <c r="E87" i="55"/>
  <c r="E88" i="55" s="1"/>
  <c r="X75" i="55"/>
  <c r="U79" i="55"/>
  <c r="U80" i="55" s="1"/>
  <c r="S80" i="55"/>
  <c r="U9" i="55"/>
  <c r="U19" i="55"/>
  <c r="U29" i="55"/>
  <c r="X36" i="55"/>
  <c r="U39" i="55" s="1"/>
  <c r="N84" i="55"/>
  <c r="F38" i="55"/>
  <c r="U40" i="55"/>
  <c r="U43" i="55" s="1"/>
  <c r="K86" i="55"/>
  <c r="K43" i="55"/>
  <c r="U47" i="55"/>
  <c r="U57" i="55"/>
  <c r="U67" i="55"/>
  <c r="X74" i="55"/>
  <c r="U77" i="55" s="1"/>
  <c r="K76" i="55"/>
  <c r="K81" i="55"/>
  <c r="P82" i="55"/>
  <c r="O85" i="55" s="1"/>
  <c r="X37" i="55"/>
  <c r="J38" i="55"/>
  <c r="J76" i="55"/>
  <c r="P38" i="55"/>
  <c r="P76" i="55"/>
  <c r="K82" i="55"/>
  <c r="K83" i="55"/>
  <c r="S38" i="55"/>
  <c r="U41" i="55"/>
  <c r="K87" i="55"/>
  <c r="S42" i="55"/>
  <c r="J82" i="55"/>
  <c r="H85" i="55" s="1"/>
  <c r="N38" i="55"/>
  <c r="Q38" i="55"/>
  <c r="G38" i="55"/>
  <c r="M39" i="55"/>
  <c r="E39" i="55"/>
  <c r="M42" i="55"/>
  <c r="E42" i="55"/>
  <c r="M43" i="55"/>
  <c r="E43" i="55"/>
  <c r="L38" i="55"/>
  <c r="O38" i="55"/>
  <c r="T38" i="55"/>
  <c r="H38" i="55"/>
  <c r="O42" i="55"/>
  <c r="H42" i="55"/>
  <c r="O43" i="55"/>
  <c r="H43" i="55"/>
  <c r="L76" i="55"/>
  <c r="L82" i="55"/>
  <c r="L83" i="55"/>
  <c r="M38" i="55"/>
  <c r="R38" i="55"/>
  <c r="E38" i="55"/>
  <c r="I38" i="55"/>
  <c r="Q39" i="55"/>
  <c r="Q42" i="55"/>
  <c r="Q43" i="55"/>
  <c r="H84" i="55" l="1"/>
  <c r="X38" i="55"/>
  <c r="U42" i="55"/>
  <c r="E84" i="55"/>
  <c r="F84" i="55"/>
  <c r="Q88" i="55"/>
  <c r="I84" i="55"/>
  <c r="M84" i="55"/>
  <c r="O88" i="55"/>
  <c r="X76" i="55"/>
  <c r="H88" i="55"/>
  <c r="V76" i="55"/>
  <c r="V38" i="55"/>
  <c r="W76" i="55"/>
  <c r="G84" i="55"/>
  <c r="S84" i="55"/>
  <c r="P84" i="55"/>
  <c r="J84" i="55"/>
  <c r="S88" i="55"/>
  <c r="X83" i="55"/>
  <c r="L84" i="55"/>
  <c r="X82" i="55"/>
  <c r="U85" i="55" s="1"/>
  <c r="K85" i="55"/>
  <c r="U87" i="55"/>
  <c r="K88" i="55"/>
  <c r="K84" i="55"/>
  <c r="U86" i="55"/>
  <c r="U89" i="55" s="1"/>
  <c r="K89" i="55"/>
  <c r="V84" i="55" l="1"/>
  <c r="W84" i="55"/>
  <c r="X84" i="55"/>
  <c r="U88" i="55"/>
  <c r="Z108" i="54"/>
  <c r="Y108" i="54"/>
  <c r="V108" i="54"/>
  <c r="U108" i="54"/>
  <c r="X108" i="54" s="1"/>
  <c r="R108" i="54"/>
  <c r="Q108" i="54"/>
  <c r="T108" i="54" s="1"/>
  <c r="N108" i="54"/>
  <c r="M108" i="54"/>
  <c r="J108" i="54"/>
  <c r="I108" i="54"/>
  <c r="L108" i="54" s="1"/>
  <c r="F108" i="54"/>
  <c r="E108" i="54"/>
  <c r="H108" i="54" s="1"/>
  <c r="Z107" i="54"/>
  <c r="Y107" i="54"/>
  <c r="AB107" i="54" s="1"/>
  <c r="V107" i="54"/>
  <c r="U107" i="54"/>
  <c r="X107" i="54" s="1"/>
  <c r="R107" i="54"/>
  <c r="Q107" i="54"/>
  <c r="T107" i="54" s="1"/>
  <c r="N107" i="54"/>
  <c r="M107" i="54"/>
  <c r="P107" i="54" s="1"/>
  <c r="J107" i="54"/>
  <c r="I107" i="54"/>
  <c r="L107" i="54" s="1"/>
  <c r="F107" i="54"/>
  <c r="E107" i="54"/>
  <c r="H107" i="54" s="1"/>
  <c r="Y105" i="54"/>
  <c r="U105" i="54"/>
  <c r="Q105" i="54"/>
  <c r="M105" i="54"/>
  <c r="I105" i="54"/>
  <c r="E105" i="54"/>
  <c r="Y104" i="54"/>
  <c r="U104" i="54"/>
  <c r="X104" i="54" s="1"/>
  <c r="Q104" i="54"/>
  <c r="M104" i="54"/>
  <c r="I104" i="54"/>
  <c r="E104" i="54"/>
  <c r="Y103" i="54"/>
  <c r="AB103" i="54" s="1"/>
  <c r="U103" i="54"/>
  <c r="Q103" i="54"/>
  <c r="M103" i="54"/>
  <c r="I103" i="54"/>
  <c r="L103" i="54" s="1"/>
  <c r="E103" i="54"/>
  <c r="Y102" i="54"/>
  <c r="U102" i="54"/>
  <c r="Q102" i="54"/>
  <c r="M102" i="54"/>
  <c r="P102" i="54" s="1"/>
  <c r="I102" i="54"/>
  <c r="E102" i="54"/>
  <c r="Y101" i="54"/>
  <c r="U101" i="54"/>
  <c r="Q101" i="54"/>
  <c r="T101" i="54" s="1"/>
  <c r="M101" i="54"/>
  <c r="I101" i="54"/>
  <c r="E101" i="54"/>
  <c r="Y100" i="54"/>
  <c r="U100" i="54"/>
  <c r="Q100" i="54"/>
  <c r="M100" i="54"/>
  <c r="I100" i="54"/>
  <c r="E100" i="54"/>
  <c r="AB99" i="54"/>
  <c r="AA99" i="54"/>
  <c r="X99" i="54"/>
  <c r="W99" i="54"/>
  <c r="T99" i="54"/>
  <c r="S99" i="54"/>
  <c r="P99" i="54"/>
  <c r="O99" i="54"/>
  <c r="L99" i="54"/>
  <c r="K99" i="54"/>
  <c r="H99" i="54"/>
  <c r="G99" i="54"/>
  <c r="AB98" i="54"/>
  <c r="AA98" i="54"/>
  <c r="X98" i="54"/>
  <c r="W98" i="54"/>
  <c r="T98" i="54"/>
  <c r="S98" i="54"/>
  <c r="P98" i="54"/>
  <c r="O98" i="54"/>
  <c r="L98" i="54"/>
  <c r="K98" i="54"/>
  <c r="H98" i="54"/>
  <c r="G98" i="54"/>
  <c r="AB97" i="54"/>
  <c r="AA97" i="54"/>
  <c r="X97" i="54"/>
  <c r="W97" i="54"/>
  <c r="T97" i="54"/>
  <c r="S97" i="54"/>
  <c r="P97" i="54"/>
  <c r="O97" i="54"/>
  <c r="L97" i="54"/>
  <c r="K97" i="54"/>
  <c r="H97" i="54"/>
  <c r="G97" i="54"/>
  <c r="AB96" i="54"/>
  <c r="AA96" i="54"/>
  <c r="X96" i="54"/>
  <c r="W96" i="54"/>
  <c r="T96" i="54"/>
  <c r="S96" i="54"/>
  <c r="P96" i="54"/>
  <c r="O96" i="54"/>
  <c r="L96" i="54"/>
  <c r="K96" i="54"/>
  <c r="H96" i="54"/>
  <c r="G96" i="54"/>
  <c r="AB95" i="54"/>
  <c r="AA95" i="54"/>
  <c r="X95" i="54"/>
  <c r="W95" i="54"/>
  <c r="T95" i="54"/>
  <c r="S95" i="54"/>
  <c r="P95" i="54"/>
  <c r="O95" i="54"/>
  <c r="L95" i="54"/>
  <c r="K95" i="54"/>
  <c r="H95" i="54"/>
  <c r="G95" i="54"/>
  <c r="AB94" i="54"/>
  <c r="AA94" i="54"/>
  <c r="X94" i="54"/>
  <c r="W94" i="54"/>
  <c r="T94" i="54"/>
  <c r="S94" i="54"/>
  <c r="P94" i="54"/>
  <c r="O94" i="54"/>
  <c r="L94" i="54"/>
  <c r="K94" i="54"/>
  <c r="H94" i="54"/>
  <c r="G94" i="54"/>
  <c r="AB93" i="54"/>
  <c r="AA93" i="54"/>
  <c r="X93" i="54"/>
  <c r="W93" i="54"/>
  <c r="T93" i="54"/>
  <c r="S93" i="54"/>
  <c r="P93" i="54"/>
  <c r="O93" i="54"/>
  <c r="L93" i="54"/>
  <c r="K93" i="54"/>
  <c r="H93" i="54"/>
  <c r="G93" i="54"/>
  <c r="Z92" i="54"/>
  <c r="AA92" i="54" s="1"/>
  <c r="Y92" i="54"/>
  <c r="AB92" i="54" s="1"/>
  <c r="V92" i="54"/>
  <c r="W92" i="54" s="1"/>
  <c r="U92" i="54"/>
  <c r="X92" i="54" s="1"/>
  <c r="R92" i="54"/>
  <c r="S92" i="54" s="1"/>
  <c r="Q92" i="54"/>
  <c r="T92" i="54" s="1"/>
  <c r="N92" i="54"/>
  <c r="O92" i="54" s="1"/>
  <c r="M92" i="54"/>
  <c r="P92" i="54" s="1"/>
  <c r="J92" i="54"/>
  <c r="K92" i="54" s="1"/>
  <c r="I92" i="54"/>
  <c r="L92" i="54" s="1"/>
  <c r="F92" i="54"/>
  <c r="G92" i="54" s="1"/>
  <c r="E92" i="54"/>
  <c r="H92" i="54" s="1"/>
  <c r="AB91" i="54"/>
  <c r="AA91" i="54"/>
  <c r="X91" i="54"/>
  <c r="W91" i="54"/>
  <c r="T91" i="54"/>
  <c r="S91" i="54"/>
  <c r="P91" i="54"/>
  <c r="O91" i="54"/>
  <c r="L91" i="54"/>
  <c r="K91" i="54"/>
  <c r="H91" i="54"/>
  <c r="G91" i="54"/>
  <c r="AB90" i="54"/>
  <c r="AA90" i="54"/>
  <c r="X90" i="54"/>
  <c r="W90" i="54"/>
  <c r="T90" i="54"/>
  <c r="S90" i="54"/>
  <c r="P90" i="54"/>
  <c r="O90" i="54"/>
  <c r="L90" i="54"/>
  <c r="K90" i="54"/>
  <c r="H90" i="54"/>
  <c r="G90" i="54"/>
  <c r="AB89" i="54"/>
  <c r="AA89" i="54"/>
  <c r="X89" i="54"/>
  <c r="W89" i="54"/>
  <c r="T89" i="54"/>
  <c r="S89" i="54"/>
  <c r="P89" i="54"/>
  <c r="O89" i="54"/>
  <c r="L89" i="54"/>
  <c r="K89" i="54"/>
  <c r="H89" i="54"/>
  <c r="G89" i="54"/>
  <c r="AB88" i="54"/>
  <c r="AA88" i="54"/>
  <c r="X88" i="54"/>
  <c r="W88" i="54"/>
  <c r="T88" i="54"/>
  <c r="S88" i="54"/>
  <c r="P88" i="54"/>
  <c r="O88" i="54"/>
  <c r="L88" i="54"/>
  <c r="K88" i="54"/>
  <c r="H88" i="54"/>
  <c r="G88" i="54"/>
  <c r="AB87" i="54"/>
  <c r="AA87" i="54"/>
  <c r="X87" i="54"/>
  <c r="W87" i="54"/>
  <c r="T87" i="54"/>
  <c r="S87" i="54"/>
  <c r="P87" i="54"/>
  <c r="O87" i="54"/>
  <c r="L87" i="54"/>
  <c r="K87" i="54"/>
  <c r="H87" i="54"/>
  <c r="G87" i="54"/>
  <c r="AB86" i="54"/>
  <c r="AA86" i="54"/>
  <c r="X86" i="54"/>
  <c r="W86" i="54"/>
  <c r="T86" i="54"/>
  <c r="S86" i="54"/>
  <c r="P86" i="54"/>
  <c r="O86" i="54"/>
  <c r="L86" i="54"/>
  <c r="K86" i="54"/>
  <c r="H86" i="54"/>
  <c r="G86" i="54"/>
  <c r="AB85" i="54"/>
  <c r="AA85" i="54"/>
  <c r="X85" i="54"/>
  <c r="W85" i="54"/>
  <c r="T85" i="54"/>
  <c r="S85" i="54"/>
  <c r="P85" i="54"/>
  <c r="O85" i="54"/>
  <c r="L85" i="54"/>
  <c r="K85" i="54"/>
  <c r="H85" i="54"/>
  <c r="G85" i="54"/>
  <c r="Z84" i="54"/>
  <c r="AA84" i="54" s="1"/>
  <c r="Y84" i="54"/>
  <c r="AB84" i="54" s="1"/>
  <c r="V84" i="54"/>
  <c r="W84" i="54" s="1"/>
  <c r="U84" i="54"/>
  <c r="X84" i="54" s="1"/>
  <c r="R84" i="54"/>
  <c r="S84" i="54" s="1"/>
  <c r="Q84" i="54"/>
  <c r="T84" i="54" s="1"/>
  <c r="N84" i="54"/>
  <c r="O84" i="54" s="1"/>
  <c r="M84" i="54"/>
  <c r="P84" i="54" s="1"/>
  <c r="J84" i="54"/>
  <c r="K84" i="54" s="1"/>
  <c r="I84" i="54"/>
  <c r="L84" i="54" s="1"/>
  <c r="F84" i="54"/>
  <c r="G84" i="54" s="1"/>
  <c r="E84" i="54"/>
  <c r="H84" i="54" s="1"/>
  <c r="AB83" i="54"/>
  <c r="AA83" i="54"/>
  <c r="X83" i="54"/>
  <c r="W83" i="54"/>
  <c r="T83" i="54"/>
  <c r="S83" i="54"/>
  <c r="P83" i="54"/>
  <c r="O83" i="54"/>
  <c r="L83" i="54"/>
  <c r="K83" i="54"/>
  <c r="H83" i="54"/>
  <c r="G83" i="54"/>
  <c r="AB82" i="54"/>
  <c r="AA82" i="54"/>
  <c r="X82" i="54"/>
  <c r="W82" i="54"/>
  <c r="T82" i="54"/>
  <c r="S82" i="54"/>
  <c r="P82" i="54"/>
  <c r="O82" i="54"/>
  <c r="L82" i="54"/>
  <c r="K82" i="54"/>
  <c r="H82" i="54"/>
  <c r="G82" i="54"/>
  <c r="AB81" i="54"/>
  <c r="AA81" i="54"/>
  <c r="X81" i="54"/>
  <c r="W81" i="54"/>
  <c r="T81" i="54"/>
  <c r="S81" i="54"/>
  <c r="P81" i="54"/>
  <c r="O81" i="54"/>
  <c r="L81" i="54"/>
  <c r="K81" i="54"/>
  <c r="H81" i="54"/>
  <c r="G81" i="54"/>
  <c r="AB80" i="54"/>
  <c r="AA80" i="54"/>
  <c r="X80" i="54"/>
  <c r="W80" i="54"/>
  <c r="T80" i="54"/>
  <c r="S80" i="54"/>
  <c r="P80" i="54"/>
  <c r="O80" i="54"/>
  <c r="L80" i="54"/>
  <c r="K80" i="54"/>
  <c r="H80" i="54"/>
  <c r="G80" i="54"/>
  <c r="AB79" i="54"/>
  <c r="AA79" i="54"/>
  <c r="X79" i="54"/>
  <c r="W79" i="54"/>
  <c r="T79" i="54"/>
  <c r="S79" i="54"/>
  <c r="P79" i="54"/>
  <c r="O79" i="54"/>
  <c r="L79" i="54"/>
  <c r="K79" i="54"/>
  <c r="H79" i="54"/>
  <c r="G79" i="54"/>
  <c r="AB78" i="54"/>
  <c r="AA78" i="54"/>
  <c r="X78" i="54"/>
  <c r="W78" i="54"/>
  <c r="T78" i="54"/>
  <c r="S78" i="54"/>
  <c r="P78" i="54"/>
  <c r="O78" i="54"/>
  <c r="L78" i="54"/>
  <c r="K78" i="54"/>
  <c r="H78" i="54"/>
  <c r="G78" i="54"/>
  <c r="Z77" i="54"/>
  <c r="Y77" i="54"/>
  <c r="V77" i="54"/>
  <c r="U77" i="54"/>
  <c r="R77" i="54"/>
  <c r="Q77" i="54"/>
  <c r="N77" i="54"/>
  <c r="M77" i="54"/>
  <c r="J77" i="54"/>
  <c r="I77" i="54"/>
  <c r="F77" i="54"/>
  <c r="E77" i="54"/>
  <c r="AB76" i="54"/>
  <c r="AA76" i="54"/>
  <c r="X76" i="54"/>
  <c r="W76" i="54"/>
  <c r="T76" i="54"/>
  <c r="S76" i="54"/>
  <c r="P76" i="54"/>
  <c r="O76" i="54"/>
  <c r="L76" i="54"/>
  <c r="K76" i="54"/>
  <c r="H76" i="54"/>
  <c r="G76" i="54"/>
  <c r="AB75" i="54"/>
  <c r="AA75" i="54"/>
  <c r="X75" i="54"/>
  <c r="W75" i="54"/>
  <c r="T75" i="54"/>
  <c r="S75" i="54"/>
  <c r="P75" i="54"/>
  <c r="O75" i="54"/>
  <c r="L75" i="54"/>
  <c r="K75" i="54"/>
  <c r="H75" i="54"/>
  <c r="G75" i="54"/>
  <c r="AB74" i="54"/>
  <c r="AA74" i="54"/>
  <c r="X74" i="54"/>
  <c r="W74" i="54"/>
  <c r="T74" i="54"/>
  <c r="S74" i="54"/>
  <c r="P74" i="54"/>
  <c r="O74" i="54"/>
  <c r="L74" i="54"/>
  <c r="K74" i="54"/>
  <c r="H74" i="54"/>
  <c r="G74" i="54"/>
  <c r="AB73" i="54"/>
  <c r="AA73" i="54"/>
  <c r="X73" i="54"/>
  <c r="W73" i="54"/>
  <c r="T73" i="54"/>
  <c r="S73" i="54"/>
  <c r="P73" i="54"/>
  <c r="O73" i="54"/>
  <c r="L73" i="54"/>
  <c r="K73" i="54"/>
  <c r="H73" i="54"/>
  <c r="G73" i="54"/>
  <c r="AB72" i="54"/>
  <c r="AA72" i="54"/>
  <c r="X72" i="54"/>
  <c r="W72" i="54"/>
  <c r="T72" i="54"/>
  <c r="S72" i="54"/>
  <c r="P72" i="54"/>
  <c r="O72" i="54"/>
  <c r="L72" i="54"/>
  <c r="K72" i="54"/>
  <c r="H72" i="54"/>
  <c r="G72" i="54"/>
  <c r="AB71" i="54"/>
  <c r="AA71" i="54"/>
  <c r="X71" i="54"/>
  <c r="W71" i="54"/>
  <c r="T71" i="54"/>
  <c r="S71" i="54"/>
  <c r="P71" i="54"/>
  <c r="O71" i="54"/>
  <c r="L71" i="54"/>
  <c r="K71" i="54"/>
  <c r="H71" i="54"/>
  <c r="G71" i="54"/>
  <c r="AB70" i="54"/>
  <c r="AA70" i="54"/>
  <c r="X70" i="54"/>
  <c r="W70" i="54"/>
  <c r="T70" i="54"/>
  <c r="S70" i="54"/>
  <c r="P70" i="54"/>
  <c r="O70" i="54"/>
  <c r="L70" i="54"/>
  <c r="K70" i="54"/>
  <c r="H70" i="54"/>
  <c r="G70" i="54"/>
  <c r="Z69" i="54"/>
  <c r="Y69" i="54"/>
  <c r="AB69" i="54" s="1"/>
  <c r="V69" i="54"/>
  <c r="U69" i="54"/>
  <c r="X69" i="54" s="1"/>
  <c r="R69" i="54"/>
  <c r="Q69" i="54"/>
  <c r="T69" i="54" s="1"/>
  <c r="N69" i="54"/>
  <c r="M69" i="54"/>
  <c r="P69" i="54" s="1"/>
  <c r="J69" i="54"/>
  <c r="I69" i="54"/>
  <c r="L69" i="54" s="1"/>
  <c r="F69" i="54"/>
  <c r="E69" i="54"/>
  <c r="H69" i="54" s="1"/>
  <c r="AB68" i="54"/>
  <c r="AA68" i="54"/>
  <c r="X68" i="54"/>
  <c r="W68" i="54"/>
  <c r="T68" i="54"/>
  <c r="S68" i="54"/>
  <c r="P68" i="54"/>
  <c r="O68" i="54"/>
  <c r="L68" i="54"/>
  <c r="K68" i="54"/>
  <c r="H68" i="54"/>
  <c r="G68" i="54"/>
  <c r="AB67" i="54"/>
  <c r="AA67" i="54"/>
  <c r="X67" i="54"/>
  <c r="W67" i="54"/>
  <c r="T67" i="54"/>
  <c r="S67" i="54"/>
  <c r="P67" i="54"/>
  <c r="O67" i="54"/>
  <c r="L67" i="54"/>
  <c r="K67" i="54"/>
  <c r="H67" i="54"/>
  <c r="G67" i="54"/>
  <c r="AB66" i="54"/>
  <c r="AA66" i="54"/>
  <c r="X66" i="54"/>
  <c r="W66" i="54"/>
  <c r="T66" i="54"/>
  <c r="S66" i="54"/>
  <c r="P66" i="54"/>
  <c r="O66" i="54"/>
  <c r="L66" i="54"/>
  <c r="K66" i="54"/>
  <c r="H66" i="54"/>
  <c r="G66" i="54"/>
  <c r="AB65" i="54"/>
  <c r="AA65" i="54"/>
  <c r="X65" i="54"/>
  <c r="W65" i="54"/>
  <c r="T65" i="54"/>
  <c r="S65" i="54"/>
  <c r="P65" i="54"/>
  <c r="O65" i="54"/>
  <c r="L65" i="54"/>
  <c r="K65" i="54"/>
  <c r="H65" i="54"/>
  <c r="G65" i="54"/>
  <c r="AB64" i="54"/>
  <c r="AA64" i="54"/>
  <c r="X64" i="54"/>
  <c r="W64" i="54"/>
  <c r="T64" i="54"/>
  <c r="S64" i="54"/>
  <c r="P64" i="54"/>
  <c r="O64" i="54"/>
  <c r="L64" i="54"/>
  <c r="K64" i="54"/>
  <c r="H64" i="54"/>
  <c r="G64" i="54"/>
  <c r="AB63" i="54"/>
  <c r="AA63" i="54"/>
  <c r="X63" i="54"/>
  <c r="W63" i="54"/>
  <c r="T63" i="54"/>
  <c r="S63" i="54"/>
  <c r="P63" i="54"/>
  <c r="O63" i="54"/>
  <c r="L63" i="54"/>
  <c r="K63" i="54"/>
  <c r="H63" i="54"/>
  <c r="G63" i="54"/>
  <c r="Z62" i="54"/>
  <c r="Y62" i="54"/>
  <c r="AB62" i="54" s="1"/>
  <c r="W62" i="54"/>
  <c r="V62" i="54"/>
  <c r="U62" i="54"/>
  <c r="X62" i="54" s="1"/>
  <c r="R62" i="54"/>
  <c r="Q62" i="54"/>
  <c r="T62" i="54" s="1"/>
  <c r="N62" i="54"/>
  <c r="M62" i="54"/>
  <c r="P62" i="54" s="1"/>
  <c r="J62" i="54"/>
  <c r="I62" i="54"/>
  <c r="L62" i="54" s="1"/>
  <c r="F62" i="54"/>
  <c r="E62" i="54"/>
  <c r="H62" i="54" s="1"/>
  <c r="Z55" i="54"/>
  <c r="V55" i="54"/>
  <c r="R55" i="54"/>
  <c r="N55" i="54"/>
  <c r="J55" i="54"/>
  <c r="F55" i="54"/>
  <c r="Z48" i="54"/>
  <c r="V48" i="54"/>
  <c r="R48" i="54"/>
  <c r="N48" i="54"/>
  <c r="J48" i="54"/>
  <c r="F48" i="54"/>
  <c r="Z47" i="54"/>
  <c r="AA47" i="54" s="1"/>
  <c r="V47" i="54"/>
  <c r="T47" i="54"/>
  <c r="R47" i="54"/>
  <c r="R105" i="54" s="1"/>
  <c r="P47" i="54"/>
  <c r="O47" i="54"/>
  <c r="N47" i="54"/>
  <c r="N105" i="54" s="1"/>
  <c r="J47" i="54"/>
  <c r="K47" i="54" s="1"/>
  <c r="F47" i="54"/>
  <c r="Z46" i="54"/>
  <c r="V46" i="54"/>
  <c r="V104" i="54" s="1"/>
  <c r="T46" i="54"/>
  <c r="S46" i="54"/>
  <c r="R46" i="54"/>
  <c r="R104" i="54" s="1"/>
  <c r="O46" i="54"/>
  <c r="N46" i="54"/>
  <c r="J46" i="54"/>
  <c r="F46" i="54"/>
  <c r="F104" i="54" s="1"/>
  <c r="AB45" i="54"/>
  <c r="Z45" i="54"/>
  <c r="Z103" i="54" s="1"/>
  <c r="AA103" i="54" s="1"/>
  <c r="W45" i="54"/>
  <c r="V45" i="54"/>
  <c r="V103" i="54" s="1"/>
  <c r="S45" i="54"/>
  <c r="R45" i="54"/>
  <c r="N45" i="54"/>
  <c r="L45" i="54"/>
  <c r="J45" i="54"/>
  <c r="J103" i="54" s="1"/>
  <c r="G45" i="54"/>
  <c r="F45" i="54"/>
  <c r="F103" i="54" s="1"/>
  <c r="Z44" i="54"/>
  <c r="Z102" i="54" s="1"/>
  <c r="V44" i="54"/>
  <c r="R44" i="54"/>
  <c r="N44" i="54"/>
  <c r="N102" i="54" s="1"/>
  <c r="O102" i="54" s="1"/>
  <c r="L44" i="54"/>
  <c r="K44" i="54"/>
  <c r="J44" i="54"/>
  <c r="J102" i="54" s="1"/>
  <c r="F44" i="54"/>
  <c r="Z43" i="54"/>
  <c r="V43" i="54"/>
  <c r="R43" i="54"/>
  <c r="R101" i="54" s="1"/>
  <c r="P43" i="54"/>
  <c r="O43" i="54"/>
  <c r="N43" i="54"/>
  <c r="N101" i="54" s="1"/>
  <c r="J43" i="54"/>
  <c r="F43" i="54"/>
  <c r="Z42" i="54"/>
  <c r="V42" i="54"/>
  <c r="V100" i="54" s="1"/>
  <c r="T42" i="54"/>
  <c r="S42" i="54"/>
  <c r="R42" i="54"/>
  <c r="R100" i="54" s="1"/>
  <c r="N42" i="54"/>
  <c r="J42" i="54"/>
  <c r="H42" i="54"/>
  <c r="F42" i="54"/>
  <c r="F100" i="54" s="1"/>
  <c r="Y41" i="54"/>
  <c r="U41" i="54"/>
  <c r="Q41" i="54"/>
  <c r="M41" i="54"/>
  <c r="I41" i="54"/>
  <c r="E41" i="54"/>
  <c r="AB40" i="54"/>
  <c r="AA40" i="54"/>
  <c r="X40" i="54"/>
  <c r="W40" i="54"/>
  <c r="T40" i="54"/>
  <c r="S40" i="54"/>
  <c r="P40" i="54"/>
  <c r="O40" i="54"/>
  <c r="L40" i="54"/>
  <c r="K40" i="54"/>
  <c r="H40" i="54"/>
  <c r="G40" i="54"/>
  <c r="AB39" i="54"/>
  <c r="AA39" i="54"/>
  <c r="X39" i="54"/>
  <c r="W39" i="54"/>
  <c r="T39" i="54"/>
  <c r="S39" i="54"/>
  <c r="P39" i="54"/>
  <c r="O39" i="54"/>
  <c r="L39" i="54"/>
  <c r="K39" i="54"/>
  <c r="H39" i="54"/>
  <c r="G39" i="54"/>
  <c r="AB38" i="54"/>
  <c r="AA38" i="54"/>
  <c r="X38" i="54"/>
  <c r="W38" i="54"/>
  <c r="T38" i="54"/>
  <c r="S38" i="54"/>
  <c r="P38" i="54"/>
  <c r="O38" i="54"/>
  <c r="L38" i="54"/>
  <c r="K38" i="54"/>
  <c r="H38" i="54"/>
  <c r="G38" i="54"/>
  <c r="AB37" i="54"/>
  <c r="AA37" i="54"/>
  <c r="X37" i="54"/>
  <c r="W37" i="54"/>
  <c r="T37" i="54"/>
  <c r="S37" i="54"/>
  <c r="P37" i="54"/>
  <c r="O37" i="54"/>
  <c r="L37" i="54"/>
  <c r="K37" i="54"/>
  <c r="H37" i="54"/>
  <c r="G37" i="54"/>
  <c r="AB36" i="54"/>
  <c r="AA36" i="54"/>
  <c r="X36" i="54"/>
  <c r="W36" i="54"/>
  <c r="T36" i="54"/>
  <c r="S36" i="54"/>
  <c r="P36" i="54"/>
  <c r="O36" i="54"/>
  <c r="L36" i="54"/>
  <c r="K36" i="54"/>
  <c r="H36" i="54"/>
  <c r="G36" i="54"/>
  <c r="AB35" i="54"/>
  <c r="AA35" i="54"/>
  <c r="X35" i="54"/>
  <c r="W35" i="54"/>
  <c r="T35" i="54"/>
  <c r="S35" i="54"/>
  <c r="P35" i="54"/>
  <c r="O35" i="54"/>
  <c r="L35" i="54"/>
  <c r="K35" i="54"/>
  <c r="H35" i="54"/>
  <c r="G35" i="54"/>
  <c r="Z34" i="54"/>
  <c r="Y34" i="54"/>
  <c r="AB34" i="54" s="1"/>
  <c r="V34" i="54"/>
  <c r="U34" i="54"/>
  <c r="X34" i="54" s="1"/>
  <c r="R34" i="54"/>
  <c r="Q34" i="54"/>
  <c r="T34" i="54" s="1"/>
  <c r="N34" i="54"/>
  <c r="M34" i="54"/>
  <c r="P34" i="54" s="1"/>
  <c r="J34" i="54"/>
  <c r="I34" i="54"/>
  <c r="L34" i="54" s="1"/>
  <c r="F34" i="54"/>
  <c r="E34" i="54"/>
  <c r="H34" i="54" s="1"/>
  <c r="AB33" i="54"/>
  <c r="AA33" i="54"/>
  <c r="X33" i="54"/>
  <c r="W33" i="54"/>
  <c r="T33" i="54"/>
  <c r="S33" i="54"/>
  <c r="P33" i="54"/>
  <c r="O33" i="54"/>
  <c r="L33" i="54"/>
  <c r="K33" i="54"/>
  <c r="H33" i="54"/>
  <c r="G33" i="54"/>
  <c r="AB32" i="54"/>
  <c r="AA32" i="54"/>
  <c r="X32" i="54"/>
  <c r="W32" i="54"/>
  <c r="T32" i="54"/>
  <c r="S32" i="54"/>
  <c r="P32" i="54"/>
  <c r="O32" i="54"/>
  <c r="L32" i="54"/>
  <c r="K32" i="54"/>
  <c r="H32" i="54"/>
  <c r="G32" i="54"/>
  <c r="AB31" i="54"/>
  <c r="AA31" i="54"/>
  <c r="X31" i="54"/>
  <c r="W31" i="54"/>
  <c r="T31" i="54"/>
  <c r="S31" i="54"/>
  <c r="P31" i="54"/>
  <c r="O31" i="54"/>
  <c r="L31" i="54"/>
  <c r="K31" i="54"/>
  <c r="H31" i="54"/>
  <c r="G31" i="54"/>
  <c r="AB30" i="54"/>
  <c r="AA30" i="54"/>
  <c r="X30" i="54"/>
  <c r="W30" i="54"/>
  <c r="T30" i="54"/>
  <c r="S30" i="54"/>
  <c r="P30" i="54"/>
  <c r="O30" i="54"/>
  <c r="L30" i="54"/>
  <c r="K30" i="54"/>
  <c r="H30" i="54"/>
  <c r="G30" i="54"/>
  <c r="AB29" i="54"/>
  <c r="AA29" i="54"/>
  <c r="X29" i="54"/>
  <c r="W29" i="54"/>
  <c r="T29" i="54"/>
  <c r="S29" i="54"/>
  <c r="P29" i="54"/>
  <c r="O29" i="54"/>
  <c r="L29" i="54"/>
  <c r="K29" i="54"/>
  <c r="H29" i="54"/>
  <c r="G29" i="54"/>
  <c r="AB28" i="54"/>
  <c r="AA28" i="54"/>
  <c r="X28" i="54"/>
  <c r="W28" i="54"/>
  <c r="T28" i="54"/>
  <c r="S28" i="54"/>
  <c r="P28" i="54"/>
  <c r="O28" i="54"/>
  <c r="L28" i="54"/>
  <c r="K28" i="54"/>
  <c r="H28" i="54"/>
  <c r="G28" i="54"/>
  <c r="Z27" i="54"/>
  <c r="Y27" i="54"/>
  <c r="AB27" i="54" s="1"/>
  <c r="V27" i="54"/>
  <c r="U27" i="54"/>
  <c r="X27" i="54" s="1"/>
  <c r="R27" i="54"/>
  <c r="Q27" i="54"/>
  <c r="T27" i="54" s="1"/>
  <c r="N27" i="54"/>
  <c r="O27" i="54" s="1"/>
  <c r="M27" i="54"/>
  <c r="P27" i="54" s="1"/>
  <c r="J27" i="54"/>
  <c r="I27" i="54"/>
  <c r="L27" i="54" s="1"/>
  <c r="F27" i="54"/>
  <c r="E27" i="54"/>
  <c r="H27" i="54" s="1"/>
  <c r="AB26" i="54"/>
  <c r="AA26" i="54"/>
  <c r="X26" i="54"/>
  <c r="W26" i="54"/>
  <c r="T26" i="54"/>
  <c r="S26" i="54"/>
  <c r="P26" i="54"/>
  <c r="O26" i="54"/>
  <c r="L26" i="54"/>
  <c r="K26" i="54"/>
  <c r="H26" i="54"/>
  <c r="G26" i="54"/>
  <c r="AB25" i="54"/>
  <c r="AA25" i="54"/>
  <c r="X25" i="54"/>
  <c r="W25" i="54"/>
  <c r="T25" i="54"/>
  <c r="S25" i="54"/>
  <c r="P25" i="54"/>
  <c r="O25" i="54"/>
  <c r="L25" i="54"/>
  <c r="K25" i="54"/>
  <c r="H25" i="54"/>
  <c r="G25" i="54"/>
  <c r="AB24" i="54"/>
  <c r="AA24" i="54"/>
  <c r="X24" i="54"/>
  <c r="W24" i="54"/>
  <c r="T24" i="54"/>
  <c r="S24" i="54"/>
  <c r="P24" i="54"/>
  <c r="O24" i="54"/>
  <c r="L24" i="54"/>
  <c r="K24" i="54"/>
  <c r="H24" i="54"/>
  <c r="G24" i="54"/>
  <c r="AB23" i="54"/>
  <c r="AA23" i="54"/>
  <c r="X23" i="54"/>
  <c r="W23" i="54"/>
  <c r="T23" i="54"/>
  <c r="S23" i="54"/>
  <c r="P23" i="54"/>
  <c r="O23" i="54"/>
  <c r="L23" i="54"/>
  <c r="K23" i="54"/>
  <c r="H23" i="54"/>
  <c r="G23" i="54"/>
  <c r="AB22" i="54"/>
  <c r="AA22" i="54"/>
  <c r="X22" i="54"/>
  <c r="W22" i="54"/>
  <c r="T22" i="54"/>
  <c r="S22" i="54"/>
  <c r="P22" i="54"/>
  <c r="O22" i="54"/>
  <c r="L22" i="54"/>
  <c r="K22" i="54"/>
  <c r="H22" i="54"/>
  <c r="G22" i="54"/>
  <c r="AB21" i="54"/>
  <c r="AA21" i="54"/>
  <c r="X21" i="54"/>
  <c r="W21" i="54"/>
  <c r="T21" i="54"/>
  <c r="S21" i="54"/>
  <c r="P21" i="54"/>
  <c r="O21" i="54"/>
  <c r="L21" i="54"/>
  <c r="K21" i="54"/>
  <c r="H21" i="54"/>
  <c r="G21" i="54"/>
  <c r="AB20" i="54"/>
  <c r="AA20" i="54"/>
  <c r="X20" i="54"/>
  <c r="W20" i="54"/>
  <c r="T20" i="54"/>
  <c r="S20" i="54"/>
  <c r="P20" i="54"/>
  <c r="O20" i="54"/>
  <c r="L20" i="54"/>
  <c r="K20" i="54"/>
  <c r="H20" i="54"/>
  <c r="G20" i="54"/>
  <c r="Z19" i="54"/>
  <c r="Y19" i="54"/>
  <c r="AB19" i="54" s="1"/>
  <c r="V19" i="54"/>
  <c r="U19" i="54"/>
  <c r="R19" i="54"/>
  <c r="Q19" i="54"/>
  <c r="T19" i="54" s="1"/>
  <c r="N19" i="54"/>
  <c r="M19" i="54"/>
  <c r="J19" i="54"/>
  <c r="I19" i="54"/>
  <c r="L19" i="54" s="1"/>
  <c r="F19" i="54"/>
  <c r="E19" i="54"/>
  <c r="AB18" i="54"/>
  <c r="AA18" i="54"/>
  <c r="X18" i="54"/>
  <c r="W18" i="54"/>
  <c r="T18" i="54"/>
  <c r="S18" i="54"/>
  <c r="P18" i="54"/>
  <c r="O18" i="54"/>
  <c r="L18" i="54"/>
  <c r="K18" i="54"/>
  <c r="H18" i="54"/>
  <c r="G18" i="54"/>
  <c r="AB17" i="54"/>
  <c r="AA17" i="54"/>
  <c r="X17" i="54"/>
  <c r="W17" i="54"/>
  <c r="T17" i="54"/>
  <c r="S17" i="54"/>
  <c r="P17" i="54"/>
  <c r="O17" i="54"/>
  <c r="L17" i="54"/>
  <c r="K17" i="54"/>
  <c r="H17" i="54"/>
  <c r="G17" i="54"/>
  <c r="AB16" i="54"/>
  <c r="AA16" i="54"/>
  <c r="X16" i="54"/>
  <c r="W16" i="54"/>
  <c r="T16" i="54"/>
  <c r="S16" i="54"/>
  <c r="P16" i="54"/>
  <c r="O16" i="54"/>
  <c r="L16" i="54"/>
  <c r="K16" i="54"/>
  <c r="H16" i="54"/>
  <c r="G16" i="54"/>
  <c r="AB15" i="54"/>
  <c r="AA15" i="54"/>
  <c r="X15" i="54"/>
  <c r="W15" i="54"/>
  <c r="T15" i="54"/>
  <c r="S15" i="54"/>
  <c r="P15" i="54"/>
  <c r="O15" i="54"/>
  <c r="L15" i="54"/>
  <c r="K15" i="54"/>
  <c r="H15" i="54"/>
  <c r="G15" i="54"/>
  <c r="AB14" i="54"/>
  <c r="AA14" i="54"/>
  <c r="X14" i="54"/>
  <c r="W14" i="54"/>
  <c r="T14" i="54"/>
  <c r="S14" i="54"/>
  <c r="P14" i="54"/>
  <c r="O14" i="54"/>
  <c r="L14" i="54"/>
  <c r="K14" i="54"/>
  <c r="H14" i="54"/>
  <c r="G14" i="54"/>
  <c r="AB13" i="54"/>
  <c r="AA13" i="54"/>
  <c r="X13" i="54"/>
  <c r="W13" i="54"/>
  <c r="T13" i="54"/>
  <c r="S13" i="54"/>
  <c r="P13" i="54"/>
  <c r="O13" i="54"/>
  <c r="L13" i="54"/>
  <c r="K13" i="54"/>
  <c r="H13" i="54"/>
  <c r="G13" i="54"/>
  <c r="Z12" i="54"/>
  <c r="Y12" i="54"/>
  <c r="V12" i="54"/>
  <c r="U12" i="54"/>
  <c r="X12" i="54" s="1"/>
  <c r="R12" i="54"/>
  <c r="Q12" i="54"/>
  <c r="T12" i="54" s="1"/>
  <c r="N12" i="54"/>
  <c r="M12" i="54"/>
  <c r="J12" i="54"/>
  <c r="I12" i="54"/>
  <c r="L12" i="54" s="1"/>
  <c r="F12" i="54"/>
  <c r="E12" i="54"/>
  <c r="H12" i="54" s="1"/>
  <c r="AB11" i="54"/>
  <c r="AA11" i="54"/>
  <c r="X11" i="54"/>
  <c r="W11" i="54"/>
  <c r="T11" i="54"/>
  <c r="S11" i="54"/>
  <c r="P11" i="54"/>
  <c r="O11" i="54"/>
  <c r="L11" i="54"/>
  <c r="K11" i="54"/>
  <c r="H11" i="54"/>
  <c r="G11" i="54"/>
  <c r="AB10" i="54"/>
  <c r="AA10" i="54"/>
  <c r="X10" i="54"/>
  <c r="W10" i="54"/>
  <c r="T10" i="54"/>
  <c r="S10" i="54"/>
  <c r="P10" i="54"/>
  <c r="O10" i="54"/>
  <c r="L10" i="54"/>
  <c r="K10" i="54"/>
  <c r="H10" i="54"/>
  <c r="G10" i="54"/>
  <c r="AB9" i="54"/>
  <c r="AA9" i="54"/>
  <c r="X9" i="54"/>
  <c r="W9" i="54"/>
  <c r="T9" i="54"/>
  <c r="S9" i="54"/>
  <c r="P9" i="54"/>
  <c r="O9" i="54"/>
  <c r="L9" i="54"/>
  <c r="K9" i="54"/>
  <c r="H9" i="54"/>
  <c r="G9" i="54"/>
  <c r="AB8" i="54"/>
  <c r="AA8" i="54"/>
  <c r="X8" i="54"/>
  <c r="W8" i="54"/>
  <c r="T8" i="54"/>
  <c r="S8" i="54"/>
  <c r="P8" i="54"/>
  <c r="O8" i="54"/>
  <c r="L8" i="54"/>
  <c r="K8" i="54"/>
  <c r="H8" i="54"/>
  <c r="G8" i="54"/>
  <c r="AB7" i="54"/>
  <c r="AA7" i="54"/>
  <c r="X7" i="54"/>
  <c r="W7" i="54"/>
  <c r="T7" i="54"/>
  <c r="S7" i="54"/>
  <c r="P7" i="54"/>
  <c r="O7" i="54"/>
  <c r="L7" i="54"/>
  <c r="K7" i="54"/>
  <c r="H7" i="54"/>
  <c r="G7" i="54"/>
  <c r="AB6" i="54"/>
  <c r="AA6" i="54"/>
  <c r="X6" i="54"/>
  <c r="W6" i="54"/>
  <c r="T6" i="54"/>
  <c r="S6" i="54"/>
  <c r="P6" i="54"/>
  <c r="O6" i="54"/>
  <c r="L6" i="54"/>
  <c r="K6" i="54"/>
  <c r="H6" i="54"/>
  <c r="G6" i="54"/>
  <c r="Z5" i="54"/>
  <c r="Y5" i="54"/>
  <c r="AB5" i="54" s="1"/>
  <c r="V5" i="54"/>
  <c r="U5" i="54"/>
  <c r="R5" i="54"/>
  <c r="Q5" i="54"/>
  <c r="N5" i="54"/>
  <c r="M5" i="54"/>
  <c r="J5" i="54"/>
  <c r="I5" i="54"/>
  <c r="L5" i="54" s="1"/>
  <c r="F5" i="54"/>
  <c r="E5" i="54"/>
  <c r="H5" i="54" s="1"/>
  <c r="S34" i="54" l="1"/>
  <c r="K62" i="54"/>
  <c r="G77" i="54"/>
  <c r="AA77" i="54"/>
  <c r="W77" i="54"/>
  <c r="S77" i="54"/>
  <c r="O77" i="54"/>
  <c r="K77" i="54"/>
  <c r="AA69" i="54"/>
  <c r="AA108" i="54"/>
  <c r="AA102" i="54"/>
  <c r="AA62" i="54"/>
  <c r="W69" i="54"/>
  <c r="W108" i="54"/>
  <c r="W104" i="54"/>
  <c r="S69" i="54"/>
  <c r="S62" i="54"/>
  <c r="O101" i="54"/>
  <c r="O69" i="54"/>
  <c r="O62" i="54"/>
  <c r="K69" i="54"/>
  <c r="AA34" i="54"/>
  <c r="AA27" i="54"/>
  <c r="AA107" i="54"/>
  <c r="W34" i="54"/>
  <c r="W27" i="54"/>
  <c r="W103" i="54"/>
  <c r="U106" i="54"/>
  <c r="W5" i="54"/>
  <c r="S27" i="54"/>
  <c r="Q106" i="54"/>
  <c r="S106" i="54" s="1"/>
  <c r="S101" i="54"/>
  <c r="S105" i="54"/>
  <c r="O34" i="54"/>
  <c r="O5" i="54"/>
  <c r="K34" i="54"/>
  <c r="K27" i="54"/>
  <c r="K103" i="54"/>
  <c r="K102" i="54"/>
  <c r="I106" i="54"/>
  <c r="K106" i="54" s="1"/>
  <c r="G104" i="54"/>
  <c r="G69" i="54"/>
  <c r="G62" i="54"/>
  <c r="G34" i="54"/>
  <c r="G27" i="54"/>
  <c r="E106" i="54"/>
  <c r="G106" i="54" s="1"/>
  <c r="G103" i="54"/>
  <c r="H100" i="54"/>
  <c r="G5" i="54"/>
  <c r="AB102" i="54"/>
  <c r="K107" i="54"/>
  <c r="K108" i="54"/>
  <c r="L77" i="54"/>
  <c r="T77" i="54"/>
  <c r="AB77" i="54"/>
  <c r="X100" i="54"/>
  <c r="P101" i="54"/>
  <c r="H103" i="54"/>
  <c r="G108" i="54"/>
  <c r="O12" i="54"/>
  <c r="G19" i="54"/>
  <c r="W19" i="54"/>
  <c r="K5" i="54"/>
  <c r="S5" i="54"/>
  <c r="X42" i="54"/>
  <c r="T43" i="54"/>
  <c r="P44" i="54"/>
  <c r="AA44" i="54"/>
  <c r="H45" i="54"/>
  <c r="X45" i="54"/>
  <c r="H46" i="54"/>
  <c r="X46" i="54"/>
  <c r="M106" i="54"/>
  <c r="O106" i="54" s="1"/>
  <c r="X103" i="54"/>
  <c r="H104" i="54"/>
  <c r="P108" i="54"/>
  <c r="G12" i="54"/>
  <c r="W12" i="54"/>
  <c r="O19" i="54"/>
  <c r="P5" i="54"/>
  <c r="X5" i="54"/>
  <c r="AA5" i="54"/>
  <c r="K12" i="54"/>
  <c r="AA12" i="54"/>
  <c r="AB44" i="54"/>
  <c r="H77" i="54"/>
  <c r="P77" i="54"/>
  <c r="X77" i="54"/>
  <c r="T100" i="54"/>
  <c r="L102" i="54"/>
  <c r="O107" i="54"/>
  <c r="AB108" i="54"/>
  <c r="J100" i="54"/>
  <c r="L42" i="54"/>
  <c r="J41" i="54"/>
  <c r="K42" i="54"/>
  <c r="Z100" i="54"/>
  <c r="AB42" i="54"/>
  <c r="Z41" i="54"/>
  <c r="AA42" i="54"/>
  <c r="L100" i="54"/>
  <c r="N100" i="54"/>
  <c r="N41" i="54"/>
  <c r="P42" i="54"/>
  <c r="J101" i="54"/>
  <c r="L43" i="54"/>
  <c r="Z101" i="54"/>
  <c r="AB43" i="54"/>
  <c r="R102" i="54"/>
  <c r="S102" i="54" s="1"/>
  <c r="T44" i="54"/>
  <c r="S44" i="54"/>
  <c r="S104" i="54"/>
  <c r="T104" i="54"/>
  <c r="F101" i="54"/>
  <c r="G101" i="54" s="1"/>
  <c r="H43" i="54"/>
  <c r="G43" i="54"/>
  <c r="V101" i="54"/>
  <c r="W101" i="54" s="1"/>
  <c r="X43" i="54"/>
  <c r="W43" i="54"/>
  <c r="AA19" i="54"/>
  <c r="O42" i="54"/>
  <c r="K43" i="54"/>
  <c r="AA43" i="54"/>
  <c r="F102" i="54"/>
  <c r="H44" i="54"/>
  <c r="V102" i="54"/>
  <c r="X44" i="54"/>
  <c r="N103" i="54"/>
  <c r="O103" i="54" s="1"/>
  <c r="P45" i="54"/>
  <c r="O45" i="54"/>
  <c r="J104" i="54"/>
  <c r="K104" i="54" s="1"/>
  <c r="L46" i="54"/>
  <c r="K46" i="54"/>
  <c r="Z104" i="54"/>
  <c r="AA104" i="54" s="1"/>
  <c r="AB46" i="54"/>
  <c r="AA46" i="54"/>
  <c r="F105" i="54"/>
  <c r="G105" i="54" s="1"/>
  <c r="H47" i="54"/>
  <c r="G47" i="54"/>
  <c r="V105" i="54"/>
  <c r="W105" i="54" s="1"/>
  <c r="X47" i="54"/>
  <c r="W47" i="54"/>
  <c r="AB100" i="54"/>
  <c r="H101" i="54"/>
  <c r="K19" i="54"/>
  <c r="S19" i="54"/>
  <c r="T5" i="54"/>
  <c r="P12" i="54"/>
  <c r="S12" i="54"/>
  <c r="AB12" i="54"/>
  <c r="H19" i="54"/>
  <c r="P19" i="54"/>
  <c r="X19" i="54"/>
  <c r="G44" i="54"/>
  <c r="W44" i="54"/>
  <c r="R103" i="54"/>
  <c r="T45" i="54"/>
  <c r="N104" i="54"/>
  <c r="O104" i="54" s="1"/>
  <c r="P46" i="54"/>
  <c r="J105" i="54"/>
  <c r="K105" i="54" s="1"/>
  <c r="L47" i="54"/>
  <c r="Z105" i="54"/>
  <c r="AA105" i="54" s="1"/>
  <c r="AB47" i="54"/>
  <c r="O105" i="54"/>
  <c r="P105" i="54"/>
  <c r="F106" i="54"/>
  <c r="F109" i="54" s="1"/>
  <c r="G100" i="54"/>
  <c r="W100" i="54"/>
  <c r="AB104" i="54"/>
  <c r="H105" i="54"/>
  <c r="Y106" i="54"/>
  <c r="AA106" i="54" s="1"/>
  <c r="F41" i="54"/>
  <c r="R41" i="54"/>
  <c r="V41" i="54"/>
  <c r="G42" i="54"/>
  <c r="S100" i="54"/>
  <c r="W42" i="54"/>
  <c r="S43" i="54"/>
  <c r="O44" i="54"/>
  <c r="K45" i="54"/>
  <c r="AA45" i="54"/>
  <c r="G46" i="54"/>
  <c r="W46" i="54"/>
  <c r="S47" i="54"/>
  <c r="P104" i="54"/>
  <c r="T105" i="54"/>
  <c r="G107" i="54"/>
  <c r="W107" i="54"/>
  <c r="S108" i="54"/>
  <c r="S107" i="54"/>
  <c r="O108" i="54"/>
  <c r="U109" i="54" l="1"/>
  <c r="Q109" i="54"/>
  <c r="S109" i="54" s="1"/>
  <c r="M109" i="54"/>
  <c r="O109" i="54" s="1"/>
  <c r="I109" i="54"/>
  <c r="K109" i="54" s="1"/>
  <c r="E109" i="54"/>
  <c r="G109" i="54" s="1"/>
  <c r="P103" i="54"/>
  <c r="H106" i="54"/>
  <c r="Y109" i="54"/>
  <c r="AA109" i="54" s="1"/>
  <c r="AA101" i="54"/>
  <c r="AB101" i="54"/>
  <c r="W41" i="54"/>
  <c r="X41" i="54"/>
  <c r="L104" i="54"/>
  <c r="V106" i="54"/>
  <c r="W106" i="54" s="1"/>
  <c r="S103" i="54"/>
  <c r="T103" i="54"/>
  <c r="T102" i="54"/>
  <c r="W102" i="54"/>
  <c r="X102" i="54"/>
  <c r="X101" i="54"/>
  <c r="AA41" i="54"/>
  <c r="AB41" i="54"/>
  <c r="K41" i="54"/>
  <c r="L41" i="54"/>
  <c r="K101" i="54"/>
  <c r="L101" i="54"/>
  <c r="P41" i="54"/>
  <c r="O41" i="54"/>
  <c r="X105" i="54"/>
  <c r="T41" i="54"/>
  <c r="S41" i="54"/>
  <c r="L105" i="54"/>
  <c r="R106" i="54"/>
  <c r="H41" i="54"/>
  <c r="G41" i="54"/>
  <c r="AB105" i="54"/>
  <c r="G102" i="54"/>
  <c r="H102" i="54"/>
  <c r="N106" i="54"/>
  <c r="O100" i="54"/>
  <c r="P100" i="54"/>
  <c r="Z106" i="54"/>
  <c r="Z109" i="54" s="1"/>
  <c r="AA100" i="54"/>
  <c r="J106" i="54"/>
  <c r="K100" i="54"/>
  <c r="H109" i="54" l="1"/>
  <c r="AB106" i="54"/>
  <c r="R109" i="54"/>
  <c r="T109" i="54" s="1"/>
  <c r="T106" i="54"/>
  <c r="N109" i="54"/>
  <c r="P109" i="54" s="1"/>
  <c r="P106" i="54"/>
  <c r="J109" i="54"/>
  <c r="L109" i="54" s="1"/>
  <c r="L106" i="54"/>
  <c r="V109" i="54"/>
  <c r="X109" i="54" s="1"/>
  <c r="X106" i="54"/>
  <c r="AB109" i="54"/>
  <c r="W109" i="54" l="1"/>
  <c r="F49" i="14"/>
  <c r="F115" i="14" s="1"/>
  <c r="AD122" i="14"/>
  <c r="AC122" i="14"/>
  <c r="AF122" i="14" s="1"/>
  <c r="AD121" i="14"/>
  <c r="AC121" i="14"/>
  <c r="AF121" i="14" s="1"/>
  <c r="AC114" i="14"/>
  <c r="AF114" i="14" s="1"/>
  <c r="AC113" i="14"/>
  <c r="AC119" i="14"/>
  <c r="AF119" i="14" s="1"/>
  <c r="AC118" i="14"/>
  <c r="AF118" i="14" s="1"/>
  <c r="AC117" i="14"/>
  <c r="AF117" i="14" s="1"/>
  <c r="AC116" i="14"/>
  <c r="AF116" i="14" s="1"/>
  <c r="AC115" i="14"/>
  <c r="AF115" i="14" s="1"/>
  <c r="Z122" i="14"/>
  <c r="Y122" i="14"/>
  <c r="AB122" i="14" s="1"/>
  <c r="Z121" i="14"/>
  <c r="Y121" i="14"/>
  <c r="AB121" i="14" s="1"/>
  <c r="Y114" i="14"/>
  <c r="AB114" i="14" s="1"/>
  <c r="Y113" i="14"/>
  <c r="Y119" i="14"/>
  <c r="AB119" i="14" s="1"/>
  <c r="Y118" i="14"/>
  <c r="AB118" i="14" s="1"/>
  <c r="Y117" i="14"/>
  <c r="AB117" i="14" s="1"/>
  <c r="Y116" i="14"/>
  <c r="AB116" i="14" s="1"/>
  <c r="Y115" i="14"/>
  <c r="AB115" i="14" s="1"/>
  <c r="V122" i="14"/>
  <c r="U122" i="14"/>
  <c r="X122" i="14" s="1"/>
  <c r="V121" i="14"/>
  <c r="U121" i="14"/>
  <c r="X121" i="14" s="1"/>
  <c r="U114" i="14"/>
  <c r="X114" i="14" s="1"/>
  <c r="U113" i="14"/>
  <c r="U119" i="14"/>
  <c r="X119" i="14" s="1"/>
  <c r="U118" i="14"/>
  <c r="X118" i="14" s="1"/>
  <c r="U117" i="14"/>
  <c r="X117" i="14" s="1"/>
  <c r="U116" i="14"/>
  <c r="X116" i="14" s="1"/>
  <c r="U115" i="14"/>
  <c r="X115" i="14" s="1"/>
  <c r="R122" i="14"/>
  <c r="Q122" i="14"/>
  <c r="T122" i="14" s="1"/>
  <c r="R121" i="14"/>
  <c r="Q121" i="14"/>
  <c r="T121" i="14" s="1"/>
  <c r="Q114" i="14"/>
  <c r="T114" i="14" s="1"/>
  <c r="Q113" i="14"/>
  <c r="Q119" i="14"/>
  <c r="T119" i="14" s="1"/>
  <c r="Q118" i="14"/>
  <c r="T118" i="14" s="1"/>
  <c r="Q117" i="14"/>
  <c r="T117" i="14" s="1"/>
  <c r="Q116" i="14"/>
  <c r="T116" i="14" s="1"/>
  <c r="Q115" i="14"/>
  <c r="T115" i="14" s="1"/>
  <c r="N122" i="14"/>
  <c r="M122" i="14"/>
  <c r="P122" i="14" s="1"/>
  <c r="N121" i="14"/>
  <c r="M121" i="14"/>
  <c r="P121" i="14" s="1"/>
  <c r="M114" i="14"/>
  <c r="P114" i="14" s="1"/>
  <c r="M113" i="14"/>
  <c r="M119" i="14"/>
  <c r="P119" i="14" s="1"/>
  <c r="M118" i="14"/>
  <c r="P118" i="14" s="1"/>
  <c r="M117" i="14"/>
  <c r="P117" i="14" s="1"/>
  <c r="M116" i="14"/>
  <c r="P116" i="14" s="1"/>
  <c r="M115" i="14"/>
  <c r="P115" i="14" s="1"/>
  <c r="J122" i="14"/>
  <c r="I122" i="14"/>
  <c r="L122" i="14" s="1"/>
  <c r="J121" i="14"/>
  <c r="I121" i="14"/>
  <c r="L121" i="14" s="1"/>
  <c r="I114" i="14"/>
  <c r="L114" i="14" s="1"/>
  <c r="I113" i="14"/>
  <c r="I119" i="14"/>
  <c r="L119" i="14" s="1"/>
  <c r="I118" i="14"/>
  <c r="L118" i="14" s="1"/>
  <c r="I117" i="14"/>
  <c r="L117" i="14" s="1"/>
  <c r="I116" i="14"/>
  <c r="L116" i="14" s="1"/>
  <c r="I115" i="14"/>
  <c r="L115" i="14" s="1"/>
  <c r="F122" i="14"/>
  <c r="E122" i="14"/>
  <c r="H122" i="14" s="1"/>
  <c r="F121" i="14"/>
  <c r="E121" i="14"/>
  <c r="H121" i="14" s="1"/>
  <c r="AF24" i="14"/>
  <c r="AE24" i="14"/>
  <c r="AF23" i="14"/>
  <c r="AE23" i="14"/>
  <c r="AF29" i="14"/>
  <c r="AE29" i="14"/>
  <c r="AF28" i="14"/>
  <c r="AE28" i="14"/>
  <c r="AF27" i="14"/>
  <c r="AE27" i="14"/>
  <c r="AF26" i="14"/>
  <c r="AE26" i="14"/>
  <c r="AF25" i="14"/>
  <c r="AE25" i="14"/>
  <c r="AF22" i="14"/>
  <c r="AE22" i="14"/>
  <c r="AD21" i="14"/>
  <c r="AC21" i="14"/>
  <c r="AF21" i="14" s="1"/>
  <c r="AB24" i="14"/>
  <c r="AA24" i="14"/>
  <c r="AB23" i="14"/>
  <c r="AA23" i="14"/>
  <c r="AB29" i="14"/>
  <c r="AA29" i="14"/>
  <c r="AB28" i="14"/>
  <c r="AA28" i="14"/>
  <c r="AB27" i="14"/>
  <c r="AA27" i="14"/>
  <c r="AB26" i="14"/>
  <c r="AA26" i="14"/>
  <c r="AB25" i="14"/>
  <c r="AA25" i="14"/>
  <c r="AB22" i="14"/>
  <c r="AA22" i="14"/>
  <c r="Z21" i="14"/>
  <c r="Y21" i="14"/>
  <c r="AB21" i="14" s="1"/>
  <c r="X24" i="14"/>
  <c r="W24" i="14"/>
  <c r="X23" i="14"/>
  <c r="W23" i="14"/>
  <c r="X29" i="14"/>
  <c r="W29" i="14"/>
  <c r="X28" i="14"/>
  <c r="W28" i="14"/>
  <c r="X27" i="14"/>
  <c r="W27" i="14"/>
  <c r="X26" i="14"/>
  <c r="W26" i="14"/>
  <c r="X25" i="14"/>
  <c r="W25" i="14"/>
  <c r="X22" i="14"/>
  <c r="W22" i="14"/>
  <c r="V21" i="14"/>
  <c r="U21" i="14"/>
  <c r="X21" i="14" s="1"/>
  <c r="T24" i="14"/>
  <c r="S24" i="14"/>
  <c r="T23" i="14"/>
  <c r="S23" i="14"/>
  <c r="T29" i="14"/>
  <c r="S29" i="14"/>
  <c r="T28" i="14"/>
  <c r="S28" i="14"/>
  <c r="T27" i="14"/>
  <c r="S27" i="14"/>
  <c r="T26" i="14"/>
  <c r="S26" i="14"/>
  <c r="T25" i="14"/>
  <c r="S25" i="14"/>
  <c r="T22" i="14"/>
  <c r="S22" i="14"/>
  <c r="R21" i="14"/>
  <c r="Q21" i="14"/>
  <c r="T21" i="14" s="1"/>
  <c r="P24" i="14"/>
  <c r="O24" i="14"/>
  <c r="P23" i="14"/>
  <c r="O23" i="14"/>
  <c r="P29" i="14"/>
  <c r="O29" i="14"/>
  <c r="P28" i="14"/>
  <c r="O28" i="14"/>
  <c r="P27" i="14"/>
  <c r="O27" i="14"/>
  <c r="P26" i="14"/>
  <c r="O26" i="14"/>
  <c r="P25" i="14"/>
  <c r="O25" i="14"/>
  <c r="P22" i="14"/>
  <c r="O22" i="14"/>
  <c r="N21" i="14"/>
  <c r="M21" i="14"/>
  <c r="P21" i="14" s="1"/>
  <c r="L24" i="14"/>
  <c r="K24" i="14"/>
  <c r="L23" i="14"/>
  <c r="K23" i="14"/>
  <c r="L29" i="14"/>
  <c r="K29" i="14"/>
  <c r="L28" i="14"/>
  <c r="K28" i="14"/>
  <c r="L27" i="14"/>
  <c r="K27" i="14"/>
  <c r="L26" i="14"/>
  <c r="K26" i="14"/>
  <c r="L25" i="14"/>
  <c r="K25" i="14"/>
  <c r="L22" i="14"/>
  <c r="K22" i="14"/>
  <c r="J21" i="14"/>
  <c r="I21" i="14"/>
  <c r="L21" i="14" s="1"/>
  <c r="G22" i="14"/>
  <c r="H22" i="14"/>
  <c r="F21" i="14"/>
  <c r="E21" i="14"/>
  <c r="E114" i="14"/>
  <c r="H114" i="14" s="1"/>
  <c r="E113" i="14"/>
  <c r="E119" i="14"/>
  <c r="H119" i="14" s="1"/>
  <c r="E118" i="14"/>
  <c r="E117" i="14"/>
  <c r="H117" i="14" s="1"/>
  <c r="E116" i="14"/>
  <c r="H116" i="14" s="1"/>
  <c r="E115" i="14"/>
  <c r="H115" i="14" s="1"/>
  <c r="AF112" i="14"/>
  <c r="AE112" i="14"/>
  <c r="AF106" i="14"/>
  <c r="AE106" i="14"/>
  <c r="AF105" i="14"/>
  <c r="AE105" i="14"/>
  <c r="AF111" i="14"/>
  <c r="AE111" i="14"/>
  <c r="AF110" i="14"/>
  <c r="AE110" i="14"/>
  <c r="AF109" i="14"/>
  <c r="AE109" i="14"/>
  <c r="AF108" i="14"/>
  <c r="AE108" i="14"/>
  <c r="AF107" i="14"/>
  <c r="AE107" i="14"/>
  <c r="AF104" i="14"/>
  <c r="AB112" i="14"/>
  <c r="AA112" i="14"/>
  <c r="AB106" i="14"/>
  <c r="AA106" i="14"/>
  <c r="AB105" i="14"/>
  <c r="AA105" i="14"/>
  <c r="AB111" i="14"/>
  <c r="AA111" i="14"/>
  <c r="AB110" i="14"/>
  <c r="AA110" i="14"/>
  <c r="AB109" i="14"/>
  <c r="AA109" i="14"/>
  <c r="AB108" i="14"/>
  <c r="AA108" i="14"/>
  <c r="AB107" i="14"/>
  <c r="AA107" i="14"/>
  <c r="AB104" i="14"/>
  <c r="X112" i="14"/>
  <c r="W112" i="14"/>
  <c r="X106" i="14"/>
  <c r="W106" i="14"/>
  <c r="X105" i="14"/>
  <c r="W105" i="14"/>
  <c r="X111" i="14"/>
  <c r="W111" i="14"/>
  <c r="X110" i="14"/>
  <c r="W110" i="14"/>
  <c r="X109" i="14"/>
  <c r="W109" i="14"/>
  <c r="X108" i="14"/>
  <c r="W108" i="14"/>
  <c r="X107" i="14"/>
  <c r="W107" i="14"/>
  <c r="X104" i="14"/>
  <c r="T112" i="14"/>
  <c r="S112" i="14"/>
  <c r="T106" i="14"/>
  <c r="S106" i="14"/>
  <c r="T105" i="14"/>
  <c r="S105" i="14"/>
  <c r="T111" i="14"/>
  <c r="S111" i="14"/>
  <c r="T110" i="14"/>
  <c r="S110" i="14"/>
  <c r="T109" i="14"/>
  <c r="S109" i="14"/>
  <c r="T108" i="14"/>
  <c r="S108" i="14"/>
  <c r="T107" i="14"/>
  <c r="S107" i="14"/>
  <c r="T104" i="14"/>
  <c r="P112" i="14"/>
  <c r="O112" i="14"/>
  <c r="P106" i="14"/>
  <c r="O106" i="14"/>
  <c r="P105" i="14"/>
  <c r="O105" i="14"/>
  <c r="P111" i="14"/>
  <c r="O111" i="14"/>
  <c r="P110" i="14"/>
  <c r="O110" i="14"/>
  <c r="P109" i="14"/>
  <c r="O109" i="14"/>
  <c r="P108" i="14"/>
  <c r="O108" i="14"/>
  <c r="P107" i="14"/>
  <c r="O107" i="14"/>
  <c r="P104" i="14"/>
  <c r="L112" i="14"/>
  <c r="K112" i="14"/>
  <c r="L106" i="14"/>
  <c r="K106" i="14"/>
  <c r="L105" i="14"/>
  <c r="K105" i="14"/>
  <c r="L111" i="14"/>
  <c r="K111" i="14"/>
  <c r="L110" i="14"/>
  <c r="K110" i="14"/>
  <c r="L109" i="14"/>
  <c r="K109" i="14"/>
  <c r="L108" i="14"/>
  <c r="K108" i="14"/>
  <c r="L107" i="14"/>
  <c r="K107" i="14"/>
  <c r="L104" i="14"/>
  <c r="H112" i="14"/>
  <c r="G112" i="14"/>
  <c r="H106" i="14"/>
  <c r="G106" i="14"/>
  <c r="H105" i="14"/>
  <c r="G105" i="14"/>
  <c r="H111" i="14"/>
  <c r="G111" i="14"/>
  <c r="H110" i="14"/>
  <c r="G110" i="14"/>
  <c r="H109" i="14"/>
  <c r="G109" i="14"/>
  <c r="H108" i="14"/>
  <c r="G108" i="14"/>
  <c r="H107" i="14"/>
  <c r="G107" i="14"/>
  <c r="AF95" i="14"/>
  <c r="AB95" i="14"/>
  <c r="T95" i="14"/>
  <c r="H97" i="14"/>
  <c r="G97" i="14"/>
  <c r="H96" i="14"/>
  <c r="G96" i="14"/>
  <c r="H102" i="14"/>
  <c r="G102" i="14"/>
  <c r="H101" i="14"/>
  <c r="G101" i="14"/>
  <c r="H100" i="14"/>
  <c r="G100" i="14"/>
  <c r="H99" i="14"/>
  <c r="G99" i="14"/>
  <c r="H98" i="14"/>
  <c r="G98" i="14"/>
  <c r="AF94" i="14"/>
  <c r="AE94" i="14"/>
  <c r="AF93" i="14"/>
  <c r="AE93" i="14"/>
  <c r="AF92" i="14"/>
  <c r="AE92" i="14"/>
  <c r="AF91" i="14"/>
  <c r="AE91" i="14"/>
  <c r="AF90" i="14"/>
  <c r="AE90" i="14"/>
  <c r="AF87" i="14"/>
  <c r="AB94" i="14"/>
  <c r="AA94" i="14"/>
  <c r="AB93" i="14"/>
  <c r="AA93" i="14"/>
  <c r="AB92" i="14"/>
  <c r="AA92" i="14"/>
  <c r="AB91" i="14"/>
  <c r="AA91" i="14"/>
  <c r="AB90" i="14"/>
  <c r="AA90" i="14"/>
  <c r="AB87" i="14"/>
  <c r="X94" i="14"/>
  <c r="W94" i="14"/>
  <c r="X93" i="14"/>
  <c r="W93" i="14"/>
  <c r="X92" i="14"/>
  <c r="W92" i="14"/>
  <c r="X91" i="14"/>
  <c r="W91" i="14"/>
  <c r="X90" i="14"/>
  <c r="W90" i="14"/>
  <c r="X87" i="14"/>
  <c r="T94" i="14"/>
  <c r="S94" i="14"/>
  <c r="T93" i="14"/>
  <c r="S93" i="14"/>
  <c r="T92" i="14"/>
  <c r="S92" i="14"/>
  <c r="T91" i="14"/>
  <c r="S91" i="14"/>
  <c r="T90" i="14"/>
  <c r="S90" i="14"/>
  <c r="T87" i="14"/>
  <c r="P94" i="14"/>
  <c r="O94" i="14"/>
  <c r="P93" i="14"/>
  <c r="O93" i="14"/>
  <c r="P92" i="14"/>
  <c r="O92" i="14"/>
  <c r="P91" i="14"/>
  <c r="O91" i="14"/>
  <c r="P90" i="14"/>
  <c r="O90" i="14"/>
  <c r="P87" i="14"/>
  <c r="L94" i="14"/>
  <c r="K94" i="14"/>
  <c r="L93" i="14"/>
  <c r="K93" i="14"/>
  <c r="L92" i="14"/>
  <c r="K92" i="14"/>
  <c r="L91" i="14"/>
  <c r="K91" i="14"/>
  <c r="L90" i="14"/>
  <c r="K90" i="14"/>
  <c r="L87" i="14"/>
  <c r="H94" i="14"/>
  <c r="G94" i="14"/>
  <c r="H93" i="14"/>
  <c r="G93" i="14"/>
  <c r="H92" i="14"/>
  <c r="G92" i="14"/>
  <c r="H91" i="14"/>
  <c r="G91" i="14"/>
  <c r="H90" i="14"/>
  <c r="G90" i="14"/>
  <c r="AF86" i="14"/>
  <c r="AE86" i="14"/>
  <c r="AF80" i="14"/>
  <c r="AE80" i="14"/>
  <c r="AF79" i="14"/>
  <c r="AE79" i="14"/>
  <c r="AF85" i="14"/>
  <c r="AE85" i="14"/>
  <c r="AF84" i="14"/>
  <c r="AE84" i="14"/>
  <c r="AF83" i="14"/>
  <c r="AE83" i="14"/>
  <c r="AF82" i="14"/>
  <c r="AE82" i="14"/>
  <c r="AF81" i="14"/>
  <c r="AE81" i="14"/>
  <c r="AF78" i="14"/>
  <c r="AB86" i="14"/>
  <c r="AA86" i="14"/>
  <c r="AB80" i="14"/>
  <c r="AA80" i="14"/>
  <c r="AB79" i="14"/>
  <c r="AA79" i="14"/>
  <c r="AB85" i="14"/>
  <c r="AA85" i="14"/>
  <c r="AB84" i="14"/>
  <c r="AA84" i="14"/>
  <c r="AB83" i="14"/>
  <c r="AA83" i="14"/>
  <c r="AB82" i="14"/>
  <c r="AA82" i="14"/>
  <c r="AB81" i="14"/>
  <c r="AA81" i="14"/>
  <c r="AB78" i="14"/>
  <c r="X86" i="14"/>
  <c r="W86" i="14"/>
  <c r="X80" i="14"/>
  <c r="W80" i="14"/>
  <c r="X79" i="14"/>
  <c r="W79" i="14"/>
  <c r="X85" i="14"/>
  <c r="W85" i="14"/>
  <c r="X84" i="14"/>
  <c r="W84" i="14"/>
  <c r="X83" i="14"/>
  <c r="W83" i="14"/>
  <c r="X82" i="14"/>
  <c r="W82" i="14"/>
  <c r="X81" i="14"/>
  <c r="W81" i="14"/>
  <c r="X78" i="14"/>
  <c r="T86" i="14"/>
  <c r="S86" i="14"/>
  <c r="T80" i="14"/>
  <c r="S80" i="14"/>
  <c r="T79" i="14"/>
  <c r="S79" i="14"/>
  <c r="T85" i="14"/>
  <c r="S85" i="14"/>
  <c r="T84" i="14"/>
  <c r="S84" i="14"/>
  <c r="T83" i="14"/>
  <c r="S83" i="14"/>
  <c r="T82" i="14"/>
  <c r="S82" i="14"/>
  <c r="T81" i="14"/>
  <c r="S81" i="14"/>
  <c r="T78" i="14"/>
  <c r="P86" i="14"/>
  <c r="O86" i="14"/>
  <c r="P80" i="14"/>
  <c r="O80" i="14"/>
  <c r="P79" i="14"/>
  <c r="O79" i="14"/>
  <c r="P85" i="14"/>
  <c r="O85" i="14"/>
  <c r="P84" i="14"/>
  <c r="O84" i="14"/>
  <c r="P83" i="14"/>
  <c r="O83" i="14"/>
  <c r="P82" i="14"/>
  <c r="O82" i="14"/>
  <c r="P81" i="14"/>
  <c r="O81" i="14"/>
  <c r="P78" i="14"/>
  <c r="L86" i="14"/>
  <c r="K86" i="14"/>
  <c r="L80" i="14"/>
  <c r="K80" i="14"/>
  <c r="L79" i="14"/>
  <c r="K79" i="14"/>
  <c r="L85" i="14"/>
  <c r="K85" i="14"/>
  <c r="L84" i="14"/>
  <c r="K84" i="14"/>
  <c r="L83" i="14"/>
  <c r="K83" i="14"/>
  <c r="L82" i="14"/>
  <c r="K82" i="14"/>
  <c r="L81" i="14"/>
  <c r="K81" i="14"/>
  <c r="L78" i="14"/>
  <c r="H86" i="14"/>
  <c r="G86" i="14"/>
  <c r="H80" i="14"/>
  <c r="G80" i="14"/>
  <c r="H79" i="14"/>
  <c r="G79" i="14"/>
  <c r="H85" i="14"/>
  <c r="G85" i="14"/>
  <c r="H84" i="14"/>
  <c r="G84" i="14"/>
  <c r="H83" i="14"/>
  <c r="G83" i="14"/>
  <c r="H82" i="14"/>
  <c r="G82" i="14"/>
  <c r="H81" i="14"/>
  <c r="G81" i="14"/>
  <c r="AF72" i="14"/>
  <c r="AE72" i="14"/>
  <c r="AF71" i="14"/>
  <c r="AE71" i="14"/>
  <c r="AF77" i="14"/>
  <c r="AE77" i="14"/>
  <c r="AF76" i="14"/>
  <c r="AE76" i="14"/>
  <c r="AF75" i="14"/>
  <c r="AE75" i="14"/>
  <c r="AF74" i="14"/>
  <c r="AE74" i="14"/>
  <c r="AF73" i="14"/>
  <c r="AE73" i="14"/>
  <c r="AF70" i="14"/>
  <c r="AB72" i="14"/>
  <c r="AA72" i="14"/>
  <c r="AB71" i="14"/>
  <c r="AA71" i="14"/>
  <c r="AB77" i="14"/>
  <c r="AA77" i="14"/>
  <c r="AB76" i="14"/>
  <c r="AA76" i="14"/>
  <c r="AB75" i="14"/>
  <c r="AA75" i="14"/>
  <c r="AB74" i="14"/>
  <c r="AA74" i="14"/>
  <c r="AB73" i="14"/>
  <c r="AA73" i="14"/>
  <c r="AB70" i="14"/>
  <c r="X72" i="14"/>
  <c r="W72" i="14"/>
  <c r="X71" i="14"/>
  <c r="W71" i="14"/>
  <c r="X77" i="14"/>
  <c r="W77" i="14"/>
  <c r="X76" i="14"/>
  <c r="W76" i="14"/>
  <c r="X75" i="14"/>
  <c r="W75" i="14"/>
  <c r="X74" i="14"/>
  <c r="W74" i="14"/>
  <c r="X73" i="14"/>
  <c r="W73" i="14"/>
  <c r="X70" i="14"/>
  <c r="T72" i="14"/>
  <c r="S72" i="14"/>
  <c r="T71" i="14"/>
  <c r="S71" i="14"/>
  <c r="T77" i="14"/>
  <c r="S77" i="14"/>
  <c r="T76" i="14"/>
  <c r="S76" i="14"/>
  <c r="T75" i="14"/>
  <c r="S75" i="14"/>
  <c r="T74" i="14"/>
  <c r="S74" i="14"/>
  <c r="T73" i="14"/>
  <c r="S73" i="14"/>
  <c r="T70" i="14"/>
  <c r="P72" i="14"/>
  <c r="O72" i="14"/>
  <c r="P71" i="14"/>
  <c r="O71" i="14"/>
  <c r="P77" i="14"/>
  <c r="O77" i="14"/>
  <c r="P76" i="14"/>
  <c r="O76" i="14"/>
  <c r="P75" i="14"/>
  <c r="O75" i="14"/>
  <c r="P74" i="14"/>
  <c r="O74" i="14"/>
  <c r="P73" i="14"/>
  <c r="O73" i="14"/>
  <c r="P70" i="14"/>
  <c r="L72" i="14"/>
  <c r="K72" i="14"/>
  <c r="L71" i="14"/>
  <c r="K71" i="14"/>
  <c r="L77" i="14"/>
  <c r="K77" i="14"/>
  <c r="L76" i="14"/>
  <c r="K76" i="14"/>
  <c r="L75" i="14"/>
  <c r="K75" i="14"/>
  <c r="L74" i="14"/>
  <c r="K74" i="14"/>
  <c r="L73" i="14"/>
  <c r="K73" i="14"/>
  <c r="L70" i="14"/>
  <c r="H73" i="14"/>
  <c r="H72" i="14"/>
  <c r="G72" i="14"/>
  <c r="H71" i="14"/>
  <c r="G71" i="14"/>
  <c r="H77" i="14"/>
  <c r="G77" i="14"/>
  <c r="H76" i="14"/>
  <c r="G76" i="14"/>
  <c r="H75" i="14"/>
  <c r="G75" i="14"/>
  <c r="H74" i="14"/>
  <c r="G74" i="14"/>
  <c r="G73" i="14"/>
  <c r="AF48" i="14"/>
  <c r="AD48" i="14"/>
  <c r="AE48" i="14" s="1"/>
  <c r="AF47" i="14"/>
  <c r="AD47" i="14"/>
  <c r="AF53" i="14"/>
  <c r="AD53" i="14"/>
  <c r="AE53" i="14" s="1"/>
  <c r="AF52" i="14"/>
  <c r="AD52" i="14"/>
  <c r="AE52" i="14" s="1"/>
  <c r="AF51" i="14"/>
  <c r="AD51" i="14"/>
  <c r="AE51" i="14" s="1"/>
  <c r="AF50" i="14"/>
  <c r="AD50" i="14"/>
  <c r="AE50" i="14" s="1"/>
  <c r="AF49" i="14"/>
  <c r="AD49" i="14"/>
  <c r="AE49" i="14" s="1"/>
  <c r="AF46" i="14"/>
  <c r="AB48" i="14"/>
  <c r="Z48" i="14"/>
  <c r="AA48" i="14" s="1"/>
  <c r="AB47" i="14"/>
  <c r="Z47" i="14"/>
  <c r="AB53" i="14"/>
  <c r="Z53" i="14"/>
  <c r="AA53" i="14" s="1"/>
  <c r="AB52" i="14"/>
  <c r="Z52" i="14"/>
  <c r="AA52" i="14" s="1"/>
  <c r="AB51" i="14"/>
  <c r="Z51" i="14"/>
  <c r="AA51" i="14" s="1"/>
  <c r="AB50" i="14"/>
  <c r="Z50" i="14"/>
  <c r="AA50" i="14" s="1"/>
  <c r="AB49" i="14"/>
  <c r="Z49" i="14"/>
  <c r="Z115" i="14" s="1"/>
  <c r="AB46" i="14"/>
  <c r="X48" i="14"/>
  <c r="V48" i="14"/>
  <c r="W48" i="14" s="1"/>
  <c r="X47" i="14"/>
  <c r="V47" i="14"/>
  <c r="X53" i="14"/>
  <c r="V53" i="14"/>
  <c r="W53" i="14" s="1"/>
  <c r="X52" i="14"/>
  <c r="V52" i="14"/>
  <c r="W52" i="14" s="1"/>
  <c r="X51" i="14"/>
  <c r="V51" i="14"/>
  <c r="W51" i="14" s="1"/>
  <c r="X50" i="14"/>
  <c r="V50" i="14"/>
  <c r="W50" i="14" s="1"/>
  <c r="X49" i="14"/>
  <c r="V49" i="14"/>
  <c r="W49" i="14" s="1"/>
  <c r="X46" i="14"/>
  <c r="T48" i="14"/>
  <c r="R48" i="14"/>
  <c r="S48" i="14" s="1"/>
  <c r="T47" i="14"/>
  <c r="R47" i="14"/>
  <c r="T53" i="14"/>
  <c r="R53" i="14"/>
  <c r="S53" i="14" s="1"/>
  <c r="T52" i="14"/>
  <c r="R52" i="14"/>
  <c r="S52" i="14" s="1"/>
  <c r="T51" i="14"/>
  <c r="R51" i="14"/>
  <c r="S51" i="14" s="1"/>
  <c r="T50" i="14"/>
  <c r="R50" i="14"/>
  <c r="S50" i="14" s="1"/>
  <c r="T49" i="14"/>
  <c r="R49" i="14"/>
  <c r="S49" i="14" s="1"/>
  <c r="T46" i="14"/>
  <c r="P48" i="14"/>
  <c r="N48" i="14"/>
  <c r="O48" i="14" s="1"/>
  <c r="P47" i="14"/>
  <c r="N47" i="14"/>
  <c r="P53" i="14"/>
  <c r="N53" i="14"/>
  <c r="O53" i="14" s="1"/>
  <c r="P52" i="14"/>
  <c r="N52" i="14"/>
  <c r="O52" i="14" s="1"/>
  <c r="P51" i="14"/>
  <c r="N51" i="14"/>
  <c r="O51" i="14" s="1"/>
  <c r="P50" i="14"/>
  <c r="N50" i="14"/>
  <c r="O50" i="14" s="1"/>
  <c r="P49" i="14"/>
  <c r="N49" i="14"/>
  <c r="O49" i="14" s="1"/>
  <c r="P46" i="14"/>
  <c r="L48" i="14"/>
  <c r="J48" i="14"/>
  <c r="K48" i="14" s="1"/>
  <c r="L47" i="14"/>
  <c r="J47" i="14"/>
  <c r="L53" i="14"/>
  <c r="J53" i="14"/>
  <c r="K53" i="14" s="1"/>
  <c r="L52" i="14"/>
  <c r="J52" i="14"/>
  <c r="K52" i="14" s="1"/>
  <c r="L51" i="14"/>
  <c r="J51" i="14"/>
  <c r="K51" i="14" s="1"/>
  <c r="L50" i="14"/>
  <c r="J50" i="14"/>
  <c r="K50" i="14" s="1"/>
  <c r="L49" i="14"/>
  <c r="J49" i="14"/>
  <c r="K49" i="14" s="1"/>
  <c r="L46" i="14"/>
  <c r="H48" i="14"/>
  <c r="H47" i="14"/>
  <c r="H53" i="14"/>
  <c r="H52" i="14"/>
  <c r="H51" i="14"/>
  <c r="H50" i="14"/>
  <c r="H49" i="14"/>
  <c r="F48" i="14"/>
  <c r="G48" i="14" s="1"/>
  <c r="F47" i="14"/>
  <c r="F53" i="14"/>
  <c r="G53" i="14" s="1"/>
  <c r="F52" i="14"/>
  <c r="G52" i="14" s="1"/>
  <c r="F51" i="14"/>
  <c r="G51" i="14" s="1"/>
  <c r="F50" i="14"/>
  <c r="G50" i="14" s="1"/>
  <c r="G49" i="14"/>
  <c r="AF40" i="14"/>
  <c r="AE40" i="14"/>
  <c r="AF39" i="14"/>
  <c r="AE39" i="14"/>
  <c r="AF45" i="14"/>
  <c r="AE45" i="14"/>
  <c r="AF44" i="14"/>
  <c r="AE44" i="14"/>
  <c r="AF43" i="14"/>
  <c r="AE43" i="14"/>
  <c r="AF42" i="14"/>
  <c r="AE42" i="14"/>
  <c r="AF41" i="14"/>
  <c r="AE41" i="14"/>
  <c r="AF38" i="14"/>
  <c r="AB40" i="14"/>
  <c r="AA40" i="14"/>
  <c r="AB39" i="14"/>
  <c r="AA39" i="14"/>
  <c r="AB45" i="14"/>
  <c r="AA45" i="14"/>
  <c r="AB44" i="14"/>
  <c r="AA44" i="14"/>
  <c r="AB43" i="14"/>
  <c r="AA43" i="14"/>
  <c r="AB42" i="14"/>
  <c r="AA42" i="14"/>
  <c r="AB41" i="14"/>
  <c r="AA41" i="14"/>
  <c r="AB38" i="14"/>
  <c r="X40" i="14"/>
  <c r="W40" i="14"/>
  <c r="X39" i="14"/>
  <c r="W39" i="14"/>
  <c r="X45" i="14"/>
  <c r="W45" i="14"/>
  <c r="X44" i="14"/>
  <c r="W44" i="14"/>
  <c r="X43" i="14"/>
  <c r="W43" i="14"/>
  <c r="X42" i="14"/>
  <c r="W42" i="14"/>
  <c r="X41" i="14"/>
  <c r="W41" i="14"/>
  <c r="X38" i="14"/>
  <c r="T40" i="14"/>
  <c r="S40" i="14"/>
  <c r="T39" i="14"/>
  <c r="S39" i="14"/>
  <c r="T45" i="14"/>
  <c r="S45" i="14"/>
  <c r="T44" i="14"/>
  <c r="S44" i="14"/>
  <c r="T43" i="14"/>
  <c r="S43" i="14"/>
  <c r="T42" i="14"/>
  <c r="S42" i="14"/>
  <c r="T41" i="14"/>
  <c r="S41" i="14"/>
  <c r="T38" i="14"/>
  <c r="P40" i="14"/>
  <c r="O40" i="14"/>
  <c r="P39" i="14"/>
  <c r="O39" i="14"/>
  <c r="P45" i="14"/>
  <c r="O45" i="14"/>
  <c r="P44" i="14"/>
  <c r="O44" i="14"/>
  <c r="P43" i="14"/>
  <c r="O43" i="14"/>
  <c r="P42" i="14"/>
  <c r="O42" i="14"/>
  <c r="P41" i="14"/>
  <c r="O41" i="14"/>
  <c r="P38" i="14"/>
  <c r="L40" i="14"/>
  <c r="K40" i="14"/>
  <c r="L39" i="14"/>
  <c r="K39" i="14"/>
  <c r="L45" i="14"/>
  <c r="K45" i="14"/>
  <c r="L44" i="14"/>
  <c r="K44" i="14"/>
  <c r="L43" i="14"/>
  <c r="K43" i="14"/>
  <c r="L42" i="14"/>
  <c r="K42" i="14"/>
  <c r="L41" i="14"/>
  <c r="K41" i="14"/>
  <c r="L38" i="14"/>
  <c r="H40" i="14"/>
  <c r="G40" i="14"/>
  <c r="H39" i="14"/>
  <c r="G39" i="14"/>
  <c r="H45" i="14"/>
  <c r="G45" i="14"/>
  <c r="H44" i="14"/>
  <c r="G44" i="14"/>
  <c r="H43" i="14"/>
  <c r="G43" i="14"/>
  <c r="H42" i="14"/>
  <c r="G42" i="14"/>
  <c r="H41" i="14"/>
  <c r="G41" i="14"/>
  <c r="AF32" i="14"/>
  <c r="AE32" i="14"/>
  <c r="AF31" i="14"/>
  <c r="AE31" i="14"/>
  <c r="AF37" i="14"/>
  <c r="AE37" i="14"/>
  <c r="AF36" i="14"/>
  <c r="AE36" i="14"/>
  <c r="AF35" i="14"/>
  <c r="AE35" i="14"/>
  <c r="AF34" i="14"/>
  <c r="AE34" i="14"/>
  <c r="AF33" i="14"/>
  <c r="AE33" i="14"/>
  <c r="AF30" i="14"/>
  <c r="AB32" i="14"/>
  <c r="AA32" i="14"/>
  <c r="AB31" i="14"/>
  <c r="AA31" i="14"/>
  <c r="AB37" i="14"/>
  <c r="AA37" i="14"/>
  <c r="AB36" i="14"/>
  <c r="AA36" i="14"/>
  <c r="AB35" i="14"/>
  <c r="AA35" i="14"/>
  <c r="AB34" i="14"/>
  <c r="AA34" i="14"/>
  <c r="AB33" i="14"/>
  <c r="AA33" i="14"/>
  <c r="AB30" i="14"/>
  <c r="X32" i="14"/>
  <c r="W32" i="14"/>
  <c r="X31" i="14"/>
  <c r="W31" i="14"/>
  <c r="X37" i="14"/>
  <c r="W37" i="14"/>
  <c r="X36" i="14"/>
  <c r="W36" i="14"/>
  <c r="X35" i="14"/>
  <c r="W35" i="14"/>
  <c r="X34" i="14"/>
  <c r="W34" i="14"/>
  <c r="X33" i="14"/>
  <c r="W33" i="14"/>
  <c r="X30" i="14"/>
  <c r="T32" i="14"/>
  <c r="S32" i="14"/>
  <c r="T31" i="14"/>
  <c r="S31" i="14"/>
  <c r="T37" i="14"/>
  <c r="S37" i="14"/>
  <c r="T36" i="14"/>
  <c r="S36" i="14"/>
  <c r="T35" i="14"/>
  <c r="S35" i="14"/>
  <c r="T34" i="14"/>
  <c r="S34" i="14"/>
  <c r="T33" i="14"/>
  <c r="S33" i="14"/>
  <c r="T30" i="14"/>
  <c r="P32" i="14"/>
  <c r="O32" i="14"/>
  <c r="P31" i="14"/>
  <c r="O31" i="14"/>
  <c r="P37" i="14"/>
  <c r="O37" i="14"/>
  <c r="P36" i="14"/>
  <c r="O36" i="14"/>
  <c r="P35" i="14"/>
  <c r="O35" i="14"/>
  <c r="P34" i="14"/>
  <c r="O34" i="14"/>
  <c r="P33" i="14"/>
  <c r="O33" i="14"/>
  <c r="P30" i="14"/>
  <c r="L32" i="14"/>
  <c r="K32" i="14"/>
  <c r="L31" i="14"/>
  <c r="K31" i="14"/>
  <c r="L37" i="14"/>
  <c r="K37" i="14"/>
  <c r="L36" i="14"/>
  <c r="K36" i="14"/>
  <c r="L35" i="14"/>
  <c r="K35" i="14"/>
  <c r="L34" i="14"/>
  <c r="K34" i="14"/>
  <c r="L33" i="14"/>
  <c r="K33" i="14"/>
  <c r="L30" i="14"/>
  <c r="H32" i="14"/>
  <c r="G32" i="14"/>
  <c r="H31" i="14"/>
  <c r="G31" i="14"/>
  <c r="H37" i="14"/>
  <c r="G37" i="14"/>
  <c r="H36" i="14"/>
  <c r="G36" i="14"/>
  <c r="H35" i="14"/>
  <c r="G35" i="14"/>
  <c r="H34" i="14"/>
  <c r="G34" i="14"/>
  <c r="H33" i="14"/>
  <c r="G33" i="14"/>
  <c r="H24" i="14"/>
  <c r="G24" i="14"/>
  <c r="H23" i="14"/>
  <c r="G23" i="14"/>
  <c r="H29" i="14"/>
  <c r="G29" i="14"/>
  <c r="H28" i="14"/>
  <c r="G28" i="14"/>
  <c r="H27" i="14"/>
  <c r="G27" i="14"/>
  <c r="H26" i="14"/>
  <c r="G26" i="14"/>
  <c r="H25" i="14"/>
  <c r="G25" i="14"/>
  <c r="AF15" i="14"/>
  <c r="AE15" i="14"/>
  <c r="AF14" i="14"/>
  <c r="AE14" i="14"/>
  <c r="AF20" i="14"/>
  <c r="AE20" i="14"/>
  <c r="AF19" i="14"/>
  <c r="AE19" i="14"/>
  <c r="AF18" i="14"/>
  <c r="AE18" i="14"/>
  <c r="AF17" i="14"/>
  <c r="AE17" i="14"/>
  <c r="AF16" i="14"/>
  <c r="AE16" i="14"/>
  <c r="AF13" i="14"/>
  <c r="AB15" i="14"/>
  <c r="AA15" i="14"/>
  <c r="AB14" i="14"/>
  <c r="AA14" i="14"/>
  <c r="AB20" i="14"/>
  <c r="AA20" i="14"/>
  <c r="AB19" i="14"/>
  <c r="AA19" i="14"/>
  <c r="AB18" i="14"/>
  <c r="AA18" i="14"/>
  <c r="AB17" i="14"/>
  <c r="AA17" i="14"/>
  <c r="AB16" i="14"/>
  <c r="AA16" i="14"/>
  <c r="AB13" i="14"/>
  <c r="X15" i="14"/>
  <c r="W15" i="14"/>
  <c r="X14" i="14"/>
  <c r="W14" i="14"/>
  <c r="X20" i="14"/>
  <c r="W20" i="14"/>
  <c r="X19" i="14"/>
  <c r="W19" i="14"/>
  <c r="X18" i="14"/>
  <c r="W18" i="14"/>
  <c r="X17" i="14"/>
  <c r="W17" i="14"/>
  <c r="X16" i="14"/>
  <c r="W16" i="14"/>
  <c r="X13" i="14"/>
  <c r="T15" i="14"/>
  <c r="S15" i="14"/>
  <c r="T14" i="14"/>
  <c r="S14" i="14"/>
  <c r="T20" i="14"/>
  <c r="S20" i="14"/>
  <c r="T19" i="14"/>
  <c r="S19" i="14"/>
  <c r="T18" i="14"/>
  <c r="S18" i="14"/>
  <c r="T17" i="14"/>
  <c r="S17" i="14"/>
  <c r="T16" i="14"/>
  <c r="S16" i="14"/>
  <c r="T13" i="14"/>
  <c r="P15" i="14"/>
  <c r="O15" i="14"/>
  <c r="P14" i="14"/>
  <c r="O14" i="14"/>
  <c r="P20" i="14"/>
  <c r="O20" i="14"/>
  <c r="P19" i="14"/>
  <c r="O19" i="14"/>
  <c r="P18" i="14"/>
  <c r="O18" i="14"/>
  <c r="P17" i="14"/>
  <c r="O17" i="14"/>
  <c r="P16" i="14"/>
  <c r="O16" i="14"/>
  <c r="P13" i="14"/>
  <c r="L15" i="14"/>
  <c r="K15" i="14"/>
  <c r="L14" i="14"/>
  <c r="K14" i="14"/>
  <c r="L20" i="14"/>
  <c r="K20" i="14"/>
  <c r="L19" i="14"/>
  <c r="K19" i="14"/>
  <c r="L18" i="14"/>
  <c r="K18" i="14"/>
  <c r="L17" i="14"/>
  <c r="K17" i="14"/>
  <c r="L16" i="14"/>
  <c r="K16" i="14"/>
  <c r="L13" i="14"/>
  <c r="H15" i="14"/>
  <c r="G15" i="14"/>
  <c r="H14" i="14"/>
  <c r="G14" i="14"/>
  <c r="H20" i="14"/>
  <c r="G20" i="14"/>
  <c r="H19" i="14"/>
  <c r="G19" i="14"/>
  <c r="H18" i="14"/>
  <c r="G18" i="14"/>
  <c r="H17" i="14"/>
  <c r="G17" i="14"/>
  <c r="H16" i="14"/>
  <c r="G16" i="14"/>
  <c r="AF7" i="14"/>
  <c r="AE7" i="14"/>
  <c r="AF6" i="14"/>
  <c r="AE6" i="14"/>
  <c r="AF12" i="14"/>
  <c r="AE12" i="14"/>
  <c r="AF11" i="14"/>
  <c r="AE11" i="14"/>
  <c r="AF10" i="14"/>
  <c r="AE10" i="14"/>
  <c r="AF9" i="14"/>
  <c r="AE9" i="14"/>
  <c r="AF8" i="14"/>
  <c r="AE8" i="14"/>
  <c r="AF5" i="14"/>
  <c r="AB7" i="14"/>
  <c r="AA7" i="14"/>
  <c r="AB6" i="14"/>
  <c r="AA6" i="14"/>
  <c r="AB12" i="14"/>
  <c r="AA12" i="14"/>
  <c r="AB11" i="14"/>
  <c r="AA11" i="14"/>
  <c r="AB10" i="14"/>
  <c r="AA10" i="14"/>
  <c r="AB9" i="14"/>
  <c r="AA9" i="14"/>
  <c r="AB8" i="14"/>
  <c r="AA8" i="14"/>
  <c r="AB5" i="14"/>
  <c r="X7" i="14"/>
  <c r="W7" i="14"/>
  <c r="X6" i="14"/>
  <c r="W6" i="14"/>
  <c r="X12" i="14"/>
  <c r="W12" i="14"/>
  <c r="X11" i="14"/>
  <c r="W11" i="14"/>
  <c r="X10" i="14"/>
  <c r="W10" i="14"/>
  <c r="X9" i="14"/>
  <c r="W9" i="14"/>
  <c r="X8" i="14"/>
  <c r="W8" i="14"/>
  <c r="X5" i="14"/>
  <c r="T7" i="14"/>
  <c r="S7" i="14"/>
  <c r="T6" i="14"/>
  <c r="S6" i="14"/>
  <c r="T12" i="14"/>
  <c r="S12" i="14"/>
  <c r="T11" i="14"/>
  <c r="S11" i="14"/>
  <c r="T10" i="14"/>
  <c r="S10" i="14"/>
  <c r="T9" i="14"/>
  <c r="S9" i="14"/>
  <c r="T8" i="14"/>
  <c r="S8" i="14"/>
  <c r="T5" i="14"/>
  <c r="P7" i="14"/>
  <c r="O7" i="14"/>
  <c r="P6" i="14"/>
  <c r="O6" i="14"/>
  <c r="P12" i="14"/>
  <c r="O12" i="14"/>
  <c r="P11" i="14"/>
  <c r="O11" i="14"/>
  <c r="P10" i="14"/>
  <c r="O10" i="14"/>
  <c r="P9" i="14"/>
  <c r="O9" i="14"/>
  <c r="P8" i="14"/>
  <c r="O8" i="14"/>
  <c r="P5" i="14"/>
  <c r="L7" i="14"/>
  <c r="K7" i="14"/>
  <c r="L6" i="14"/>
  <c r="K6" i="14"/>
  <c r="L12" i="14"/>
  <c r="K12" i="14"/>
  <c r="L11" i="14"/>
  <c r="K11" i="14"/>
  <c r="L10" i="14"/>
  <c r="K10" i="14"/>
  <c r="L9" i="14"/>
  <c r="K9" i="14"/>
  <c r="L8" i="14"/>
  <c r="K8" i="14"/>
  <c r="L5" i="14"/>
  <c r="H7" i="14"/>
  <c r="H6" i="14"/>
  <c r="H12" i="14"/>
  <c r="H11" i="14"/>
  <c r="H10" i="14"/>
  <c r="H9" i="14"/>
  <c r="H8" i="14"/>
  <c r="G7" i="14"/>
  <c r="G6" i="14"/>
  <c r="G12" i="14"/>
  <c r="G11" i="14"/>
  <c r="G10" i="14"/>
  <c r="G9" i="14"/>
  <c r="G8" i="14"/>
  <c r="O121" i="14" l="1"/>
  <c r="T113" i="14"/>
  <c r="Q120" i="14"/>
  <c r="P113" i="14"/>
  <c r="M120" i="14"/>
  <c r="AF113" i="14"/>
  <c r="AC120" i="14"/>
  <c r="K47" i="14"/>
  <c r="J46" i="14"/>
  <c r="AA47" i="14"/>
  <c r="Z46" i="14"/>
  <c r="AA46" i="14" s="1"/>
  <c r="W47" i="14"/>
  <c r="V46" i="14"/>
  <c r="W46" i="14" s="1"/>
  <c r="H113" i="14"/>
  <c r="E120" i="14"/>
  <c r="L113" i="14"/>
  <c r="I120" i="14"/>
  <c r="AB113" i="14"/>
  <c r="Y120" i="14"/>
  <c r="O47" i="14"/>
  <c r="N46" i="14"/>
  <c r="AE47" i="14"/>
  <c r="AD46" i="14"/>
  <c r="G47" i="14"/>
  <c r="F46" i="14"/>
  <c r="F113" i="14"/>
  <c r="G113" i="14" s="1"/>
  <c r="S47" i="14"/>
  <c r="R46" i="14"/>
  <c r="X113" i="14"/>
  <c r="U120" i="14"/>
  <c r="S21" i="14"/>
  <c r="AA115" i="14"/>
  <c r="O21" i="14"/>
  <c r="G21" i="14"/>
  <c r="AE95" i="14"/>
  <c r="S122" i="14"/>
  <c r="G121" i="14"/>
  <c r="W121" i="14"/>
  <c r="G122" i="14"/>
  <c r="K122" i="14"/>
  <c r="AA122" i="14"/>
  <c r="G115" i="14"/>
  <c r="F119" i="14"/>
  <c r="G119" i="14" s="1"/>
  <c r="J115" i="14"/>
  <c r="K115" i="14" s="1"/>
  <c r="J117" i="14"/>
  <c r="K117" i="14" s="1"/>
  <c r="J119" i="14"/>
  <c r="K119" i="14" s="1"/>
  <c r="J114" i="14"/>
  <c r="K114" i="14" s="1"/>
  <c r="N116" i="14"/>
  <c r="O116" i="14" s="1"/>
  <c r="N118" i="14"/>
  <c r="O118" i="14" s="1"/>
  <c r="N113" i="14"/>
  <c r="R115" i="14"/>
  <c r="S115" i="14" s="1"/>
  <c r="R117" i="14"/>
  <c r="S117" i="14" s="1"/>
  <c r="R119" i="14"/>
  <c r="S119" i="14" s="1"/>
  <c r="R114" i="14"/>
  <c r="S114" i="14" s="1"/>
  <c r="V116" i="14"/>
  <c r="W116" i="14" s="1"/>
  <c r="V118" i="14"/>
  <c r="W118" i="14" s="1"/>
  <c r="V113" i="14"/>
  <c r="Z117" i="14"/>
  <c r="AA117" i="14" s="1"/>
  <c r="Z119" i="14"/>
  <c r="AA119" i="14" s="1"/>
  <c r="Z114" i="14"/>
  <c r="AA114" i="14" s="1"/>
  <c r="AD116" i="14"/>
  <c r="AE116" i="14" s="1"/>
  <c r="AD118" i="14"/>
  <c r="AE118" i="14" s="1"/>
  <c r="AD113" i="14"/>
  <c r="F116" i="14"/>
  <c r="G116" i="14" s="1"/>
  <c r="AE21" i="14"/>
  <c r="H118" i="14"/>
  <c r="F117" i="14"/>
  <c r="G117" i="14" s="1"/>
  <c r="F114" i="14"/>
  <c r="G114" i="14" s="1"/>
  <c r="J116" i="14"/>
  <c r="K116" i="14" s="1"/>
  <c r="J118" i="14"/>
  <c r="K118" i="14" s="1"/>
  <c r="J113" i="14"/>
  <c r="K121" i="14"/>
  <c r="N115" i="14"/>
  <c r="O115" i="14" s="1"/>
  <c r="N117" i="14"/>
  <c r="O117" i="14" s="1"/>
  <c r="N119" i="14"/>
  <c r="O119" i="14" s="1"/>
  <c r="N114" i="14"/>
  <c r="O114" i="14" s="1"/>
  <c r="O122" i="14"/>
  <c r="R116" i="14"/>
  <c r="S116" i="14" s="1"/>
  <c r="R118" i="14"/>
  <c r="S118" i="14" s="1"/>
  <c r="R113" i="14"/>
  <c r="S121" i="14"/>
  <c r="V115" i="14"/>
  <c r="W115" i="14" s="1"/>
  <c r="V117" i="14"/>
  <c r="W117" i="14" s="1"/>
  <c r="V119" i="14"/>
  <c r="W119" i="14" s="1"/>
  <c r="V114" i="14"/>
  <c r="W114" i="14" s="1"/>
  <c r="W122" i="14"/>
  <c r="Z116" i="14"/>
  <c r="AA116" i="14" s="1"/>
  <c r="Z118" i="14"/>
  <c r="AA118" i="14" s="1"/>
  <c r="Z113" i="14"/>
  <c r="AA121" i="14"/>
  <c r="AD115" i="14"/>
  <c r="AD117" i="14"/>
  <c r="AE117" i="14" s="1"/>
  <c r="AD119" i="14"/>
  <c r="AE119" i="14" s="1"/>
  <c r="AD114" i="14"/>
  <c r="AE114" i="14" s="1"/>
  <c r="F118" i="14"/>
  <c r="AE121" i="14"/>
  <c r="AE122" i="14"/>
  <c r="AA21" i="14"/>
  <c r="W21" i="14"/>
  <c r="K21" i="14"/>
  <c r="K87" i="14"/>
  <c r="W87" i="14"/>
  <c r="AA87" i="14"/>
  <c r="S104" i="14"/>
  <c r="AA104" i="14"/>
  <c r="AE104" i="14"/>
  <c r="W104" i="14"/>
  <c r="O104" i="14"/>
  <c r="O98" i="14" s="1"/>
  <c r="K104" i="14"/>
  <c r="W78" i="14"/>
  <c r="S95" i="14"/>
  <c r="AA95" i="14"/>
  <c r="O78" i="14"/>
  <c r="O87" i="14"/>
  <c r="AE78" i="14"/>
  <c r="AE87" i="14"/>
  <c r="S87" i="14"/>
  <c r="K78" i="14"/>
  <c r="AA78" i="14"/>
  <c r="K70" i="14"/>
  <c r="O70" i="14"/>
  <c r="S46" i="14"/>
  <c r="S70" i="14"/>
  <c r="AA49" i="14"/>
  <c r="AE46" i="14"/>
  <c r="O46" i="14"/>
  <c r="K46" i="14"/>
  <c r="K13" i="14"/>
  <c r="K38" i="14"/>
  <c r="AE38" i="14"/>
  <c r="O38" i="14"/>
  <c r="W38" i="14"/>
  <c r="K30" i="14"/>
  <c r="O30" i="14"/>
  <c r="W30" i="14"/>
  <c r="AE30" i="14"/>
  <c r="AA38" i="14"/>
  <c r="S38" i="14"/>
  <c r="S13" i="14"/>
  <c r="W13" i="14"/>
  <c r="AA30" i="14"/>
  <c r="S30" i="14"/>
  <c r="O13" i="14"/>
  <c r="K5" i="14"/>
  <c r="AE13" i="14"/>
  <c r="AA13" i="14"/>
  <c r="H13" i="14"/>
  <c r="G13" i="14"/>
  <c r="S5" i="14"/>
  <c r="O5" i="14"/>
  <c r="W5" i="14"/>
  <c r="AE5" i="14"/>
  <c r="AA5" i="14"/>
  <c r="H30" i="14"/>
  <c r="G30" i="14"/>
  <c r="S113" i="14" l="1"/>
  <c r="R120" i="14"/>
  <c r="S120" i="14" s="1"/>
  <c r="W113" i="14"/>
  <c r="V120" i="14"/>
  <c r="W120" i="14" s="1"/>
  <c r="K113" i="14"/>
  <c r="J120" i="14"/>
  <c r="J123" i="14" s="1"/>
  <c r="AE113" i="14"/>
  <c r="AD120" i="14"/>
  <c r="AD123" i="14" s="1"/>
  <c r="AA113" i="14"/>
  <c r="Z120" i="14"/>
  <c r="AA120" i="14" s="1"/>
  <c r="O113" i="14"/>
  <c r="N120" i="14"/>
  <c r="O120" i="14" s="1"/>
  <c r="F120" i="14"/>
  <c r="G120" i="14" s="1"/>
  <c r="AE115" i="14"/>
  <c r="G118" i="14"/>
  <c r="AF120" i="14"/>
  <c r="AC123" i="14"/>
  <c r="AF123" i="14" s="1"/>
  <c r="AB120" i="14"/>
  <c r="Y123" i="14"/>
  <c r="AB123" i="14" s="1"/>
  <c r="Z123" i="14"/>
  <c r="X120" i="14"/>
  <c r="U123" i="14"/>
  <c r="X123" i="14" s="1"/>
  <c r="T120" i="14"/>
  <c r="Q123" i="14"/>
  <c r="T123" i="14" s="1"/>
  <c r="P120" i="14"/>
  <c r="M123" i="14"/>
  <c r="P123" i="14" s="1"/>
  <c r="L120" i="14"/>
  <c r="I123" i="14"/>
  <c r="L123" i="14" s="1"/>
  <c r="AE120" i="14" l="1"/>
  <c r="AA123" i="14"/>
  <c r="K123" i="14"/>
  <c r="AE123" i="14"/>
  <c r="N123" i="14"/>
  <c r="O123" i="14" s="1"/>
  <c r="R123" i="14"/>
  <c r="S123" i="14" s="1"/>
  <c r="V123" i="14"/>
  <c r="W123" i="14" s="1"/>
  <c r="K120" i="14"/>
  <c r="U35" i="32" l="1"/>
  <c r="X32" i="32"/>
  <c r="X31" i="32"/>
  <c r="U28" i="32"/>
  <c r="U27" i="32"/>
  <c r="X24" i="32"/>
  <c r="X23" i="32"/>
  <c r="X22" i="32"/>
  <c r="X15" i="32"/>
  <c r="X14" i="32"/>
  <c r="U11" i="32"/>
  <c r="U10" i="32"/>
  <c r="X7" i="32"/>
  <c r="U9" i="32"/>
  <c r="E34" i="32"/>
  <c r="G33" i="32"/>
  <c r="F33" i="32"/>
  <c r="E33" i="32"/>
  <c r="E30" i="32"/>
  <c r="E29" i="32"/>
  <c r="E26" i="32"/>
  <c r="G25" i="32"/>
  <c r="F25" i="32"/>
  <c r="E25" i="32"/>
  <c r="E21" i="32"/>
  <c r="E20" i="32"/>
  <c r="E17" i="32"/>
  <c r="G16" i="32"/>
  <c r="F16" i="32"/>
  <c r="E16" i="32"/>
  <c r="E13" i="32"/>
  <c r="E12" i="32"/>
  <c r="E9" i="32"/>
  <c r="G8" i="32"/>
  <c r="F8" i="32"/>
  <c r="E8" i="32"/>
  <c r="I16" i="32"/>
  <c r="H20" i="32"/>
  <c r="H21" i="32"/>
  <c r="J16" i="32"/>
  <c r="H17" i="32"/>
  <c r="H16" i="32"/>
  <c r="S21" i="32"/>
  <c r="S16" i="32"/>
  <c r="S17" i="32"/>
  <c r="Q20" i="32"/>
  <c r="Q21" i="32"/>
  <c r="R16" i="32"/>
  <c r="Q17" i="32"/>
  <c r="Q16" i="32"/>
  <c r="O21" i="32"/>
  <c r="O20" i="32"/>
  <c r="O17" i="32"/>
  <c r="P16" i="32"/>
  <c r="O16" i="32"/>
  <c r="M20" i="32"/>
  <c r="M21" i="32"/>
  <c r="M16" i="32"/>
  <c r="M17" i="32"/>
  <c r="H13" i="32"/>
  <c r="S13" i="32"/>
  <c r="Q13" i="32"/>
  <c r="O13" i="32"/>
  <c r="M13" i="32"/>
  <c r="K13" i="32"/>
  <c r="H12" i="32"/>
  <c r="S12" i="32"/>
  <c r="Q12" i="32"/>
  <c r="O12" i="32"/>
  <c r="M12" i="32"/>
  <c r="K12" i="32"/>
  <c r="U13" i="32"/>
  <c r="H9" i="32"/>
  <c r="S9" i="32"/>
  <c r="Q9" i="32"/>
  <c r="O9" i="32"/>
  <c r="M9" i="32"/>
  <c r="K9" i="32"/>
  <c r="J8" i="32"/>
  <c r="I8" i="32"/>
  <c r="H8" i="32"/>
  <c r="T8" i="32"/>
  <c r="S8" i="32"/>
  <c r="R8" i="32"/>
  <c r="Q8" i="32"/>
  <c r="P8" i="32"/>
  <c r="O8" i="32"/>
  <c r="N8" i="32"/>
  <c r="M8" i="32"/>
  <c r="L8" i="32"/>
  <c r="K8" i="32"/>
  <c r="T79" i="51"/>
  <c r="Q79" i="51"/>
  <c r="N79" i="51"/>
  <c r="K79" i="51"/>
  <c r="H79" i="51"/>
  <c r="T78" i="51"/>
  <c r="Q78" i="51"/>
  <c r="N78" i="51"/>
  <c r="K78" i="51"/>
  <c r="H78" i="51"/>
  <c r="E79" i="51"/>
  <c r="E78" i="51"/>
  <c r="T41" i="51"/>
  <c r="Q41" i="51"/>
  <c r="N41" i="51"/>
  <c r="K41" i="51"/>
  <c r="H41" i="51"/>
  <c r="T40" i="51"/>
  <c r="Q40" i="51"/>
  <c r="N40" i="51"/>
  <c r="K40" i="51"/>
  <c r="H40" i="51"/>
  <c r="E41" i="51"/>
  <c r="E40" i="51"/>
  <c r="V8" i="32" l="1"/>
  <c r="T16" i="32"/>
  <c r="S20" i="32"/>
  <c r="U21" i="32"/>
  <c r="N16" i="32"/>
  <c r="X8" i="32"/>
  <c r="U12" i="32"/>
  <c r="L16" i="32"/>
  <c r="K20" i="32"/>
  <c r="U17" i="32"/>
  <c r="K16" i="32"/>
  <c r="K17" i="32"/>
  <c r="K21" i="32"/>
  <c r="H95" i="14"/>
  <c r="L95" i="14"/>
  <c r="H87" i="14" l="1"/>
  <c r="O95" i="14"/>
  <c r="G87" i="14"/>
  <c r="G95" i="14"/>
  <c r="U20" i="32"/>
  <c r="X16" i="32"/>
  <c r="V16" i="32"/>
  <c r="P95" i="14"/>
  <c r="K95" i="14"/>
  <c r="E86" i="51" l="1"/>
  <c r="E89" i="51" s="1"/>
  <c r="H86" i="51"/>
  <c r="H89" i="51" s="1"/>
  <c r="K86" i="51"/>
  <c r="K89" i="51" s="1"/>
  <c r="N86" i="51"/>
  <c r="Q86" i="51"/>
  <c r="Q89" i="51" s="1"/>
  <c r="T86" i="51"/>
  <c r="T89" i="51" s="1"/>
  <c r="Q87" i="51"/>
  <c r="T81" i="51"/>
  <c r="N81" i="51"/>
  <c r="K81" i="51"/>
  <c r="T80" i="51"/>
  <c r="N80" i="51"/>
  <c r="K87" i="51"/>
  <c r="H87" i="51"/>
  <c r="E80" i="51"/>
  <c r="Q81" i="51"/>
  <c r="E81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V74" i="51"/>
  <c r="T77" i="51" s="1"/>
  <c r="U74" i="51"/>
  <c r="T74" i="51"/>
  <c r="S74" i="51"/>
  <c r="Q77" i="51" s="1"/>
  <c r="R74" i="51"/>
  <c r="Q74" i="51"/>
  <c r="P74" i="51"/>
  <c r="N77" i="51" s="1"/>
  <c r="O74" i="51"/>
  <c r="N74" i="51"/>
  <c r="M74" i="51"/>
  <c r="K77" i="51" s="1"/>
  <c r="L74" i="51"/>
  <c r="K74" i="51"/>
  <c r="J74" i="51"/>
  <c r="H77" i="51" s="1"/>
  <c r="I74" i="51"/>
  <c r="H74" i="51"/>
  <c r="G74" i="51"/>
  <c r="F74" i="51"/>
  <c r="E74" i="51"/>
  <c r="V37" i="51"/>
  <c r="U37" i="51"/>
  <c r="T37" i="51"/>
  <c r="V36" i="51"/>
  <c r="U36" i="51"/>
  <c r="T36" i="51"/>
  <c r="S37" i="51"/>
  <c r="R37" i="51"/>
  <c r="Q37" i="51"/>
  <c r="S36" i="51"/>
  <c r="R36" i="51"/>
  <c r="R82" i="51" s="1"/>
  <c r="Q36" i="51"/>
  <c r="Q82" i="51" s="1"/>
  <c r="P37" i="51"/>
  <c r="O37" i="51"/>
  <c r="N37" i="51"/>
  <c r="P36" i="51"/>
  <c r="O36" i="51"/>
  <c r="N36" i="51"/>
  <c r="M37" i="51"/>
  <c r="L37" i="51"/>
  <c r="K37" i="51"/>
  <c r="M36" i="51"/>
  <c r="L36" i="51"/>
  <c r="K36" i="51"/>
  <c r="J37" i="51"/>
  <c r="I37" i="51"/>
  <c r="H37" i="51"/>
  <c r="J36" i="51"/>
  <c r="I36" i="51"/>
  <c r="H36" i="51"/>
  <c r="T73" i="51"/>
  <c r="Q73" i="51"/>
  <c r="N73" i="51"/>
  <c r="K73" i="51"/>
  <c r="H73" i="51"/>
  <c r="E73" i="51"/>
  <c r="T72" i="51"/>
  <c r="Q72" i="51"/>
  <c r="N72" i="51"/>
  <c r="K72" i="51"/>
  <c r="H72" i="51"/>
  <c r="E72" i="51"/>
  <c r="W71" i="51"/>
  <c r="W70" i="51"/>
  <c r="W69" i="51"/>
  <c r="W73" i="51" s="1"/>
  <c r="T68" i="51"/>
  <c r="Q68" i="51"/>
  <c r="N68" i="51"/>
  <c r="K68" i="51"/>
  <c r="H68" i="51"/>
  <c r="E68" i="51"/>
  <c r="V67" i="51"/>
  <c r="U67" i="51"/>
  <c r="T67" i="51"/>
  <c r="S67" i="51"/>
  <c r="R67" i="51"/>
  <c r="Q67" i="51"/>
  <c r="P67" i="51"/>
  <c r="O67" i="51"/>
  <c r="N67" i="51"/>
  <c r="M67" i="51"/>
  <c r="L67" i="51"/>
  <c r="K67" i="51"/>
  <c r="J67" i="51"/>
  <c r="I67" i="51"/>
  <c r="H67" i="51"/>
  <c r="G67" i="51"/>
  <c r="F67" i="51"/>
  <c r="E67" i="51"/>
  <c r="Y66" i="51"/>
  <c r="X66" i="51"/>
  <c r="W66" i="51"/>
  <c r="Y65" i="51"/>
  <c r="X65" i="51"/>
  <c r="W65" i="51"/>
  <c r="Y64" i="51"/>
  <c r="X64" i="51"/>
  <c r="W64" i="51"/>
  <c r="T63" i="51"/>
  <c r="Q63" i="51"/>
  <c r="N63" i="51"/>
  <c r="K63" i="51"/>
  <c r="H63" i="51"/>
  <c r="E63" i="51"/>
  <c r="T62" i="51"/>
  <c r="Q62" i="51"/>
  <c r="N62" i="51"/>
  <c r="K62" i="51"/>
  <c r="H62" i="51"/>
  <c r="E62" i="51"/>
  <c r="W61" i="51"/>
  <c r="W60" i="51"/>
  <c r="W59" i="51"/>
  <c r="W63" i="51" s="1"/>
  <c r="T58" i="51"/>
  <c r="Q58" i="51"/>
  <c r="N58" i="51"/>
  <c r="K58" i="51"/>
  <c r="H58" i="51"/>
  <c r="E58" i="51"/>
  <c r="V57" i="51"/>
  <c r="U57" i="51"/>
  <c r="T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E57" i="51"/>
  <c r="Y56" i="51"/>
  <c r="X56" i="51"/>
  <c r="W56" i="51"/>
  <c r="Y55" i="51"/>
  <c r="X55" i="51"/>
  <c r="W55" i="51"/>
  <c r="Y54" i="51"/>
  <c r="X54" i="51"/>
  <c r="W54" i="51"/>
  <c r="T53" i="51"/>
  <c r="Q53" i="51"/>
  <c r="N53" i="51"/>
  <c r="K53" i="51"/>
  <c r="H53" i="51"/>
  <c r="E53" i="51"/>
  <c r="T52" i="51"/>
  <c r="Q52" i="51"/>
  <c r="N52" i="51"/>
  <c r="K52" i="51"/>
  <c r="H52" i="51"/>
  <c r="E52" i="51"/>
  <c r="W51" i="51"/>
  <c r="W50" i="51"/>
  <c r="W49" i="51"/>
  <c r="W53" i="51" s="1"/>
  <c r="T48" i="51"/>
  <c r="Q48" i="51"/>
  <c r="N48" i="51"/>
  <c r="K48" i="51"/>
  <c r="H48" i="51"/>
  <c r="E48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Y46" i="51"/>
  <c r="X46" i="51"/>
  <c r="W46" i="51"/>
  <c r="Y45" i="51"/>
  <c r="X45" i="51"/>
  <c r="W45" i="51"/>
  <c r="Y44" i="51"/>
  <c r="X44" i="51"/>
  <c r="W44" i="51"/>
  <c r="T35" i="51"/>
  <c r="Q35" i="51"/>
  <c r="N35" i="51"/>
  <c r="K35" i="51"/>
  <c r="H35" i="51"/>
  <c r="E35" i="51"/>
  <c r="T34" i="51"/>
  <c r="Q34" i="51"/>
  <c r="N34" i="51"/>
  <c r="K34" i="51"/>
  <c r="H34" i="51"/>
  <c r="E34" i="51"/>
  <c r="W33" i="51"/>
  <c r="W32" i="51"/>
  <c r="W31" i="51"/>
  <c r="W35" i="51" s="1"/>
  <c r="T30" i="51"/>
  <c r="Q30" i="51"/>
  <c r="N30" i="51"/>
  <c r="K30" i="51"/>
  <c r="H30" i="51"/>
  <c r="E30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Y28" i="51"/>
  <c r="X28" i="51"/>
  <c r="W28" i="51"/>
  <c r="Y27" i="51"/>
  <c r="X27" i="51"/>
  <c r="W27" i="51"/>
  <c r="Y26" i="51"/>
  <c r="W30" i="51" s="1"/>
  <c r="X26" i="51"/>
  <c r="W26" i="51"/>
  <c r="T25" i="51"/>
  <c r="Q25" i="51"/>
  <c r="N25" i="51"/>
  <c r="K25" i="51"/>
  <c r="H25" i="51"/>
  <c r="E25" i="51"/>
  <c r="T24" i="51"/>
  <c r="Q24" i="51"/>
  <c r="N24" i="51"/>
  <c r="K24" i="51"/>
  <c r="H24" i="51"/>
  <c r="E24" i="51"/>
  <c r="W23" i="51"/>
  <c r="W22" i="51"/>
  <c r="W21" i="51"/>
  <c r="W25" i="51" s="1"/>
  <c r="T20" i="51"/>
  <c r="Q20" i="51"/>
  <c r="N20" i="51"/>
  <c r="K20" i="51"/>
  <c r="H20" i="51"/>
  <c r="E20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Y18" i="51"/>
  <c r="X18" i="51"/>
  <c r="W18" i="51"/>
  <c r="Y17" i="51"/>
  <c r="X17" i="51"/>
  <c r="W17" i="51"/>
  <c r="Y16" i="51"/>
  <c r="X16" i="51"/>
  <c r="W16" i="51"/>
  <c r="H103" i="14"/>
  <c r="G103" i="14"/>
  <c r="H82" i="51" l="1"/>
  <c r="T82" i="51"/>
  <c r="N82" i="51"/>
  <c r="O38" i="51"/>
  <c r="J38" i="51"/>
  <c r="P38" i="51"/>
  <c r="N89" i="51"/>
  <c r="O82" i="51"/>
  <c r="W19" i="51"/>
  <c r="P82" i="51"/>
  <c r="N85" i="51" s="1"/>
  <c r="R38" i="51"/>
  <c r="I82" i="51"/>
  <c r="U82" i="51"/>
  <c r="K83" i="51"/>
  <c r="X19" i="51"/>
  <c r="S38" i="51"/>
  <c r="H76" i="51"/>
  <c r="L76" i="51"/>
  <c r="P76" i="51"/>
  <c r="T76" i="51"/>
  <c r="I76" i="51"/>
  <c r="M82" i="51"/>
  <c r="K85" i="51" s="1"/>
  <c r="X74" i="51"/>
  <c r="W34" i="51"/>
  <c r="Y47" i="51"/>
  <c r="W47" i="51"/>
  <c r="Y57" i="51"/>
  <c r="W67" i="51"/>
  <c r="K82" i="51"/>
  <c r="O76" i="51"/>
  <c r="E76" i="51"/>
  <c r="M76" i="51"/>
  <c r="Q76" i="51"/>
  <c r="U76" i="51"/>
  <c r="S83" i="51"/>
  <c r="Y29" i="51"/>
  <c r="X47" i="51"/>
  <c r="W52" i="51"/>
  <c r="W62" i="51"/>
  <c r="X67" i="51"/>
  <c r="V38" i="51"/>
  <c r="O83" i="51"/>
  <c r="I38" i="51"/>
  <c r="I83" i="51"/>
  <c r="Y67" i="51"/>
  <c r="W68" i="51"/>
  <c r="P83" i="51"/>
  <c r="U83" i="51"/>
  <c r="U38" i="51"/>
  <c r="J82" i="51"/>
  <c r="H85" i="51" s="1"/>
  <c r="L83" i="51"/>
  <c r="Q38" i="51"/>
  <c r="Q83" i="51"/>
  <c r="Q84" i="51" s="1"/>
  <c r="L38" i="51"/>
  <c r="L82" i="51"/>
  <c r="M38" i="51"/>
  <c r="M83" i="51"/>
  <c r="N38" i="51"/>
  <c r="N83" i="51"/>
  <c r="N84" i="51" s="1"/>
  <c r="V82" i="51"/>
  <c r="T85" i="51" s="1"/>
  <c r="Y74" i="51"/>
  <c r="W77" i="51" s="1"/>
  <c r="R83" i="51"/>
  <c r="R84" i="51" s="1"/>
  <c r="J83" i="51"/>
  <c r="Y19" i="51"/>
  <c r="W57" i="51"/>
  <c r="W72" i="51"/>
  <c r="J76" i="51"/>
  <c r="R76" i="51"/>
  <c r="K76" i="51"/>
  <c r="V83" i="51"/>
  <c r="W24" i="51"/>
  <c r="W29" i="51"/>
  <c r="F76" i="51"/>
  <c r="N76" i="51"/>
  <c r="V76" i="51"/>
  <c r="S82" i="51"/>
  <c r="Q85" i="51" s="1"/>
  <c r="W20" i="51"/>
  <c r="X29" i="51"/>
  <c r="X57" i="51"/>
  <c r="H38" i="51"/>
  <c r="K38" i="51"/>
  <c r="T38" i="51"/>
  <c r="W74" i="51"/>
  <c r="G76" i="51"/>
  <c r="S76" i="51"/>
  <c r="T83" i="51"/>
  <c r="T84" i="51" s="1"/>
  <c r="H83" i="51"/>
  <c r="H84" i="51" s="1"/>
  <c r="Q88" i="51"/>
  <c r="H88" i="51"/>
  <c r="K88" i="51"/>
  <c r="K80" i="51"/>
  <c r="H80" i="51"/>
  <c r="N87" i="51"/>
  <c r="T87" i="51"/>
  <c r="W79" i="51"/>
  <c r="E87" i="51"/>
  <c r="E88" i="51" s="1"/>
  <c r="H21" i="14"/>
  <c r="W86" i="51"/>
  <c r="W89" i="51" s="1"/>
  <c r="W75" i="51"/>
  <c r="E77" i="51"/>
  <c r="X75" i="51"/>
  <c r="W78" i="51"/>
  <c r="W81" i="51" s="1"/>
  <c r="Q80" i="51"/>
  <c r="Y75" i="51"/>
  <c r="H81" i="51"/>
  <c r="W58" i="51"/>
  <c r="W48" i="51"/>
  <c r="I84" i="51" l="1"/>
  <c r="K84" i="51"/>
  <c r="J84" i="51"/>
  <c r="O84" i="51"/>
  <c r="M84" i="51"/>
  <c r="L84" i="51"/>
  <c r="U84" i="51"/>
  <c r="S84" i="51"/>
  <c r="X76" i="51"/>
  <c r="V84" i="51"/>
  <c r="Y76" i="51"/>
  <c r="W76" i="51"/>
  <c r="P84" i="51"/>
  <c r="N88" i="51"/>
  <c r="T88" i="51"/>
  <c r="W87" i="51"/>
  <c r="W88" i="51" s="1"/>
  <c r="W80" i="51"/>
  <c r="G37" i="51" l="1"/>
  <c r="G83" i="51" s="1"/>
  <c r="F37" i="51"/>
  <c r="F83" i="51" s="1"/>
  <c r="E37" i="51"/>
  <c r="E83" i="51" s="1"/>
  <c r="G36" i="51"/>
  <c r="G82" i="51" s="1"/>
  <c r="F36" i="51"/>
  <c r="F82" i="51" s="1"/>
  <c r="E36" i="51"/>
  <c r="E82" i="51" s="1"/>
  <c r="W83" i="51" l="1"/>
  <c r="E84" i="51"/>
  <c r="W82" i="51"/>
  <c r="X83" i="51"/>
  <c r="F84" i="51"/>
  <c r="X82" i="51"/>
  <c r="Y83" i="51"/>
  <c r="G84" i="51"/>
  <c r="E85" i="51"/>
  <c r="Y82" i="51"/>
  <c r="W85" i="51" s="1"/>
  <c r="H43" i="51"/>
  <c r="H39" i="51"/>
  <c r="N43" i="51"/>
  <c r="N39" i="51"/>
  <c r="Q42" i="51"/>
  <c r="W40" i="51"/>
  <c r="G38" i="51"/>
  <c r="E43" i="51"/>
  <c r="K39" i="51"/>
  <c r="Q43" i="51"/>
  <c r="H42" i="51"/>
  <c r="E42" i="51"/>
  <c r="K43" i="51"/>
  <c r="T39" i="51"/>
  <c r="W41" i="51"/>
  <c r="T43" i="51"/>
  <c r="T42" i="51"/>
  <c r="Q39" i="51"/>
  <c r="N42" i="51"/>
  <c r="K42" i="51"/>
  <c r="X37" i="51"/>
  <c r="Y36" i="51"/>
  <c r="X36" i="51"/>
  <c r="W36" i="51"/>
  <c r="E38" i="51"/>
  <c r="W37" i="51"/>
  <c r="F38" i="51"/>
  <c r="E39" i="51"/>
  <c r="Y37" i="51"/>
  <c r="X84" i="51" l="1"/>
  <c r="Y84" i="51"/>
  <c r="W84" i="51"/>
  <c r="W43" i="51"/>
  <c r="W42" i="51"/>
  <c r="W39" i="51"/>
  <c r="X38" i="51"/>
  <c r="Y38" i="51"/>
  <c r="W38" i="51"/>
  <c r="J33" i="32"/>
  <c r="I33" i="32"/>
  <c r="H33" i="32"/>
  <c r="T33" i="32"/>
  <c r="S33" i="32"/>
  <c r="R33" i="32"/>
  <c r="Q33" i="32"/>
  <c r="P33" i="32"/>
  <c r="O33" i="32"/>
  <c r="N33" i="32"/>
  <c r="M33" i="32"/>
  <c r="L33" i="32"/>
  <c r="K33" i="32"/>
  <c r="H104" i="14" l="1"/>
  <c r="G104" i="14" l="1"/>
  <c r="H78" i="14"/>
  <c r="H38" i="14"/>
  <c r="G78" i="14"/>
  <c r="G38" i="14"/>
  <c r="H70" i="14"/>
  <c r="G5" i="14"/>
  <c r="G46" i="14"/>
  <c r="G70" i="14"/>
  <c r="E123" i="14"/>
  <c r="H5" i="14"/>
  <c r="H46" i="14" l="1"/>
  <c r="F123" i="14"/>
  <c r="H123" i="14" l="1"/>
  <c r="G123" i="14"/>
  <c r="H120" i="14"/>
  <c r="W13" i="51" l="1"/>
  <c r="W12" i="51"/>
  <c r="W11" i="51"/>
  <c r="T10" i="51"/>
  <c r="K10" i="51"/>
  <c r="H10" i="51"/>
  <c r="E10" i="51"/>
  <c r="Y8" i="51"/>
  <c r="X8" i="51"/>
  <c r="W8" i="51"/>
  <c r="Y7" i="51"/>
  <c r="X7" i="51"/>
  <c r="W7" i="51"/>
  <c r="W6" i="51"/>
  <c r="Y6" i="51"/>
  <c r="X6" i="51"/>
  <c r="T9" i="51"/>
  <c r="K9" i="51"/>
  <c r="H9" i="51"/>
  <c r="E9" i="51"/>
  <c r="Q15" i="51"/>
  <c r="Q14" i="51"/>
  <c r="Q10" i="51"/>
  <c r="S9" i="51"/>
  <c r="R9" i="51"/>
  <c r="Q9" i="51"/>
  <c r="N15" i="51"/>
  <c r="N14" i="51"/>
  <c r="N10" i="51"/>
  <c r="P9" i="51"/>
  <c r="O9" i="51"/>
  <c r="N9" i="51"/>
  <c r="T15" i="51"/>
  <c r="T14" i="51"/>
  <c r="K15" i="51"/>
  <c r="K14" i="51"/>
  <c r="H15" i="51"/>
  <c r="H14" i="51"/>
  <c r="E15" i="51"/>
  <c r="E14" i="51"/>
  <c r="W10" i="51" l="1"/>
  <c r="W9" i="51"/>
  <c r="W15" i="51"/>
  <c r="W14" i="51"/>
  <c r="H30" i="32" l="1"/>
  <c r="S30" i="32"/>
  <c r="Q30" i="32"/>
  <c r="O30" i="32"/>
  <c r="M30" i="32"/>
  <c r="K30" i="32"/>
  <c r="H26" i="32"/>
  <c r="S26" i="32"/>
  <c r="Q26" i="32"/>
  <c r="O26" i="32"/>
  <c r="M26" i="32"/>
  <c r="K26" i="32"/>
  <c r="H34" i="32"/>
  <c r="S34" i="32"/>
  <c r="Q34" i="32"/>
  <c r="O34" i="32"/>
  <c r="M34" i="32"/>
  <c r="K34" i="32"/>
  <c r="H29" i="32"/>
  <c r="O29" i="32"/>
  <c r="M29" i="32"/>
  <c r="K29" i="32"/>
  <c r="U29" i="32" l="1"/>
  <c r="U30" i="32"/>
  <c r="V9" i="51" l="1"/>
  <c r="U9" i="51"/>
  <c r="M9" i="51"/>
  <c r="L9" i="51"/>
  <c r="J9" i="51"/>
  <c r="I9" i="51"/>
  <c r="G9" i="51"/>
  <c r="F9" i="51"/>
  <c r="Y9" i="51" l="1"/>
  <c r="X9" i="51"/>
  <c r="S29" i="32"/>
  <c r="Q29" i="32"/>
  <c r="U34" i="32" l="1"/>
  <c r="X33" i="32"/>
  <c r="V33" i="32"/>
  <c r="M25" i="32" l="1"/>
  <c r="N25" i="32"/>
  <c r="K25" i="32"/>
  <c r="L25" i="32"/>
  <c r="J25" i="32" l="1"/>
  <c r="H25" i="32"/>
  <c r="I25" i="32"/>
  <c r="T25" i="32"/>
  <c r="S25" i="32"/>
  <c r="R25" i="32"/>
  <c r="Q25" i="32"/>
  <c r="P25" i="32"/>
  <c r="O25" i="32"/>
  <c r="U26" i="32" l="1"/>
  <c r="V25" i="32"/>
  <c r="X25" i="32"/>
  <c r="U25" i="32"/>
</calcChain>
</file>

<file path=xl/sharedStrings.xml><?xml version="1.0" encoding="utf-8"?>
<sst xmlns="http://schemas.openxmlformats.org/spreadsheetml/2006/main" count="1406" uniqueCount="153">
  <si>
    <t>部門名</t>
  </si>
  <si>
    <t>東日本営業部</t>
  </si>
  <si>
    <t>首都圏営業部</t>
  </si>
  <si>
    <t>関東営業部</t>
  </si>
  <si>
    <t>西日本営業部</t>
  </si>
  <si>
    <t>中部営業部</t>
  </si>
  <si>
    <t>関西営業部</t>
  </si>
  <si>
    <t>勘定科目名</t>
  </si>
  <si>
    <t>配送センター</t>
  </si>
  <si>
    <t>Curline替ﾌﾞﾗｼ</t>
  </si>
  <si>
    <t>純売上高</t>
  </si>
  <si>
    <t>Curline本体</t>
  </si>
  <si>
    <t>ソフト保守</t>
  </si>
  <si>
    <t>8月度 (予算)</t>
    <phoneticPr fontId="1"/>
  </si>
  <si>
    <t>8月度 (差異)</t>
    <phoneticPr fontId="1"/>
  </si>
  <si>
    <t>8月度 (達成率)</t>
    <phoneticPr fontId="1"/>
  </si>
  <si>
    <t>9月度 (予算)</t>
    <phoneticPr fontId="1"/>
  </si>
  <si>
    <t>9月度 (差異)</t>
    <phoneticPr fontId="1"/>
  </si>
  <si>
    <t>9月度 (達成率)</t>
    <phoneticPr fontId="1"/>
  </si>
  <si>
    <t>10月度 (予算)</t>
    <phoneticPr fontId="1"/>
  </si>
  <si>
    <t>10月度 (差異)</t>
    <phoneticPr fontId="1"/>
  </si>
  <si>
    <t>10月度 (達成率)</t>
    <phoneticPr fontId="1"/>
  </si>
  <si>
    <t>11月度 (予算)</t>
    <phoneticPr fontId="1"/>
  </si>
  <si>
    <t>11月度 (差異)</t>
    <phoneticPr fontId="1"/>
  </si>
  <si>
    <t>11月度 (達成率)</t>
    <phoneticPr fontId="1"/>
  </si>
  <si>
    <t>12月度 (予算)</t>
    <phoneticPr fontId="1"/>
  </si>
  <si>
    <t>12月度 (差異)</t>
    <phoneticPr fontId="1"/>
  </si>
  <si>
    <t>12月度 (達成率)</t>
    <phoneticPr fontId="1"/>
  </si>
  <si>
    <t>1月度 (予算)</t>
    <phoneticPr fontId="1"/>
  </si>
  <si>
    <t>1月度 (差異)</t>
    <phoneticPr fontId="1"/>
  </si>
  <si>
    <t>1月度 (達成率)</t>
    <phoneticPr fontId="1"/>
  </si>
  <si>
    <t>palette売上</t>
    <phoneticPr fontId="1"/>
  </si>
  <si>
    <t>中部営業部</t>
    <rPh sb="0" eb="2">
      <t>チュウブ</t>
    </rPh>
    <rPh sb="2" eb="4">
      <t>エイギョウ</t>
    </rPh>
    <rPh sb="4" eb="5">
      <t>ブ</t>
    </rPh>
    <phoneticPr fontId="1"/>
  </si>
  <si>
    <t>関西営業部</t>
    <rPh sb="0" eb="2">
      <t>カンサイ</t>
    </rPh>
    <rPh sb="2" eb="4">
      <t>エイギョウ</t>
    </rPh>
    <rPh sb="4" eb="5">
      <t>ブ</t>
    </rPh>
    <phoneticPr fontId="1"/>
  </si>
  <si>
    <t>paletteES売上</t>
    <phoneticPr fontId="1"/>
  </si>
  <si>
    <t>ハード売上</t>
    <phoneticPr fontId="1"/>
  </si>
  <si>
    <t>保守売上</t>
    <phoneticPr fontId="1"/>
  </si>
  <si>
    <t>ハード保守</t>
    <phoneticPr fontId="1"/>
  </si>
  <si>
    <t>ハード保守</t>
    <rPh sb="3" eb="5">
      <t>ホシュ</t>
    </rPh>
    <phoneticPr fontId="1"/>
  </si>
  <si>
    <t>周辺機器売上</t>
    <phoneticPr fontId="1"/>
  </si>
  <si>
    <t>その他売上</t>
    <phoneticPr fontId="1"/>
  </si>
  <si>
    <t>Curline本体</t>
    <phoneticPr fontId="1"/>
  </si>
  <si>
    <t>Curline替ﾌﾞﾗｼ</t>
    <phoneticPr fontId="1"/>
  </si>
  <si>
    <t>合計</t>
    <rPh sb="0" eb="2">
      <t>ゴウケイ</t>
    </rPh>
    <phoneticPr fontId="1"/>
  </si>
  <si>
    <t>純売上高</t>
    <phoneticPr fontId="1"/>
  </si>
  <si>
    <t>営業部共通</t>
    <rPh sb="0" eb="2">
      <t>エイギョウ</t>
    </rPh>
    <rPh sb="2" eb="3">
      <t>ブ</t>
    </rPh>
    <rPh sb="3" eb="5">
      <t>キョウツウ</t>
    </rPh>
    <phoneticPr fontId="1"/>
  </si>
  <si>
    <t>2月度 (予算)</t>
    <phoneticPr fontId="1"/>
  </si>
  <si>
    <t>2月度 (差異)</t>
    <phoneticPr fontId="1"/>
  </si>
  <si>
    <t>2月度 (達成率)</t>
    <phoneticPr fontId="1"/>
  </si>
  <si>
    <t>3月度 (予算)</t>
    <phoneticPr fontId="1"/>
  </si>
  <si>
    <t>3月度 (実績)</t>
    <phoneticPr fontId="1"/>
  </si>
  <si>
    <t>3月度 (差異)</t>
    <phoneticPr fontId="1"/>
  </si>
  <si>
    <t>3月度 (達成率)</t>
    <phoneticPr fontId="1"/>
  </si>
  <si>
    <t>ソフト保守</t>
    <phoneticPr fontId="1"/>
  </si>
  <si>
    <t>その他ｿﾌﾄ売上</t>
    <phoneticPr fontId="1"/>
  </si>
  <si>
    <t>技術指導売上</t>
    <phoneticPr fontId="1"/>
  </si>
  <si>
    <t>勘定科目コード</t>
    <phoneticPr fontId="1"/>
  </si>
  <si>
    <t>部門コード</t>
    <phoneticPr fontId="1"/>
  </si>
  <si>
    <t>4月度 (予算)</t>
    <phoneticPr fontId="1"/>
  </si>
  <si>
    <t>4月度 (差異)</t>
    <phoneticPr fontId="1"/>
  </si>
  <si>
    <t>4月度 (達成率)</t>
    <phoneticPr fontId="1"/>
  </si>
  <si>
    <t>5月度 (予算)</t>
    <phoneticPr fontId="1"/>
  </si>
  <si>
    <t>5月度 (差異)</t>
    <phoneticPr fontId="1"/>
  </si>
  <si>
    <t>5月度 (達成率)</t>
    <phoneticPr fontId="1"/>
  </si>
  <si>
    <t>6月度 (予算)</t>
    <phoneticPr fontId="1"/>
  </si>
  <si>
    <t>7月度 (差異)</t>
    <phoneticPr fontId="1"/>
  </si>
  <si>
    <t>6月度 (差異)</t>
    <phoneticPr fontId="1"/>
  </si>
  <si>
    <t>6月度 (達成率)</t>
    <phoneticPr fontId="1"/>
  </si>
  <si>
    <t>7月度 (予算)</t>
    <phoneticPr fontId="1"/>
  </si>
  <si>
    <t>7月度 (達成率)</t>
    <phoneticPr fontId="1"/>
  </si>
  <si>
    <t>担当部門名</t>
  </si>
  <si>
    <t>合計</t>
    <rPh sb="0" eb="2">
      <t>ゴウケイ</t>
    </rPh>
    <phoneticPr fontId="8"/>
  </si>
  <si>
    <t>まとめ</t>
    <phoneticPr fontId="8"/>
  </si>
  <si>
    <t>ES</t>
    <phoneticPr fontId="1"/>
  </si>
  <si>
    <t>まとめ</t>
    <phoneticPr fontId="1"/>
  </si>
  <si>
    <t>売上</t>
    <rPh sb="0" eb="2">
      <t>ウリアゲ</t>
    </rPh>
    <phoneticPr fontId="1"/>
  </si>
  <si>
    <t>予算</t>
    <rPh sb="0" eb="2">
      <t>ヨサン</t>
    </rPh>
    <phoneticPr fontId="3"/>
  </si>
  <si>
    <t>予測</t>
    <rPh sb="0" eb="2">
      <t>ヨソク</t>
    </rPh>
    <phoneticPr fontId="1"/>
  </si>
  <si>
    <t>実績</t>
    <phoneticPr fontId="8"/>
  </si>
  <si>
    <t>差異</t>
    <rPh sb="0" eb="2">
      <t>サイ</t>
    </rPh>
    <phoneticPr fontId="8"/>
  </si>
  <si>
    <t>達成率</t>
  </si>
  <si>
    <t>営業損益</t>
    <rPh sb="0" eb="2">
      <t>エイギョウ</t>
    </rPh>
    <rPh sb="2" eb="4">
      <t>ソンエキ</t>
    </rPh>
    <phoneticPr fontId="1"/>
  </si>
  <si>
    <t>予測</t>
    <phoneticPr fontId="1"/>
  </si>
  <si>
    <t>進捗</t>
    <phoneticPr fontId="8"/>
  </si>
  <si>
    <t>(金額単位： 千円)</t>
  </si>
  <si>
    <t>関東営業部</t>
    <phoneticPr fontId="1"/>
  </si>
  <si>
    <t>首都圏営業部</t>
    <phoneticPr fontId="1"/>
  </si>
  <si>
    <t>東日本営業部</t>
    <phoneticPr fontId="1"/>
  </si>
  <si>
    <t>西日本営業部</t>
    <phoneticPr fontId="1"/>
  </si>
  <si>
    <t>配送センター</t>
    <phoneticPr fontId="1"/>
  </si>
  <si>
    <t>更新日</t>
    <phoneticPr fontId="1"/>
  </si>
  <si>
    <t>－</t>
  </si>
  <si>
    <t>－</t>
    <phoneticPr fontId="1"/>
  </si>
  <si>
    <t>ｵﾝ資格導入売上</t>
    <phoneticPr fontId="1"/>
  </si>
  <si>
    <t>2021年8月</t>
    <phoneticPr fontId="1"/>
  </si>
  <si>
    <t>2021年9月</t>
    <phoneticPr fontId="1"/>
  </si>
  <si>
    <t>2021年10月</t>
    <phoneticPr fontId="1"/>
  </si>
  <si>
    <t>2021年11月</t>
    <phoneticPr fontId="1"/>
  </si>
  <si>
    <t>2021年12月</t>
    <phoneticPr fontId="1"/>
  </si>
  <si>
    <t>2022年1月</t>
    <phoneticPr fontId="1"/>
  </si>
  <si>
    <t>第1四半期計
(8～10月)</t>
    <phoneticPr fontId="1"/>
  </si>
  <si>
    <t>第2四半期計
(11～1月)</t>
    <phoneticPr fontId="1"/>
  </si>
  <si>
    <t>上半期計</t>
    <rPh sb="0" eb="3">
      <t>カミハンキ</t>
    </rPh>
    <rPh sb="3" eb="4">
      <t>ケイ</t>
    </rPh>
    <phoneticPr fontId="1"/>
  </si>
  <si>
    <t>ｵﾝ資格導入売上</t>
  </si>
  <si>
    <t>palette売上</t>
  </si>
  <si>
    <t>paletteES売上</t>
  </si>
  <si>
    <t>その他ｿﾌﾄ売上</t>
  </si>
  <si>
    <t>ハード売上</t>
  </si>
  <si>
    <t>技術指導売上</t>
  </si>
  <si>
    <t>周辺機器売上</t>
  </si>
  <si>
    <t>8月度 (進捗)</t>
    <rPh sb="5" eb="7">
      <t>シンチョク</t>
    </rPh>
    <phoneticPr fontId="1"/>
  </si>
  <si>
    <t>9月度 (進捗)</t>
    <phoneticPr fontId="1"/>
  </si>
  <si>
    <t>10月度 (進捗)</t>
    <phoneticPr fontId="1"/>
  </si>
  <si>
    <t>11月度 (進捗)</t>
    <phoneticPr fontId="1"/>
  </si>
  <si>
    <t>12月度 (進捗)</t>
    <phoneticPr fontId="1"/>
  </si>
  <si>
    <t>1月度 (進捗)</t>
    <phoneticPr fontId="1"/>
  </si>
  <si>
    <t>2月度 (進捗)</t>
    <phoneticPr fontId="1"/>
  </si>
  <si>
    <t>4月度 (進捗)</t>
    <phoneticPr fontId="1"/>
  </si>
  <si>
    <t>5月度 (進捗)</t>
    <phoneticPr fontId="1"/>
  </si>
  <si>
    <t>6月度 (進捗)</t>
    <phoneticPr fontId="1"/>
  </si>
  <si>
    <t>7月度 (進捗)</t>
    <phoneticPr fontId="1"/>
  </si>
  <si>
    <t>8月度 (進捗)</t>
    <phoneticPr fontId="1"/>
  </si>
  <si>
    <t>47期　売上予算実績</t>
    <rPh sb="2" eb="3">
      <t>キ</t>
    </rPh>
    <rPh sb="4" eb="6">
      <t>ウリアゲ</t>
    </rPh>
    <rPh sb="6" eb="8">
      <t>ヨサン</t>
    </rPh>
    <rPh sb="8" eb="10">
      <t>ジッセキ</t>
    </rPh>
    <phoneticPr fontId="8"/>
  </si>
  <si>
    <t>XX期累計
(実績)</t>
    <rPh sb="2" eb="3">
      <t>キ</t>
    </rPh>
    <rPh sb="3" eb="5">
      <t>ルイケイ</t>
    </rPh>
    <rPh sb="7" eb="9">
      <t>ジッセキ</t>
    </rPh>
    <phoneticPr fontId="1"/>
  </si>
  <si>
    <t>XXXX年XX月
(実績)</t>
    <rPh sb="4" eb="5">
      <t>ネン</t>
    </rPh>
    <rPh sb="7" eb="8">
      <t>ツキ</t>
    </rPh>
    <rPh sb="10" eb="12">
      <t>ジッセキ</t>
    </rPh>
    <phoneticPr fontId="1"/>
  </si>
  <si>
    <t>XXXX年XX月
(進捗)</t>
    <rPh sb="4" eb="5">
      <t>ネン</t>
    </rPh>
    <rPh sb="7" eb="8">
      <t>ツキ</t>
    </rPh>
    <rPh sb="10" eb="12">
      <t>シンチョク</t>
    </rPh>
    <phoneticPr fontId="1"/>
  </si>
  <si>
    <t>東日本サポートセンター</t>
    <phoneticPr fontId="1"/>
  </si>
  <si>
    <t>首都圏サポートセンター</t>
    <phoneticPr fontId="1"/>
  </si>
  <si>
    <t>中日本サポートセンター</t>
    <rPh sb="0" eb="3">
      <t>ナカニホン</t>
    </rPh>
    <phoneticPr fontId="1"/>
  </si>
  <si>
    <t>関西サポートセンター</t>
    <rPh sb="0" eb="2">
      <t>カンサイ</t>
    </rPh>
    <phoneticPr fontId="1"/>
  </si>
  <si>
    <t>西日本サポートセンター</t>
    <rPh sb="0" eb="3">
      <t>ニシニホン</t>
    </rPh>
    <phoneticPr fontId="1"/>
  </si>
  <si>
    <t>東日本営業部</t>
    <rPh sb="0" eb="1">
      <t>ヒガシ</t>
    </rPh>
    <phoneticPr fontId="1"/>
  </si>
  <si>
    <t>東日本サポートセンター</t>
  </si>
  <si>
    <t>西日本営業部</t>
    <rPh sb="0" eb="6">
      <t>ニシニホンエイギョウブ</t>
    </rPh>
    <phoneticPr fontId="2"/>
  </si>
  <si>
    <t>首都圏サポートセンター</t>
    <rPh sb="0" eb="3">
      <t>シュトケン</t>
    </rPh>
    <phoneticPr fontId="2"/>
  </si>
  <si>
    <t>中日本サポートセンター</t>
    <rPh sb="0" eb="3">
      <t>ナカニホン</t>
    </rPh>
    <phoneticPr fontId="2"/>
  </si>
  <si>
    <t>関西サポートセンター</t>
    <rPh sb="0" eb="2">
      <t>カンサイ</t>
    </rPh>
    <phoneticPr fontId="2"/>
  </si>
  <si>
    <t>西日本サポートセンター</t>
    <rPh sb="0" eb="3">
      <t>ニシニホン</t>
    </rPh>
    <phoneticPr fontId="2"/>
  </si>
  <si>
    <t>保守売上</t>
  </si>
  <si>
    <t>47期　売上実績（下期）</t>
    <rPh sb="2" eb="3">
      <t>キ</t>
    </rPh>
    <rPh sb="4" eb="6">
      <t>ウリアゲ</t>
    </rPh>
    <rPh sb="6" eb="8">
      <t>ジッセキ</t>
    </rPh>
    <rPh sb="9" eb="11">
      <t>シモキ</t>
    </rPh>
    <phoneticPr fontId="8"/>
  </si>
  <si>
    <t>47期　売上実績（上期）</t>
    <rPh sb="2" eb="3">
      <t>キ</t>
    </rPh>
    <rPh sb="4" eb="6">
      <t>ウリアゲ</t>
    </rPh>
    <rPh sb="6" eb="8">
      <t>ジッセキ</t>
    </rPh>
    <rPh sb="9" eb="11">
      <t>カミキ</t>
    </rPh>
    <phoneticPr fontId="8"/>
  </si>
  <si>
    <t>東日本営業部</t>
    <rPh sb="0" eb="1">
      <t>ヒガシ</t>
    </rPh>
    <rPh sb="1" eb="3">
      <t>ニホン</t>
    </rPh>
    <rPh sb="3" eb="5">
      <t>エイギョウ</t>
    </rPh>
    <rPh sb="5" eb="6">
      <t>ブ</t>
    </rPh>
    <phoneticPr fontId="1"/>
  </si>
  <si>
    <t>2022年2月</t>
    <phoneticPr fontId="1"/>
  </si>
  <si>
    <t>2022年3月</t>
    <phoneticPr fontId="1"/>
  </si>
  <si>
    <t>2022年4月</t>
    <phoneticPr fontId="1"/>
  </si>
  <si>
    <t>第3四半期計
(2～4月)</t>
    <phoneticPr fontId="1"/>
  </si>
  <si>
    <t>2022年5月</t>
    <phoneticPr fontId="1"/>
  </si>
  <si>
    <t>2022年6月</t>
    <phoneticPr fontId="1"/>
  </si>
  <si>
    <t>2022年7月</t>
    <phoneticPr fontId="1"/>
  </si>
  <si>
    <t>第4四半期計
(5～7月)</t>
    <phoneticPr fontId="1"/>
  </si>
  <si>
    <t>下半期計</t>
    <rPh sb="0" eb="3">
      <t>シモハンキ</t>
    </rPh>
    <rPh sb="3" eb="4">
      <t>ケイ</t>
    </rPh>
    <phoneticPr fontId="1"/>
  </si>
  <si>
    <t>課金</t>
    <rPh sb="0" eb="2">
      <t>カキン</t>
    </rPh>
    <phoneticPr fontId="1"/>
  </si>
  <si>
    <t>営業部・事業部共通</t>
    <rPh sb="0" eb="2">
      <t>エイギョウ</t>
    </rPh>
    <rPh sb="2" eb="3">
      <t>ブ</t>
    </rPh>
    <rPh sb="4" eb="6">
      <t>ジギョウ</t>
    </rPh>
    <rPh sb="6" eb="7">
      <t>ブ</t>
    </rPh>
    <rPh sb="7" eb="9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</si>
</sst>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_ ;[Red]\-#,##0\ 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sz val="6"/>
      <name val="メイリオ"/>
      <family val="2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2065187536243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E6E6"/>
        <bgColor indexed="64"/>
      </patternFill>
    </fill>
  </fills>
  <borders count="1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medium">
        <color indexed="64"/>
      </bottom>
      <diagonal/>
    </border>
    <border>
      <left style="thin">
        <color auto="1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auto="1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auto="1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auto="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auto="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medium">
        <color indexed="64"/>
      </right>
      <top/>
      <bottom/>
      <diagonal/>
    </border>
    <border>
      <left style="thin">
        <color auto="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 style="thin">
        <color auto="1"/>
      </bottom>
      <diagonal/>
    </border>
    <border>
      <left style="medium">
        <color auto="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auto="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475">
    <xf numFmtId="0" fontId="0" fillId="0" borderId="0" xfId="0">
      <alignment vertical="center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38" fontId="5" fillId="2" borderId="2" xfId="1" applyFont="1" applyFill="1" applyBorder="1" applyAlignment="1">
      <alignment horizontal="center" vertical="center"/>
    </xf>
    <xf numFmtId="38" fontId="5" fillId="2" borderId="1" xfId="1" applyFont="1" applyFill="1" applyBorder="1" applyAlignment="1">
      <alignment horizontal="center" vertical="center"/>
    </xf>
    <xf numFmtId="176" fontId="5" fillId="2" borderId="3" xfId="2" applyNumberFormat="1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38" fontId="5" fillId="4" borderId="5" xfId="1" applyFont="1" applyFill="1" applyBorder="1">
      <alignment vertical="center"/>
    </xf>
    <xf numFmtId="38" fontId="5" fillId="4" borderId="4" xfId="1" applyFont="1" applyFill="1" applyBorder="1">
      <alignment vertical="center"/>
    </xf>
    <xf numFmtId="176" fontId="5" fillId="4" borderId="6" xfId="2" applyNumberFormat="1" applyFont="1" applyFill="1" applyBorder="1">
      <alignment vertical="center"/>
    </xf>
    <xf numFmtId="0" fontId="4" fillId="0" borderId="7" xfId="0" applyFont="1" applyBorder="1">
      <alignment vertical="center"/>
    </xf>
    <xf numFmtId="38" fontId="4" fillId="0" borderId="7" xfId="1" applyFont="1" applyBorder="1">
      <alignment vertical="center"/>
    </xf>
    <xf numFmtId="176" fontId="4" fillId="0" borderId="8" xfId="2" applyNumberFormat="1" applyFont="1" applyBorder="1">
      <alignment vertical="center"/>
    </xf>
    <xf numFmtId="38" fontId="6" fillId="0" borderId="0" xfId="1" applyFont="1">
      <alignment vertical="center"/>
    </xf>
    <xf numFmtId="0" fontId="7" fillId="3" borderId="5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7" borderId="0" xfId="0" applyFont="1" applyFill="1">
      <alignment vertical="center"/>
    </xf>
    <xf numFmtId="38" fontId="5" fillId="7" borderId="0" xfId="1" applyFont="1" applyFill="1">
      <alignment vertical="center"/>
    </xf>
    <xf numFmtId="38" fontId="5" fillId="7" borderId="7" xfId="1" applyFont="1" applyFill="1" applyBorder="1">
      <alignment vertical="center"/>
    </xf>
    <xf numFmtId="176" fontId="5" fillId="7" borderId="8" xfId="2" applyNumberFormat="1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10" xfId="0" applyFont="1" applyFill="1" applyBorder="1">
      <alignment vertical="center"/>
    </xf>
    <xf numFmtId="38" fontId="5" fillId="7" borderId="10" xfId="1" applyFont="1" applyFill="1" applyBorder="1">
      <alignment vertical="center"/>
    </xf>
    <xf numFmtId="38" fontId="5" fillId="7" borderId="9" xfId="1" applyFont="1" applyFill="1" applyBorder="1">
      <alignment vertical="center"/>
    </xf>
    <xf numFmtId="176" fontId="5" fillId="7" borderId="11" xfId="2" applyNumberFormat="1" applyFont="1" applyFill="1" applyBorder="1">
      <alignment vertical="center"/>
    </xf>
    <xf numFmtId="177" fontId="5" fillId="4" borderId="5" xfId="1" applyNumberFormat="1" applyFont="1" applyFill="1" applyBorder="1">
      <alignment vertical="center"/>
    </xf>
    <xf numFmtId="177" fontId="4" fillId="0" borderId="0" xfId="1" applyNumberFormat="1" applyFont="1">
      <alignment vertical="center"/>
    </xf>
    <xf numFmtId="49" fontId="9" fillId="2" borderId="28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49" fontId="9" fillId="0" borderId="31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shrinkToFit="1"/>
    </xf>
    <xf numFmtId="22" fontId="4" fillId="0" borderId="0" xfId="0" applyNumberFormat="1" applyFont="1" applyAlignment="1">
      <alignment horizontal="right" vertical="center"/>
    </xf>
    <xf numFmtId="22" fontId="4" fillId="0" borderId="0" xfId="0" applyNumberFormat="1" applyFont="1" applyAlignment="1">
      <alignment horizontal="left" vertical="center"/>
    </xf>
    <xf numFmtId="0" fontId="4" fillId="0" borderId="0" xfId="0" applyFont="1" applyFill="1">
      <alignment vertical="center"/>
    </xf>
    <xf numFmtId="0" fontId="9" fillId="0" borderId="43" xfId="0" applyFont="1" applyFill="1" applyBorder="1">
      <alignment vertical="center"/>
    </xf>
    <xf numFmtId="0" fontId="10" fillId="6" borderId="40" xfId="0" applyFont="1" applyFill="1" applyBorder="1" applyAlignment="1">
      <alignment horizontal="left" vertical="center" indent="1"/>
    </xf>
    <xf numFmtId="0" fontId="10" fillId="6" borderId="39" xfId="0" applyFont="1" applyFill="1" applyBorder="1">
      <alignment vertical="center"/>
    </xf>
    <xf numFmtId="38" fontId="9" fillId="6" borderId="39" xfId="1" applyFont="1" applyFill="1" applyBorder="1" applyAlignment="1">
      <alignment horizontal="right" vertical="center"/>
    </xf>
    <xf numFmtId="176" fontId="9" fillId="6" borderId="38" xfId="2" applyNumberFormat="1" applyFont="1" applyFill="1" applyBorder="1" applyAlignment="1">
      <alignment horizontal="right" vertical="center"/>
    </xf>
    <xf numFmtId="0" fontId="9" fillId="0" borderId="36" xfId="0" applyFont="1" applyFill="1" applyBorder="1">
      <alignment vertical="center"/>
    </xf>
    <xf numFmtId="0" fontId="10" fillId="6" borderId="39" xfId="0" applyFont="1" applyFill="1" applyBorder="1" applyAlignment="1">
      <alignment horizontal="left" vertical="center" indent="1"/>
    </xf>
    <xf numFmtId="38" fontId="10" fillId="6" borderId="39" xfId="1" applyFont="1" applyFill="1" applyBorder="1" applyAlignment="1">
      <alignment horizontal="right" vertical="center"/>
    </xf>
    <xf numFmtId="176" fontId="10" fillId="6" borderId="38" xfId="2" applyNumberFormat="1" applyFont="1" applyFill="1" applyBorder="1" applyAlignment="1">
      <alignment horizontal="right" vertical="center"/>
    </xf>
    <xf numFmtId="49" fontId="9" fillId="0" borderId="46" xfId="0" applyNumberFormat="1" applyFont="1" applyBorder="1" applyAlignment="1">
      <alignment horizontal="center" vertical="center"/>
    </xf>
    <xf numFmtId="38" fontId="9" fillId="0" borderId="47" xfId="0" applyNumberFormat="1" applyFont="1" applyBorder="1" applyAlignment="1">
      <alignment horizontal="right" vertical="center"/>
    </xf>
    <xf numFmtId="38" fontId="9" fillId="0" borderId="48" xfId="0" applyNumberFormat="1" applyFont="1" applyBorder="1" applyAlignment="1">
      <alignment horizontal="right" vertical="center"/>
    </xf>
    <xf numFmtId="38" fontId="9" fillId="0" borderId="49" xfId="0" applyNumberFormat="1" applyFont="1" applyBorder="1" applyAlignment="1">
      <alignment horizontal="right" vertical="center"/>
    </xf>
    <xf numFmtId="38" fontId="9" fillId="0" borderId="50" xfId="0" applyNumberFormat="1" applyFont="1" applyBorder="1" applyAlignment="1">
      <alignment horizontal="right" vertical="center"/>
    </xf>
    <xf numFmtId="49" fontId="10" fillId="5" borderId="51" xfId="0" applyNumberFormat="1" applyFont="1" applyFill="1" applyBorder="1" applyAlignment="1">
      <alignment horizontal="center" vertical="center"/>
    </xf>
    <xf numFmtId="38" fontId="10" fillId="5" borderId="52" xfId="0" applyNumberFormat="1" applyFont="1" applyFill="1" applyBorder="1" applyAlignment="1" applyProtection="1">
      <alignment horizontal="right" vertical="center"/>
      <protection locked="0"/>
    </xf>
    <xf numFmtId="38" fontId="10" fillId="5" borderId="53" xfId="0" applyNumberFormat="1" applyFont="1" applyFill="1" applyBorder="1" applyAlignment="1" applyProtection="1">
      <alignment horizontal="right" vertical="center"/>
      <protection locked="0"/>
    </xf>
    <xf numFmtId="38" fontId="10" fillId="5" borderId="54" xfId="0" applyNumberFormat="1" applyFont="1" applyFill="1" applyBorder="1" applyAlignment="1" applyProtection="1">
      <alignment horizontal="right" vertical="center"/>
      <protection locked="0"/>
    </xf>
    <xf numFmtId="38" fontId="10" fillId="5" borderId="55" xfId="0" applyNumberFormat="1" applyFont="1" applyFill="1" applyBorder="1" applyAlignment="1" applyProtection="1">
      <alignment horizontal="right" vertical="center"/>
      <protection locked="0"/>
    </xf>
    <xf numFmtId="49" fontId="10" fillId="8" borderId="51" xfId="0" applyNumberFormat="1" applyFont="1" applyFill="1" applyBorder="1" applyAlignment="1">
      <alignment horizontal="center" vertical="center"/>
    </xf>
    <xf numFmtId="38" fontId="10" fillId="8" borderId="52" xfId="0" applyNumberFormat="1" applyFont="1" applyFill="1" applyBorder="1" applyAlignment="1">
      <alignment horizontal="right" vertical="center"/>
    </xf>
    <xf numFmtId="38" fontId="10" fillId="8" borderId="53" xfId="0" applyNumberFormat="1" applyFont="1" applyFill="1" applyBorder="1" applyAlignment="1">
      <alignment horizontal="right" vertical="center"/>
    </xf>
    <xf numFmtId="38" fontId="10" fillId="8" borderId="54" xfId="0" applyNumberFormat="1" applyFont="1" applyFill="1" applyBorder="1" applyAlignment="1">
      <alignment horizontal="right" vertical="center"/>
    </xf>
    <xf numFmtId="38" fontId="10" fillId="9" borderId="52" xfId="0" applyNumberFormat="1" applyFont="1" applyFill="1" applyBorder="1" applyAlignment="1">
      <alignment horizontal="right" vertical="center"/>
    </xf>
    <xf numFmtId="38" fontId="10" fillId="9" borderId="53" xfId="0" applyNumberFormat="1" applyFont="1" applyFill="1" applyBorder="1" applyAlignment="1">
      <alignment horizontal="right" vertical="center"/>
    </xf>
    <xf numFmtId="38" fontId="10" fillId="8" borderId="55" xfId="0" applyNumberFormat="1" applyFont="1" applyFill="1" applyBorder="1" applyAlignment="1">
      <alignment horizontal="right" vertical="center"/>
    </xf>
    <xf numFmtId="49" fontId="9" fillId="0" borderId="51" xfId="0" applyNumberFormat="1" applyFont="1" applyBorder="1" applyAlignment="1">
      <alignment horizontal="center" vertical="center"/>
    </xf>
    <xf numFmtId="38" fontId="9" fillId="0" borderId="55" xfId="0" applyNumberFormat="1" applyFont="1" applyBorder="1" applyAlignment="1">
      <alignment horizontal="right" vertical="center"/>
    </xf>
    <xf numFmtId="49" fontId="9" fillId="0" borderId="56" xfId="0" applyNumberFormat="1" applyFont="1" applyBorder="1" applyAlignment="1">
      <alignment horizontal="center" vertical="center"/>
    </xf>
    <xf numFmtId="49" fontId="9" fillId="0" borderId="62" xfId="0" applyNumberFormat="1" applyFont="1" applyBorder="1" applyAlignment="1">
      <alignment horizontal="center" vertical="center"/>
    </xf>
    <xf numFmtId="49" fontId="9" fillId="0" borderId="73" xfId="0" applyNumberFormat="1" applyFont="1" applyBorder="1" applyAlignment="1">
      <alignment horizontal="center" vertical="center"/>
    </xf>
    <xf numFmtId="38" fontId="9" fillId="0" borderId="79" xfId="0" applyNumberFormat="1" applyFont="1" applyBorder="1" applyAlignment="1">
      <alignment horizontal="right" vertical="center"/>
    </xf>
    <xf numFmtId="38" fontId="9" fillId="0" borderId="80" xfId="0" applyNumberFormat="1" applyFont="1" applyBorder="1" applyAlignment="1">
      <alignment horizontal="right" vertical="center"/>
    </xf>
    <xf numFmtId="38" fontId="10" fillId="5" borderId="81" xfId="0" applyNumberFormat="1" applyFont="1" applyFill="1" applyBorder="1" applyAlignment="1">
      <alignment horizontal="right" vertical="center"/>
    </xf>
    <xf numFmtId="38" fontId="10" fillId="5" borderId="53" xfId="0" applyNumberFormat="1" applyFont="1" applyFill="1" applyBorder="1" applyAlignment="1">
      <alignment horizontal="right" vertical="center"/>
    </xf>
    <xf numFmtId="38" fontId="10" fillId="5" borderId="82" xfId="0" applyNumberFormat="1" applyFont="1" applyFill="1" applyBorder="1" applyAlignment="1">
      <alignment horizontal="right" vertical="center"/>
    </xf>
    <xf numFmtId="38" fontId="10" fillId="8" borderId="81" xfId="0" applyNumberFormat="1" applyFont="1" applyFill="1" applyBorder="1" applyAlignment="1">
      <alignment horizontal="right" vertical="center"/>
    </xf>
    <xf numFmtId="38" fontId="10" fillId="8" borderId="82" xfId="0" applyNumberFormat="1" applyFont="1" applyFill="1" applyBorder="1" applyAlignment="1">
      <alignment horizontal="right" vertical="center"/>
    </xf>
    <xf numFmtId="38" fontId="9" fillId="0" borderId="83" xfId="0" applyNumberFormat="1" applyFont="1" applyBorder="1" applyAlignment="1">
      <alignment horizontal="center" vertical="center"/>
    </xf>
    <xf numFmtId="38" fontId="10" fillId="8" borderId="51" xfId="0" applyNumberFormat="1" applyFont="1" applyFill="1" applyBorder="1" applyAlignment="1">
      <alignment horizontal="center" vertical="center"/>
    </xf>
    <xf numFmtId="38" fontId="9" fillId="0" borderId="51" xfId="0" applyNumberFormat="1" applyFont="1" applyBorder="1" applyAlignment="1">
      <alignment horizontal="center" vertical="center"/>
    </xf>
    <xf numFmtId="38" fontId="10" fillId="9" borderId="84" xfId="0" applyNumberFormat="1" applyFont="1" applyFill="1" applyBorder="1" applyAlignment="1">
      <alignment horizontal="right" vertical="center"/>
    </xf>
    <xf numFmtId="38" fontId="9" fillId="0" borderId="88" xfId="0" applyNumberFormat="1" applyFont="1" applyBorder="1" applyAlignment="1">
      <alignment horizontal="right" vertical="center"/>
    </xf>
    <xf numFmtId="38" fontId="9" fillId="0" borderId="84" xfId="0" applyNumberFormat="1" applyFont="1" applyBorder="1" applyAlignment="1">
      <alignment horizontal="right" vertical="center"/>
    </xf>
    <xf numFmtId="38" fontId="4" fillId="0" borderId="0" xfId="1" applyFont="1" applyBorder="1">
      <alignment vertical="center"/>
    </xf>
    <xf numFmtId="0" fontId="4" fillId="0" borderId="0" xfId="0" applyFont="1" applyBorder="1">
      <alignment vertical="center"/>
    </xf>
    <xf numFmtId="177" fontId="4" fillId="0" borderId="0" xfId="1" applyNumberFormat="1" applyFont="1" applyBorder="1">
      <alignment vertical="center"/>
    </xf>
    <xf numFmtId="38" fontId="7" fillId="4" borderId="5" xfId="1" applyFont="1" applyFill="1" applyBorder="1">
      <alignment vertical="center"/>
    </xf>
    <xf numFmtId="38" fontId="7" fillId="2" borderId="2" xfId="1" applyFont="1" applyFill="1" applyBorder="1" applyAlignment="1">
      <alignment horizontal="center" vertical="center"/>
    </xf>
    <xf numFmtId="38" fontId="6" fillId="0" borderId="0" xfId="1" applyFont="1" applyBorder="1">
      <alignment vertical="center"/>
    </xf>
    <xf numFmtId="38" fontId="12" fillId="6" borderId="39" xfId="1" applyFont="1" applyFill="1" applyBorder="1" applyAlignment="1">
      <alignment horizontal="right" vertical="center"/>
    </xf>
    <xf numFmtId="38" fontId="13" fillId="6" borderId="39" xfId="1" applyFont="1" applyFill="1" applyBorder="1" applyAlignment="1">
      <alignment horizontal="right" vertical="center"/>
    </xf>
    <xf numFmtId="38" fontId="7" fillId="7" borderId="0" xfId="1" applyFont="1" applyFill="1">
      <alignment vertical="center"/>
    </xf>
    <xf numFmtId="38" fontId="7" fillId="7" borderId="10" xfId="1" applyFont="1" applyFill="1" applyBorder="1">
      <alignment vertical="center"/>
    </xf>
    <xf numFmtId="0" fontId="6" fillId="0" borderId="0" xfId="0" applyFont="1">
      <alignment vertical="center"/>
    </xf>
    <xf numFmtId="177" fontId="7" fillId="4" borderId="5" xfId="1" applyNumberFormat="1" applyFont="1" applyFill="1" applyBorder="1">
      <alignment vertical="center"/>
    </xf>
    <xf numFmtId="177" fontId="6" fillId="0" borderId="0" xfId="1" applyNumberFormat="1" applyFont="1">
      <alignment vertical="center"/>
    </xf>
    <xf numFmtId="177" fontId="6" fillId="0" borderId="0" xfId="1" applyNumberFormat="1" applyFont="1" applyBorder="1">
      <alignment vertical="center"/>
    </xf>
    <xf numFmtId="49" fontId="9" fillId="0" borderId="20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49" fontId="9" fillId="2" borderId="30" xfId="0" applyNumberFormat="1" applyFont="1" applyFill="1" applyBorder="1" applyAlignment="1">
      <alignment horizontal="center" vertical="center"/>
    </xf>
    <xf numFmtId="49" fontId="9" fillId="2" borderId="27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>
      <alignment horizontal="center" vertical="center"/>
    </xf>
    <xf numFmtId="38" fontId="9" fillId="0" borderId="52" xfId="0" applyNumberFormat="1" applyFont="1" applyBorder="1" applyAlignment="1">
      <alignment horizontal="right" vertical="center"/>
    </xf>
    <xf numFmtId="38" fontId="9" fillId="0" borderId="53" xfId="0" applyNumberFormat="1" applyFont="1" applyBorder="1" applyAlignment="1">
      <alignment horizontal="right" vertical="center"/>
    </xf>
    <xf numFmtId="38" fontId="9" fillId="0" borderId="54" xfId="0" applyNumberFormat="1" applyFont="1" applyBorder="1" applyAlignment="1">
      <alignment horizontal="right" vertical="center"/>
    </xf>
    <xf numFmtId="38" fontId="9" fillId="0" borderId="81" xfId="0" applyNumberFormat="1" applyFont="1" applyBorder="1" applyAlignment="1">
      <alignment horizontal="right" vertical="center"/>
    </xf>
    <xf numFmtId="38" fontId="9" fillId="0" borderId="82" xfId="0" applyNumberFormat="1" applyFont="1" applyBorder="1" applyAlignment="1">
      <alignment horizontal="right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22" fontId="11" fillId="0" borderId="0" xfId="0" applyNumberFormat="1" applyFont="1" applyBorder="1" applyAlignme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Alignment="1">
      <alignment horizontal="right" vertical="center"/>
    </xf>
    <xf numFmtId="22" fontId="9" fillId="0" borderId="0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38" fontId="9" fillId="0" borderId="101" xfId="0" applyNumberFormat="1" applyFont="1" applyBorder="1">
      <alignment vertical="center"/>
    </xf>
    <xf numFmtId="38" fontId="9" fillId="0" borderId="102" xfId="0" applyNumberFormat="1" applyFont="1" applyBorder="1">
      <alignment vertical="center"/>
    </xf>
    <xf numFmtId="38" fontId="9" fillId="0" borderId="103" xfId="0" applyNumberFormat="1" applyFont="1" applyBorder="1">
      <alignment vertical="center"/>
    </xf>
    <xf numFmtId="38" fontId="9" fillId="0" borderId="104" xfId="0" applyNumberFormat="1" applyFont="1" applyBorder="1">
      <alignment vertical="center"/>
    </xf>
    <xf numFmtId="38" fontId="9" fillId="0" borderId="105" xfId="0" applyNumberFormat="1" applyFont="1" applyBorder="1">
      <alignment vertical="center"/>
    </xf>
    <xf numFmtId="38" fontId="9" fillId="0" borderId="106" xfId="0" applyNumberFormat="1" applyFont="1" applyBorder="1">
      <alignment vertical="center"/>
    </xf>
    <xf numFmtId="38" fontId="9" fillId="0" borderId="107" xfId="0" applyNumberFormat="1" applyFont="1" applyBorder="1">
      <alignment vertical="center"/>
    </xf>
    <xf numFmtId="49" fontId="9" fillId="5" borderId="23" xfId="0" applyNumberFormat="1" applyFont="1" applyFill="1" applyBorder="1" applyAlignment="1">
      <alignment horizontal="center" vertical="center"/>
    </xf>
    <xf numFmtId="38" fontId="9" fillId="5" borderId="108" xfId="0" applyNumberFormat="1" applyFont="1" applyFill="1" applyBorder="1" applyProtection="1">
      <alignment vertical="center"/>
      <protection locked="0"/>
    </xf>
    <xf numFmtId="38" fontId="9" fillId="5" borderId="109" xfId="0" applyNumberFormat="1" applyFont="1" applyFill="1" applyBorder="1" applyProtection="1">
      <alignment vertical="center"/>
      <protection locked="0"/>
    </xf>
    <xf numFmtId="38" fontId="9" fillId="5" borderId="110" xfId="0" applyNumberFormat="1" applyFont="1" applyFill="1" applyBorder="1" applyProtection="1">
      <alignment vertical="center"/>
      <protection locked="0"/>
    </xf>
    <xf numFmtId="38" fontId="9" fillId="5" borderId="111" xfId="0" applyNumberFormat="1" applyFont="1" applyFill="1" applyBorder="1" applyProtection="1">
      <alignment vertical="center"/>
      <protection locked="0"/>
    </xf>
    <xf numFmtId="38" fontId="9" fillId="5" borderId="112" xfId="0" applyNumberFormat="1" applyFont="1" applyFill="1" applyBorder="1" applyProtection="1">
      <alignment vertical="center"/>
      <protection locked="0"/>
    </xf>
    <xf numFmtId="38" fontId="9" fillId="5" borderId="113" xfId="0" applyNumberFormat="1" applyFont="1" applyFill="1" applyBorder="1">
      <alignment vertical="center"/>
    </xf>
    <xf numFmtId="38" fontId="9" fillId="5" borderId="109" xfId="0" applyNumberFormat="1" applyFont="1" applyFill="1" applyBorder="1">
      <alignment vertical="center"/>
    </xf>
    <xf numFmtId="38" fontId="9" fillId="5" borderId="114" xfId="0" applyNumberFormat="1" applyFont="1" applyFill="1" applyBorder="1">
      <alignment vertical="center"/>
    </xf>
    <xf numFmtId="38" fontId="9" fillId="0" borderId="108" xfId="0" applyNumberFormat="1" applyFont="1" applyBorder="1">
      <alignment vertical="center"/>
    </xf>
    <xf numFmtId="38" fontId="9" fillId="0" borderId="109" xfId="0" applyNumberFormat="1" applyFont="1" applyBorder="1">
      <alignment vertical="center"/>
    </xf>
    <xf numFmtId="38" fontId="9" fillId="0" borderId="110" xfId="0" applyNumberFormat="1" applyFont="1" applyBorder="1">
      <alignment vertical="center"/>
    </xf>
    <xf numFmtId="38" fontId="9" fillId="0" borderId="111" xfId="0" applyNumberFormat="1" applyFont="1" applyBorder="1">
      <alignment vertical="center"/>
    </xf>
    <xf numFmtId="38" fontId="9" fillId="0" borderId="112" xfId="0" applyNumberFormat="1" applyFont="1" applyBorder="1">
      <alignment vertical="center"/>
    </xf>
    <xf numFmtId="38" fontId="9" fillId="0" borderId="113" xfId="0" applyNumberFormat="1" applyFont="1" applyBorder="1">
      <alignment vertical="center"/>
    </xf>
    <xf numFmtId="38" fontId="9" fillId="0" borderId="114" xfId="0" applyNumberFormat="1" applyFont="1" applyBorder="1">
      <alignment vertical="center"/>
    </xf>
    <xf numFmtId="49" fontId="9" fillId="0" borderId="25" xfId="0" applyNumberFormat="1" applyFont="1" applyBorder="1" applyAlignment="1">
      <alignment horizontal="center" vertical="center"/>
    </xf>
    <xf numFmtId="49" fontId="9" fillId="0" borderId="26" xfId="0" applyNumberFormat="1" applyFont="1" applyBorder="1" applyAlignment="1">
      <alignment horizontal="center" vertical="center"/>
    </xf>
    <xf numFmtId="38" fontId="9" fillId="0" borderId="52" xfId="0" applyNumberFormat="1" applyFont="1" applyBorder="1" applyAlignment="1">
      <alignment horizontal="right" vertical="center"/>
    </xf>
    <xf numFmtId="38" fontId="9" fillId="0" borderId="53" xfId="0" applyNumberFormat="1" applyFont="1" applyBorder="1" applyAlignment="1">
      <alignment horizontal="right" vertical="center"/>
    </xf>
    <xf numFmtId="38" fontId="9" fillId="0" borderId="54" xfId="0" applyNumberFormat="1" applyFont="1" applyBorder="1" applyAlignment="1">
      <alignment horizontal="right" vertical="center"/>
    </xf>
    <xf numFmtId="38" fontId="9" fillId="0" borderId="82" xfId="0" applyNumberFormat="1" applyFont="1" applyBorder="1" applyAlignment="1">
      <alignment horizontal="right" vertical="center"/>
    </xf>
    <xf numFmtId="38" fontId="9" fillId="0" borderId="81" xfId="0" applyNumberFormat="1" applyFont="1" applyBorder="1" applyAlignment="1">
      <alignment horizontal="right" vertical="center"/>
    </xf>
    <xf numFmtId="38" fontId="0" fillId="0" borderId="0" xfId="0" applyNumberFormat="1" applyFill="1">
      <alignment vertical="center"/>
    </xf>
    <xf numFmtId="49" fontId="10" fillId="10" borderId="23" xfId="0" applyNumberFormat="1" applyFont="1" applyFill="1" applyBorder="1" applyAlignment="1">
      <alignment horizontal="center" vertical="center"/>
    </xf>
    <xf numFmtId="38" fontId="10" fillId="10" borderId="111" xfId="0" applyNumberFormat="1" applyFont="1" applyFill="1" applyBorder="1">
      <alignment vertical="center"/>
    </xf>
    <xf numFmtId="38" fontId="10" fillId="10" borderId="109" xfId="0" applyNumberFormat="1" applyFont="1" applyFill="1" applyBorder="1">
      <alignment vertical="center"/>
    </xf>
    <xf numFmtId="38" fontId="10" fillId="10" borderId="110" xfId="0" applyNumberFormat="1" applyFont="1" applyFill="1" applyBorder="1">
      <alignment vertical="center"/>
    </xf>
    <xf numFmtId="38" fontId="10" fillId="10" borderId="108" xfId="0" applyNumberFormat="1" applyFont="1" applyFill="1" applyBorder="1">
      <alignment vertical="center"/>
    </xf>
    <xf numFmtId="38" fontId="10" fillId="10" borderId="112" xfId="0" applyNumberFormat="1" applyFont="1" applyFill="1" applyBorder="1">
      <alignment vertical="center"/>
    </xf>
    <xf numFmtId="38" fontId="10" fillId="10" borderId="113" xfId="0" applyNumberFormat="1" applyFont="1" applyFill="1" applyBorder="1">
      <alignment vertical="center"/>
    </xf>
    <xf numFmtId="38" fontId="10" fillId="10" borderId="114" xfId="0" applyNumberFormat="1" applyFont="1" applyFill="1" applyBorder="1">
      <alignment vertical="center"/>
    </xf>
    <xf numFmtId="49" fontId="9" fillId="2" borderId="27" xfId="0" applyNumberFormat="1" applyFont="1" applyFill="1" applyBorder="1" applyAlignment="1">
      <alignment horizontal="center" vertical="center"/>
    </xf>
    <xf numFmtId="38" fontId="9" fillId="0" borderId="52" xfId="0" applyNumberFormat="1" applyFont="1" applyBorder="1" applyAlignment="1">
      <alignment horizontal="right" vertical="center"/>
    </xf>
    <xf numFmtId="38" fontId="9" fillId="0" borderId="53" xfId="0" applyNumberFormat="1" applyFont="1" applyBorder="1" applyAlignment="1">
      <alignment horizontal="right" vertical="center"/>
    </xf>
    <xf numFmtId="38" fontId="10" fillId="8" borderId="71" xfId="0" applyNumberFormat="1" applyFont="1" applyFill="1" applyBorder="1" applyAlignment="1">
      <alignment horizontal="right" vertical="center"/>
    </xf>
    <xf numFmtId="38" fontId="10" fillId="8" borderId="72" xfId="0" applyNumberFormat="1" applyFont="1" applyFill="1" applyBorder="1" applyAlignment="1">
      <alignment horizontal="right" vertical="center"/>
    </xf>
    <xf numFmtId="38" fontId="9" fillId="0" borderId="102" xfId="0" applyNumberFormat="1" applyFont="1" applyBorder="1" applyAlignment="1">
      <alignment horizontal="right" vertical="center"/>
    </xf>
    <xf numFmtId="38" fontId="9" fillId="0" borderId="123" xfId="0" applyNumberFormat="1" applyFont="1" applyBorder="1" applyAlignment="1">
      <alignment horizontal="right" vertical="center"/>
    </xf>
    <xf numFmtId="38" fontId="10" fillId="8" borderId="0" xfId="0" applyNumberFormat="1" applyFont="1" applyFill="1" applyBorder="1" applyAlignment="1">
      <alignment horizontal="right" vertical="center"/>
    </xf>
    <xf numFmtId="49" fontId="9" fillId="2" borderId="33" xfId="0" applyNumberFormat="1" applyFont="1" applyFill="1" applyBorder="1" applyAlignment="1">
      <alignment horizontal="center" vertical="center"/>
    </xf>
    <xf numFmtId="38" fontId="9" fillId="0" borderId="84" xfId="0" applyNumberFormat="1" applyFont="1" applyBorder="1" applyAlignment="1">
      <alignment horizontal="right" vertical="center"/>
    </xf>
    <xf numFmtId="38" fontId="4" fillId="0" borderId="0" xfId="1" applyFont="1" applyFill="1">
      <alignment vertical="center"/>
    </xf>
    <xf numFmtId="38" fontId="6" fillId="0" borderId="0" xfId="1" applyFont="1" applyFill="1">
      <alignment vertical="center"/>
    </xf>
    <xf numFmtId="0" fontId="4" fillId="0" borderId="7" xfId="0" applyFont="1" applyFill="1" applyBorder="1">
      <alignment vertical="center"/>
    </xf>
    <xf numFmtId="176" fontId="4" fillId="0" borderId="8" xfId="2" applyNumberFormat="1" applyFont="1" applyFill="1" applyBorder="1">
      <alignment vertical="center"/>
    </xf>
    <xf numFmtId="38" fontId="4" fillId="0" borderId="7" xfId="1" applyFont="1" applyFill="1" applyBorder="1">
      <alignment vertical="center"/>
    </xf>
    <xf numFmtId="177" fontId="4" fillId="0" borderId="0" xfId="1" applyNumberFormat="1" applyFont="1" applyFill="1">
      <alignment vertical="center"/>
    </xf>
    <xf numFmtId="177" fontId="6" fillId="0" borderId="0" xfId="1" applyNumberFormat="1" applyFont="1" applyFill="1">
      <alignment vertical="center"/>
    </xf>
    <xf numFmtId="38" fontId="4" fillId="0" borderId="0" xfId="1" applyFont="1" applyFill="1" applyBorder="1">
      <alignment vertical="center"/>
    </xf>
    <xf numFmtId="38" fontId="6" fillId="0" borderId="0" xfId="1" applyFont="1" applyFill="1" applyBorder="1">
      <alignment vertical="center"/>
    </xf>
    <xf numFmtId="177" fontId="4" fillId="0" borderId="0" xfId="1" applyNumberFormat="1" applyFont="1" applyFill="1" applyBorder="1">
      <alignment vertical="center"/>
    </xf>
    <xf numFmtId="177" fontId="6" fillId="0" borderId="0" xfId="1" applyNumberFormat="1" applyFont="1" applyFill="1" applyBorder="1">
      <alignment vertical="center"/>
    </xf>
    <xf numFmtId="0" fontId="9" fillId="0" borderId="0" xfId="0" applyFont="1" applyBorder="1" applyAlignment="1">
      <alignment horizontal="left" vertical="center"/>
    </xf>
    <xf numFmtId="38" fontId="12" fillId="0" borderId="8" xfId="1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>
      <alignment vertical="center"/>
    </xf>
    <xf numFmtId="176" fontId="9" fillId="6" borderId="38" xfId="2" applyNumberFormat="1" applyFont="1" applyFill="1" applyBorder="1" applyAlignment="1">
      <alignment horizontal="right" vertical="center"/>
    </xf>
    <xf numFmtId="0" fontId="9" fillId="0" borderId="41" xfId="0" applyFont="1" applyBorder="1" applyAlignment="1">
      <alignment horizontal="left" vertical="center" indent="1"/>
    </xf>
    <xf numFmtId="38" fontId="9" fillId="0" borderId="7" xfId="1" applyFont="1" applyBorder="1" applyAlignment="1">
      <alignment horizontal="right" vertical="center"/>
    </xf>
    <xf numFmtId="38" fontId="9" fillId="0" borderId="0" xfId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 indent="1"/>
    </xf>
    <xf numFmtId="176" fontId="10" fillId="6" borderId="38" xfId="2" applyNumberFormat="1" applyFont="1" applyFill="1" applyBorder="1" applyAlignment="1">
      <alignment horizontal="right" vertical="center"/>
    </xf>
    <xf numFmtId="0" fontId="4" fillId="0" borderId="0" xfId="0" applyFont="1" applyBorder="1">
      <alignment vertical="center"/>
    </xf>
    <xf numFmtId="177" fontId="4" fillId="0" borderId="0" xfId="1" applyNumberFormat="1" applyFont="1" applyBorder="1">
      <alignment vertical="center"/>
    </xf>
    <xf numFmtId="38" fontId="12" fillId="0" borderId="0" xfId="1" applyFont="1" applyBorder="1" applyAlignment="1">
      <alignment horizontal="right" vertical="center"/>
    </xf>
    <xf numFmtId="38" fontId="12" fillId="0" borderId="0" xfId="1" applyFont="1" applyFill="1" applyBorder="1" applyAlignment="1">
      <alignment horizontal="right" vertical="center"/>
    </xf>
    <xf numFmtId="177" fontId="7" fillId="4" borderId="5" xfId="1" applyNumberFormat="1" applyFont="1" applyFill="1" applyBorder="1">
      <alignment vertical="center"/>
    </xf>
    <xf numFmtId="177" fontId="6" fillId="0" borderId="0" xfId="1" applyNumberFormat="1" applyFont="1" applyBorder="1">
      <alignment vertical="center"/>
    </xf>
    <xf numFmtId="0" fontId="9" fillId="0" borderId="10" xfId="0" applyFont="1" applyBorder="1">
      <alignment vertical="center"/>
    </xf>
    <xf numFmtId="0" fontId="9" fillId="0" borderId="42" xfId="0" applyFont="1" applyBorder="1" applyAlignment="1">
      <alignment horizontal="left" vertical="center" indent="1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176" fontId="4" fillId="0" borderId="0" xfId="2" applyNumberFormat="1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38" fontId="5" fillId="2" borderId="2" xfId="1" applyFont="1" applyFill="1" applyBorder="1" applyAlignment="1">
      <alignment horizontal="center" vertical="center"/>
    </xf>
    <xf numFmtId="176" fontId="5" fillId="2" borderId="2" xfId="2" applyNumberFormat="1" applyFont="1" applyFill="1" applyBorder="1" applyAlignment="1">
      <alignment horizontal="center" vertical="center"/>
    </xf>
    <xf numFmtId="38" fontId="5" fillId="2" borderId="1" xfId="1" applyFont="1" applyFill="1" applyBorder="1" applyAlignment="1">
      <alignment horizontal="center" vertical="center"/>
    </xf>
    <xf numFmtId="176" fontId="5" fillId="2" borderId="3" xfId="2" applyNumberFormat="1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38" fontId="5" fillId="4" borderId="5" xfId="1" applyFont="1" applyFill="1" applyBorder="1">
      <alignment vertical="center"/>
    </xf>
    <xf numFmtId="176" fontId="5" fillId="4" borderId="5" xfId="2" applyNumberFormat="1" applyFont="1" applyFill="1" applyBorder="1">
      <alignment vertical="center"/>
    </xf>
    <xf numFmtId="38" fontId="5" fillId="4" borderId="4" xfId="1" applyFont="1" applyFill="1" applyBorder="1">
      <alignment vertical="center"/>
    </xf>
    <xf numFmtId="176" fontId="5" fillId="4" borderId="6" xfId="2" applyNumberFormat="1" applyFont="1" applyFill="1" applyBorder="1">
      <alignment vertical="center"/>
    </xf>
    <xf numFmtId="0" fontId="4" fillId="0" borderId="7" xfId="0" applyFont="1" applyBorder="1">
      <alignment vertical="center"/>
    </xf>
    <xf numFmtId="38" fontId="4" fillId="0" borderId="7" xfId="1" applyFont="1" applyBorder="1">
      <alignment vertical="center"/>
    </xf>
    <xf numFmtId="176" fontId="4" fillId="0" borderId="8" xfId="2" applyNumberFormat="1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38" fontId="4" fillId="0" borderId="10" xfId="1" applyFont="1" applyBorder="1">
      <alignment vertical="center"/>
    </xf>
    <xf numFmtId="176" fontId="4" fillId="0" borderId="10" xfId="2" applyNumberFormat="1" applyFont="1" applyBorder="1">
      <alignment vertical="center"/>
    </xf>
    <xf numFmtId="38" fontId="4" fillId="0" borderId="9" xfId="1" applyFont="1" applyBorder="1">
      <alignment vertical="center"/>
    </xf>
    <xf numFmtId="176" fontId="4" fillId="0" borderId="11" xfId="2" applyNumberFormat="1" applyFont="1" applyBorder="1">
      <alignment vertical="center"/>
    </xf>
    <xf numFmtId="38" fontId="6" fillId="0" borderId="0" xfId="1" applyFont="1">
      <alignment vertical="center"/>
    </xf>
    <xf numFmtId="0" fontId="7" fillId="3" borderId="5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7" borderId="0" xfId="0" applyFont="1" applyFill="1">
      <alignment vertical="center"/>
    </xf>
    <xf numFmtId="38" fontId="5" fillId="7" borderId="0" xfId="1" applyFont="1" applyFill="1">
      <alignment vertical="center"/>
    </xf>
    <xf numFmtId="176" fontId="5" fillId="7" borderId="0" xfId="2" applyNumberFormat="1" applyFont="1" applyFill="1">
      <alignment vertical="center"/>
    </xf>
    <xf numFmtId="38" fontId="5" fillId="7" borderId="7" xfId="1" applyFont="1" applyFill="1" applyBorder="1">
      <alignment vertical="center"/>
    </xf>
    <xf numFmtId="176" fontId="5" fillId="7" borderId="8" xfId="2" applyNumberFormat="1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10" xfId="0" applyFont="1" applyFill="1" applyBorder="1">
      <alignment vertical="center"/>
    </xf>
    <xf numFmtId="38" fontId="5" fillId="7" borderId="10" xfId="1" applyFont="1" applyFill="1" applyBorder="1">
      <alignment vertical="center"/>
    </xf>
    <xf numFmtId="176" fontId="5" fillId="7" borderId="10" xfId="2" applyNumberFormat="1" applyFont="1" applyFill="1" applyBorder="1">
      <alignment vertical="center"/>
    </xf>
    <xf numFmtId="38" fontId="5" fillId="7" borderId="9" xfId="1" applyFont="1" applyFill="1" applyBorder="1">
      <alignment vertical="center"/>
    </xf>
    <xf numFmtId="176" fontId="5" fillId="7" borderId="11" xfId="2" applyNumberFormat="1" applyFont="1" applyFill="1" applyBorder="1">
      <alignment vertical="center"/>
    </xf>
    <xf numFmtId="22" fontId="4" fillId="0" borderId="0" xfId="0" applyNumberFormat="1" applyFont="1" applyAlignment="1">
      <alignment horizontal="right" vertical="center"/>
    </xf>
    <xf numFmtId="22" fontId="4" fillId="0" borderId="0" xfId="0" applyNumberFormat="1" applyFont="1" applyAlignment="1">
      <alignment horizontal="left" vertical="center"/>
    </xf>
    <xf numFmtId="0" fontId="10" fillId="6" borderId="40" xfId="0" applyFont="1" applyFill="1" applyBorder="1" applyAlignment="1">
      <alignment horizontal="left" vertical="center" indent="1"/>
    </xf>
    <xf numFmtId="0" fontId="10" fillId="6" borderId="39" xfId="0" applyFont="1" applyFill="1" applyBorder="1">
      <alignment vertical="center"/>
    </xf>
    <xf numFmtId="0" fontId="9" fillId="0" borderId="41" xfId="0" applyFont="1" applyBorder="1" applyAlignment="1">
      <alignment horizontal="left" vertical="center" indent="1"/>
    </xf>
    <xf numFmtId="0" fontId="9" fillId="0" borderId="41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  <xf numFmtId="38" fontId="4" fillId="0" borderId="0" xfId="1" applyFont="1" applyBorder="1">
      <alignment vertical="center"/>
    </xf>
    <xf numFmtId="176" fontId="4" fillId="0" borderId="8" xfId="1" applyNumberFormat="1" applyFont="1" applyBorder="1">
      <alignment vertical="center"/>
    </xf>
    <xf numFmtId="0" fontId="4" fillId="0" borderId="0" xfId="0" applyFont="1" applyBorder="1">
      <alignment vertical="center"/>
    </xf>
    <xf numFmtId="38" fontId="7" fillId="4" borderId="5" xfId="1" applyFont="1" applyFill="1" applyBorder="1">
      <alignment vertical="center"/>
    </xf>
    <xf numFmtId="38" fontId="7" fillId="2" borderId="2" xfId="1" applyFont="1" applyFill="1" applyBorder="1" applyAlignment="1">
      <alignment horizontal="center" vertical="center"/>
    </xf>
    <xf numFmtId="38" fontId="6" fillId="0" borderId="10" xfId="1" applyFont="1" applyBorder="1">
      <alignment vertical="center"/>
    </xf>
    <xf numFmtId="38" fontId="6" fillId="0" borderId="0" xfId="1" applyFont="1" applyBorder="1">
      <alignment vertical="center"/>
    </xf>
    <xf numFmtId="38" fontId="7" fillId="7" borderId="0" xfId="1" applyFont="1" applyFill="1">
      <alignment vertical="center"/>
    </xf>
    <xf numFmtId="38" fontId="7" fillId="7" borderId="10" xfId="1" applyFont="1" applyFill="1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4" fillId="0" borderId="43" xfId="0" applyFont="1" applyBorder="1">
      <alignment vertical="center"/>
    </xf>
    <xf numFmtId="38" fontId="4" fillId="6" borderId="39" xfId="1" applyFont="1" applyFill="1" applyBorder="1" applyAlignment="1">
      <alignment horizontal="right" vertical="center"/>
    </xf>
    <xf numFmtId="38" fontId="5" fillId="6" borderId="39" xfId="1" applyFont="1" applyFill="1" applyBorder="1" applyAlignment="1">
      <alignment horizontal="right" vertical="center"/>
    </xf>
    <xf numFmtId="38" fontId="6" fillId="6" borderId="39" xfId="1" applyFont="1" applyFill="1" applyBorder="1" applyAlignment="1">
      <alignment horizontal="right" vertical="center"/>
    </xf>
    <xf numFmtId="176" fontId="4" fillId="6" borderId="38" xfId="2" applyNumberFormat="1" applyFont="1" applyFill="1" applyBorder="1" applyAlignment="1">
      <alignment horizontal="right" vertical="center"/>
    </xf>
    <xf numFmtId="0" fontId="4" fillId="0" borderId="36" xfId="0" applyFont="1" applyBorder="1">
      <alignment vertical="center"/>
    </xf>
    <xf numFmtId="38" fontId="4" fillId="0" borderId="7" xfId="1" applyFont="1" applyBorder="1" applyAlignment="1">
      <alignment horizontal="right" vertical="center"/>
    </xf>
    <xf numFmtId="38" fontId="4" fillId="0" borderId="0" xfId="1" applyFont="1" applyBorder="1" applyAlignment="1">
      <alignment horizontal="right" vertical="center"/>
    </xf>
    <xf numFmtId="38" fontId="6" fillId="0" borderId="0" xfId="1" applyFont="1" applyBorder="1" applyAlignment="1">
      <alignment horizontal="right" vertical="center"/>
    </xf>
    <xf numFmtId="38" fontId="4" fillId="0" borderId="8" xfId="1" applyFont="1" applyBorder="1" applyAlignment="1">
      <alignment horizontal="right" vertical="center"/>
    </xf>
    <xf numFmtId="38" fontId="7" fillId="6" borderId="39" xfId="1" applyFont="1" applyFill="1" applyBorder="1" applyAlignment="1">
      <alignment horizontal="right" vertical="center"/>
    </xf>
    <xf numFmtId="176" fontId="5" fillId="6" borderId="38" xfId="2" applyNumberFormat="1" applyFont="1" applyFill="1" applyBorder="1" applyAlignment="1">
      <alignment horizontal="right" vertical="center"/>
    </xf>
    <xf numFmtId="38" fontId="4" fillId="0" borderId="0" xfId="1" applyFont="1" applyFill="1" applyBorder="1" applyAlignment="1">
      <alignment horizontal="right" vertical="center"/>
    </xf>
    <xf numFmtId="38" fontId="6" fillId="0" borderId="0" xfId="1" applyFont="1" applyFill="1" applyBorder="1" applyAlignment="1">
      <alignment horizontal="right" vertical="center"/>
    </xf>
    <xf numFmtId="176" fontId="4" fillId="0" borderId="8" xfId="2" applyNumberFormat="1" applyFont="1" applyFill="1" applyBorder="1" applyAlignment="1">
      <alignment horizontal="right" vertical="center"/>
    </xf>
    <xf numFmtId="0" fontId="4" fillId="0" borderId="37" xfId="0" applyFont="1" applyBorder="1">
      <alignment vertical="center"/>
    </xf>
    <xf numFmtId="38" fontId="4" fillId="0" borderId="10" xfId="1" applyFont="1" applyFill="1" applyBorder="1" applyAlignment="1">
      <alignment horizontal="right" vertical="center"/>
    </xf>
    <xf numFmtId="38" fontId="6" fillId="0" borderId="10" xfId="1" applyFont="1" applyFill="1" applyBorder="1" applyAlignment="1">
      <alignment horizontal="right" vertical="center"/>
    </xf>
    <xf numFmtId="176" fontId="4" fillId="0" borderId="11" xfId="2" applyNumberFormat="1" applyFont="1" applyFill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1" xfId="0" applyFont="1" applyBorder="1">
      <alignment vertical="center"/>
    </xf>
    <xf numFmtId="0" fontId="6" fillId="0" borderId="8" xfId="0" applyFont="1" applyBorder="1">
      <alignment vertical="center"/>
    </xf>
    <xf numFmtId="0" fontId="7" fillId="3" borderId="6" xfId="0" applyFont="1" applyFill="1" applyBorder="1">
      <alignment vertical="center"/>
    </xf>
    <xf numFmtId="0" fontId="10" fillId="6" borderId="38" xfId="0" applyFont="1" applyFill="1" applyBorder="1" applyAlignment="1">
      <alignment horizontal="left" vertical="center" indent="1"/>
    </xf>
    <xf numFmtId="0" fontId="9" fillId="0" borderId="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5" fillId="7" borderId="8" xfId="0" applyFont="1" applyFill="1" applyBorder="1">
      <alignment vertical="center"/>
    </xf>
    <xf numFmtId="0" fontId="5" fillId="7" borderId="11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4" fillId="11" borderId="5" xfId="0" applyFont="1" applyFill="1" applyBorder="1">
      <alignment vertical="center"/>
    </xf>
    <xf numFmtId="0" fontId="4" fillId="11" borderId="6" xfId="0" applyFont="1" applyFill="1" applyBorder="1">
      <alignment vertical="center"/>
    </xf>
    <xf numFmtId="38" fontId="4" fillId="11" borderId="5" xfId="1" applyFont="1" applyFill="1" applyBorder="1">
      <alignment vertical="center"/>
    </xf>
    <xf numFmtId="38" fontId="6" fillId="11" borderId="5" xfId="1" applyFont="1" applyFill="1" applyBorder="1">
      <alignment vertical="center"/>
    </xf>
    <xf numFmtId="176" fontId="4" fillId="11" borderId="6" xfId="2" applyNumberFormat="1" applyFont="1" applyFill="1" applyBorder="1">
      <alignment vertical="center"/>
    </xf>
    <xf numFmtId="176" fontId="4" fillId="11" borderId="5" xfId="2" applyNumberFormat="1" applyFont="1" applyFill="1" applyBorder="1">
      <alignment vertical="center"/>
    </xf>
    <xf numFmtId="38" fontId="4" fillId="11" borderId="4" xfId="1" applyFont="1" applyFill="1" applyBorder="1">
      <alignment vertical="center"/>
    </xf>
    <xf numFmtId="0" fontId="5" fillId="11" borderId="7" xfId="0" applyFont="1" applyFill="1" applyBorder="1">
      <alignment vertical="center"/>
    </xf>
    <xf numFmtId="0" fontId="4" fillId="11" borderId="0" xfId="0" applyFont="1" applyFill="1">
      <alignment vertical="center"/>
    </xf>
    <xf numFmtId="0" fontId="4" fillId="11" borderId="8" xfId="0" applyFont="1" applyFill="1" applyBorder="1">
      <alignment vertical="center"/>
    </xf>
    <xf numFmtId="38" fontId="4" fillId="11" borderId="0" xfId="1" applyFont="1" applyFill="1">
      <alignment vertical="center"/>
    </xf>
    <xf numFmtId="38" fontId="6" fillId="11" borderId="0" xfId="1" applyFont="1" applyFill="1">
      <alignment vertical="center"/>
    </xf>
    <xf numFmtId="176" fontId="4" fillId="11" borderId="8" xfId="2" applyNumberFormat="1" applyFont="1" applyFill="1" applyBorder="1">
      <alignment vertical="center"/>
    </xf>
    <xf numFmtId="176" fontId="4" fillId="11" borderId="0" xfId="2" applyNumberFormat="1" applyFont="1" applyFill="1">
      <alignment vertical="center"/>
    </xf>
    <xf numFmtId="38" fontId="4" fillId="11" borderId="7" xfId="1" applyFont="1" applyFill="1" applyBorder="1">
      <alignment vertical="center"/>
    </xf>
    <xf numFmtId="0" fontId="4" fillId="11" borderId="7" xfId="0" applyFont="1" applyFill="1" applyBorder="1">
      <alignment vertical="center"/>
    </xf>
    <xf numFmtId="0" fontId="4" fillId="11" borderId="0" xfId="0" applyFont="1" applyFill="1" applyBorder="1">
      <alignment vertical="center"/>
    </xf>
    <xf numFmtId="177" fontId="4" fillId="11" borderId="0" xfId="1" applyNumberFormat="1" applyFont="1" applyFill="1" applyBorder="1">
      <alignment vertical="center"/>
    </xf>
    <xf numFmtId="177" fontId="6" fillId="11" borderId="0" xfId="1" applyNumberFormat="1" applyFont="1" applyFill="1" applyBorder="1">
      <alignment vertical="center"/>
    </xf>
    <xf numFmtId="38" fontId="4" fillId="11" borderId="0" xfId="1" applyFont="1" applyFill="1" applyBorder="1">
      <alignment vertical="center"/>
    </xf>
    <xf numFmtId="38" fontId="6" fillId="11" borderId="0" xfId="1" applyFont="1" applyFill="1" applyBorder="1">
      <alignment vertical="center"/>
    </xf>
    <xf numFmtId="0" fontId="4" fillId="0" borderId="124" xfId="0" applyFont="1" applyBorder="1">
      <alignment vertical="center"/>
    </xf>
    <xf numFmtId="0" fontId="4" fillId="0" borderId="125" xfId="0" applyFont="1" applyBorder="1">
      <alignment vertical="center"/>
    </xf>
    <xf numFmtId="38" fontId="9" fillId="0" borderId="53" xfId="0" applyNumberFormat="1" applyFont="1" applyBorder="1" applyAlignment="1">
      <alignment horizontal="right" vertical="center"/>
    </xf>
    <xf numFmtId="38" fontId="9" fillId="0" borderId="82" xfId="0" applyNumberFormat="1" applyFont="1" applyBorder="1" applyAlignment="1">
      <alignment horizontal="right" vertical="center"/>
    </xf>
    <xf numFmtId="38" fontId="9" fillId="0" borderId="52" xfId="0" applyNumberFormat="1" applyFont="1" applyBorder="1" applyAlignment="1">
      <alignment horizontal="right" vertical="center"/>
    </xf>
    <xf numFmtId="38" fontId="9" fillId="0" borderId="54" xfId="0" applyNumberFormat="1" applyFont="1" applyBorder="1" applyAlignment="1">
      <alignment horizontal="right" vertical="center"/>
    </xf>
    <xf numFmtId="49" fontId="9" fillId="2" borderId="30" xfId="0" applyNumberFormat="1" applyFont="1" applyFill="1" applyBorder="1" applyAlignment="1">
      <alignment horizontal="center" vertical="center"/>
    </xf>
    <xf numFmtId="49" fontId="9" fillId="2" borderId="27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>
      <alignment horizontal="center" vertical="center"/>
    </xf>
    <xf numFmtId="38" fontId="10" fillId="5" borderId="84" xfId="0" applyNumberFormat="1" applyFont="1" applyFill="1" applyBorder="1" applyAlignment="1">
      <alignment horizontal="right" vertical="center"/>
    </xf>
    <xf numFmtId="38" fontId="10" fillId="8" borderId="84" xfId="0" applyNumberFormat="1" applyFont="1" applyFill="1" applyBorder="1" applyAlignment="1">
      <alignment horizontal="right" vertical="center"/>
    </xf>
    <xf numFmtId="38" fontId="9" fillId="0" borderId="53" xfId="0" applyNumberFormat="1" applyFont="1" applyBorder="1" applyAlignment="1">
      <alignment horizontal="right" vertical="center"/>
    </xf>
    <xf numFmtId="38" fontId="9" fillId="0" borderId="52" xfId="0" applyNumberFormat="1" applyFont="1" applyBorder="1" applyAlignment="1">
      <alignment horizontal="right" vertical="center"/>
    </xf>
    <xf numFmtId="38" fontId="9" fillId="0" borderId="54" xfId="0" applyNumberFormat="1" applyFont="1" applyBorder="1" applyAlignment="1">
      <alignment horizontal="right" vertical="center"/>
    </xf>
    <xf numFmtId="49" fontId="9" fillId="2" borderId="27" xfId="0" applyNumberFormat="1" applyFont="1" applyFill="1" applyBorder="1" applyAlignment="1">
      <alignment horizontal="center" vertical="center"/>
    </xf>
    <xf numFmtId="38" fontId="9" fillId="0" borderId="84" xfId="0" applyNumberFormat="1" applyFont="1" applyBorder="1" applyAlignment="1">
      <alignment horizontal="right" vertical="center"/>
    </xf>
    <xf numFmtId="38" fontId="4" fillId="11" borderId="7" xfId="1" applyNumberFormat="1" applyFont="1" applyFill="1" applyBorder="1">
      <alignment vertical="center"/>
    </xf>
    <xf numFmtId="177" fontId="4" fillId="0" borderId="10" xfId="1" applyNumberFormat="1" applyFont="1" applyBorder="1">
      <alignment vertical="center"/>
    </xf>
    <xf numFmtId="177" fontId="6" fillId="0" borderId="10" xfId="1" applyNumberFormat="1" applyFont="1" applyBorder="1">
      <alignment vertical="center"/>
    </xf>
    <xf numFmtId="38" fontId="9" fillId="0" borderId="105" xfId="0" applyNumberFormat="1" applyFont="1" applyBorder="1" applyAlignment="1">
      <alignment horizontal="right" vertical="center"/>
    </xf>
    <xf numFmtId="38" fontId="9" fillId="0" borderId="130" xfId="0" applyNumberFormat="1" applyFont="1" applyBorder="1" applyAlignment="1">
      <alignment horizontal="right" vertical="center"/>
    </xf>
    <xf numFmtId="38" fontId="9" fillId="5" borderId="112" xfId="0" applyNumberFormat="1" applyFont="1" applyFill="1" applyBorder="1">
      <alignment vertical="center"/>
    </xf>
    <xf numFmtId="49" fontId="9" fillId="2" borderId="34" xfId="0" applyNumberFormat="1" applyFont="1" applyFill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22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176" fontId="9" fillId="0" borderId="57" xfId="2" applyNumberFormat="1" applyFont="1" applyBorder="1" applyAlignment="1">
      <alignment horizontal="right" vertical="center"/>
    </xf>
    <xf numFmtId="176" fontId="9" fillId="0" borderId="59" xfId="2" applyNumberFormat="1" applyFont="1" applyBorder="1" applyAlignment="1">
      <alignment horizontal="right" vertical="center"/>
    </xf>
    <xf numFmtId="176" fontId="9" fillId="0" borderId="58" xfId="2" applyNumberFormat="1" applyFont="1" applyBorder="1" applyAlignment="1">
      <alignment horizontal="right" vertical="center"/>
    </xf>
    <xf numFmtId="176" fontId="9" fillId="0" borderId="60" xfId="2" applyNumberFormat="1" applyFont="1" applyBorder="1" applyAlignment="1">
      <alignment horizontal="right" vertical="center"/>
    </xf>
    <xf numFmtId="176" fontId="9" fillId="0" borderId="61" xfId="2" applyNumberFormat="1" applyFont="1" applyBorder="1" applyAlignment="1">
      <alignment horizontal="right" vertical="center"/>
    </xf>
    <xf numFmtId="0" fontId="9" fillId="0" borderId="25" xfId="0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 shrinkToFit="1"/>
    </xf>
    <xf numFmtId="38" fontId="9" fillId="0" borderId="63" xfId="1" applyNumberFormat="1" applyFont="1" applyBorder="1" applyAlignment="1">
      <alignment horizontal="right" vertical="center"/>
    </xf>
    <xf numFmtId="38" fontId="9" fillId="0" borderId="65" xfId="1" applyNumberFormat="1" applyFont="1" applyBorder="1" applyAlignment="1">
      <alignment horizontal="right" vertical="center"/>
    </xf>
    <xf numFmtId="38" fontId="9" fillId="0" borderId="64" xfId="1" applyNumberFormat="1" applyFont="1" applyBorder="1" applyAlignment="1">
      <alignment horizontal="right" vertical="center"/>
    </xf>
    <xf numFmtId="38" fontId="9" fillId="0" borderId="66" xfId="1" applyNumberFormat="1" applyFont="1" applyBorder="1" applyAlignment="1">
      <alignment horizontal="right" vertical="center"/>
    </xf>
    <xf numFmtId="38" fontId="9" fillId="0" borderId="67" xfId="1" applyNumberFormat="1" applyFont="1" applyBorder="1" applyAlignment="1">
      <alignment horizontal="right" vertical="center"/>
    </xf>
    <xf numFmtId="38" fontId="9" fillId="0" borderId="68" xfId="0" applyNumberFormat="1" applyFont="1" applyBorder="1" applyAlignment="1">
      <alignment horizontal="right" vertical="center"/>
    </xf>
    <xf numFmtId="38" fontId="9" fillId="0" borderId="70" xfId="0" applyNumberFormat="1" applyFont="1" applyBorder="1" applyAlignment="1">
      <alignment horizontal="right" vertical="center"/>
    </xf>
    <xf numFmtId="38" fontId="10" fillId="8" borderId="68" xfId="1" applyNumberFormat="1" applyFont="1" applyFill="1" applyBorder="1" applyAlignment="1">
      <alignment horizontal="right" vertical="center"/>
    </xf>
    <xf numFmtId="38" fontId="10" fillId="8" borderId="70" xfId="1" applyNumberFormat="1" applyFont="1" applyFill="1" applyBorder="1" applyAlignment="1">
      <alignment horizontal="right" vertical="center"/>
    </xf>
    <xf numFmtId="38" fontId="10" fillId="8" borderId="69" xfId="1" applyNumberFormat="1" applyFont="1" applyFill="1" applyBorder="1" applyAlignment="1">
      <alignment horizontal="right" vertical="center"/>
    </xf>
    <xf numFmtId="38" fontId="10" fillId="8" borderId="71" xfId="0" applyNumberFormat="1" applyFont="1" applyFill="1" applyBorder="1" applyAlignment="1">
      <alignment horizontal="right" vertical="center"/>
    </xf>
    <xf numFmtId="38" fontId="10" fillId="8" borderId="69" xfId="0" applyNumberFormat="1" applyFont="1" applyFill="1" applyBorder="1" applyAlignment="1">
      <alignment horizontal="right" vertical="center"/>
    </xf>
    <xf numFmtId="38" fontId="10" fillId="8" borderId="72" xfId="0" applyNumberFormat="1" applyFont="1" applyFill="1" applyBorder="1" applyAlignment="1">
      <alignment horizontal="right" vertical="center"/>
    </xf>
    <xf numFmtId="38" fontId="9" fillId="0" borderId="69" xfId="0" applyNumberFormat="1" applyFont="1" applyBorder="1" applyAlignment="1">
      <alignment horizontal="right" vertical="center"/>
    </xf>
    <xf numFmtId="38" fontId="9" fillId="0" borderId="71" xfId="0" applyNumberFormat="1" applyFont="1" applyBorder="1" applyAlignment="1">
      <alignment horizontal="right" vertical="center"/>
    </xf>
    <xf numFmtId="38" fontId="9" fillId="0" borderId="72" xfId="0" applyNumberFormat="1" applyFont="1" applyBorder="1" applyAlignment="1">
      <alignment horizontal="right" vertical="center"/>
    </xf>
    <xf numFmtId="38" fontId="9" fillId="0" borderId="81" xfId="0" applyNumberFormat="1" applyFont="1" applyBorder="1" applyAlignment="1">
      <alignment horizontal="right" vertical="center"/>
    </xf>
    <xf numFmtId="38" fontId="9" fillId="0" borderId="53" xfId="0" applyNumberFormat="1" applyFont="1" applyBorder="1" applyAlignment="1">
      <alignment horizontal="right" vertical="center"/>
    </xf>
    <xf numFmtId="38" fontId="9" fillId="0" borderId="55" xfId="0" applyNumberFormat="1" applyFont="1" applyBorder="1" applyAlignment="1">
      <alignment horizontal="right" vertical="center"/>
    </xf>
    <xf numFmtId="38" fontId="9" fillId="0" borderId="82" xfId="0" applyNumberFormat="1" applyFont="1" applyBorder="1" applyAlignment="1">
      <alignment horizontal="right" vertical="center"/>
    </xf>
    <xf numFmtId="176" fontId="9" fillId="0" borderId="85" xfId="2" applyNumberFormat="1" applyFont="1" applyBorder="1" applyAlignment="1">
      <alignment horizontal="right" vertical="center"/>
    </xf>
    <xf numFmtId="176" fontId="9" fillId="0" borderId="87" xfId="2" applyNumberFormat="1" applyFont="1" applyBorder="1" applyAlignment="1">
      <alignment horizontal="right" vertical="center"/>
    </xf>
    <xf numFmtId="176" fontId="9" fillId="0" borderId="86" xfId="2" applyNumberFormat="1" applyFont="1" applyBorder="1" applyAlignment="1">
      <alignment horizontal="right" vertical="center"/>
    </xf>
    <xf numFmtId="176" fontId="9" fillId="0" borderId="90" xfId="2" applyNumberFormat="1" applyFont="1" applyBorder="1" applyAlignment="1">
      <alignment horizontal="right" vertical="center"/>
    </xf>
    <xf numFmtId="176" fontId="9" fillId="0" borderId="131" xfId="2" applyNumberFormat="1" applyFont="1" applyBorder="1" applyAlignment="1">
      <alignment horizontal="right" vertical="center"/>
    </xf>
    <xf numFmtId="176" fontId="9" fillId="0" borderId="89" xfId="2" applyNumberFormat="1" applyFont="1" applyBorder="1" applyAlignment="1">
      <alignment horizontal="right" vertical="center"/>
    </xf>
    <xf numFmtId="176" fontId="9" fillId="0" borderId="74" xfId="2" applyNumberFormat="1" applyFont="1" applyBorder="1" applyAlignment="1">
      <alignment horizontal="right" vertical="center"/>
    </xf>
    <xf numFmtId="176" fontId="9" fillId="0" borderId="75" xfId="2" applyNumberFormat="1" applyFont="1" applyBorder="1" applyAlignment="1">
      <alignment horizontal="right" vertical="center"/>
    </xf>
    <xf numFmtId="176" fontId="9" fillId="0" borderId="77" xfId="2" applyNumberFormat="1" applyFont="1" applyBorder="1" applyAlignment="1">
      <alignment horizontal="right" vertical="center"/>
    </xf>
    <xf numFmtId="176" fontId="9" fillId="0" borderId="78" xfId="2" applyNumberFormat="1" applyFont="1" applyBorder="1" applyAlignment="1">
      <alignment horizontal="right" vertical="center"/>
    </xf>
    <xf numFmtId="38" fontId="9" fillId="0" borderId="52" xfId="0" applyNumberFormat="1" applyFont="1" applyBorder="1" applyAlignment="1">
      <alignment horizontal="right" vertical="center"/>
    </xf>
    <xf numFmtId="38" fontId="9" fillId="0" borderId="54" xfId="0" applyNumberFormat="1" applyFont="1" applyBorder="1" applyAlignment="1">
      <alignment horizontal="right" vertical="center"/>
    </xf>
    <xf numFmtId="176" fontId="9" fillId="0" borderId="76" xfId="2" applyNumberFormat="1" applyFont="1" applyBorder="1" applyAlignment="1">
      <alignment horizontal="right" vertical="center"/>
    </xf>
    <xf numFmtId="38" fontId="9" fillId="0" borderId="127" xfId="1" applyNumberFormat="1" applyFont="1" applyBorder="1" applyAlignment="1">
      <alignment horizontal="right" vertical="center"/>
    </xf>
    <xf numFmtId="38" fontId="9" fillId="0" borderId="93" xfId="1" applyNumberFormat="1" applyFont="1" applyBorder="1" applyAlignment="1">
      <alignment horizontal="right" vertical="center"/>
    </xf>
    <xf numFmtId="38" fontId="9" fillId="0" borderId="91" xfId="1" applyNumberFormat="1" applyFont="1" applyBorder="1" applyAlignment="1">
      <alignment horizontal="right" vertical="center"/>
    </xf>
    <xf numFmtId="38" fontId="9" fillId="0" borderId="92" xfId="1" applyNumberFormat="1" applyFont="1" applyBorder="1" applyAlignment="1">
      <alignment horizontal="right" vertical="center"/>
    </xf>
    <xf numFmtId="38" fontId="9" fillId="0" borderId="99" xfId="1" applyNumberFormat="1" applyFont="1" applyBorder="1" applyAlignment="1">
      <alignment horizontal="right" vertical="center"/>
    </xf>
    <xf numFmtId="38" fontId="9" fillId="0" borderId="132" xfId="1" applyNumberFormat="1" applyFont="1" applyBorder="1" applyAlignment="1">
      <alignment horizontal="right" vertical="center"/>
    </xf>
    <xf numFmtId="38" fontId="9" fillId="0" borderId="97" xfId="1" applyNumberFormat="1" applyFont="1" applyBorder="1" applyAlignment="1">
      <alignment horizontal="right" vertical="center"/>
    </xf>
    <xf numFmtId="38" fontId="10" fillId="8" borderId="84" xfId="1" applyNumberFormat="1" applyFont="1" applyFill="1" applyBorder="1" applyAlignment="1">
      <alignment horizontal="right" vertical="center"/>
    </xf>
    <xf numFmtId="38" fontId="10" fillId="8" borderId="54" xfId="1" applyNumberFormat="1" applyFont="1" applyFill="1" applyBorder="1" applyAlignment="1">
      <alignment horizontal="right" vertical="center"/>
    </xf>
    <xf numFmtId="38" fontId="10" fillId="8" borderId="52" xfId="1" applyNumberFormat="1" applyFont="1" applyFill="1" applyBorder="1" applyAlignment="1">
      <alignment horizontal="right" vertical="center"/>
    </xf>
    <xf numFmtId="176" fontId="9" fillId="0" borderId="94" xfId="2" applyNumberFormat="1" applyFont="1" applyBorder="1" applyAlignment="1">
      <alignment horizontal="right" vertical="center"/>
    </xf>
    <xf numFmtId="176" fontId="9" fillId="0" borderId="96" xfId="2" applyNumberFormat="1" applyFont="1" applyBorder="1" applyAlignment="1">
      <alignment horizontal="right" vertical="center"/>
    </xf>
    <xf numFmtId="176" fontId="9" fillId="0" borderId="95" xfId="2" applyNumberFormat="1" applyFont="1" applyBorder="1" applyAlignment="1">
      <alignment horizontal="right" vertical="center"/>
    </xf>
    <xf numFmtId="176" fontId="9" fillId="0" borderId="100" xfId="2" applyNumberFormat="1" applyFont="1" applyBorder="1" applyAlignment="1">
      <alignment horizontal="right" vertical="center"/>
    </xf>
    <xf numFmtId="176" fontId="9" fillId="0" borderId="133" xfId="2" applyNumberFormat="1" applyFont="1" applyBorder="1" applyAlignment="1">
      <alignment horizontal="right" vertical="center"/>
    </xf>
    <xf numFmtId="176" fontId="9" fillId="0" borderId="98" xfId="2" applyNumberFormat="1" applyFont="1" applyBorder="1" applyAlignment="1">
      <alignment horizontal="right" vertical="center"/>
    </xf>
    <xf numFmtId="38" fontId="10" fillId="8" borderId="53" xfId="1" applyNumberFormat="1" applyFont="1" applyFill="1" applyBorder="1" applyAlignment="1">
      <alignment horizontal="right" vertical="center"/>
    </xf>
    <xf numFmtId="38" fontId="10" fillId="8" borderId="81" xfId="1" applyNumberFormat="1" applyFont="1" applyFill="1" applyBorder="1" applyAlignment="1">
      <alignment horizontal="right" vertical="center"/>
    </xf>
    <xf numFmtId="38" fontId="10" fillId="8" borderId="55" xfId="1" applyNumberFormat="1" applyFont="1" applyFill="1" applyBorder="1" applyAlignment="1">
      <alignment horizontal="right" vertical="center"/>
    </xf>
    <xf numFmtId="38" fontId="10" fillId="8" borderId="82" xfId="1" applyNumberFormat="1" applyFont="1" applyFill="1" applyBorder="1" applyAlignment="1">
      <alignment horizontal="right" vertical="center"/>
    </xf>
    <xf numFmtId="176" fontId="9" fillId="0" borderId="126" xfId="2" applyNumberFormat="1" applyFont="1" applyBorder="1" applyAlignment="1">
      <alignment horizontal="right" vertical="center"/>
    </xf>
    <xf numFmtId="176" fontId="9" fillId="0" borderId="128" xfId="2" applyNumberFormat="1" applyFont="1" applyBorder="1" applyAlignment="1">
      <alignment horizontal="right" vertical="center"/>
    </xf>
    <xf numFmtId="49" fontId="9" fillId="0" borderId="22" xfId="0" applyNumberFormat="1" applyFont="1" applyBorder="1" applyAlignment="1">
      <alignment horizontal="center" vertical="center" wrapText="1"/>
    </xf>
    <xf numFmtId="49" fontId="9" fillId="0" borderId="18" xfId="0" applyNumberFormat="1" applyFont="1" applyBorder="1" applyAlignment="1">
      <alignment horizontal="center" vertical="center" wrapText="1"/>
    </xf>
    <xf numFmtId="176" fontId="9" fillId="0" borderId="115" xfId="2" applyNumberFormat="1" applyFont="1" applyBorder="1" applyAlignment="1">
      <alignment horizontal="right" vertical="center"/>
    </xf>
    <xf numFmtId="176" fontId="9" fillId="0" borderId="116" xfId="2" applyNumberFormat="1" applyFont="1" applyBorder="1" applyAlignment="1">
      <alignment horizontal="right" vertical="center"/>
    </xf>
    <xf numFmtId="176" fontId="9" fillId="0" borderId="118" xfId="2" applyNumberFormat="1" applyFont="1" applyBorder="1" applyAlignment="1">
      <alignment horizontal="right" vertical="center"/>
    </xf>
    <xf numFmtId="38" fontId="9" fillId="5" borderId="68" xfId="1" applyNumberFormat="1" applyFont="1" applyFill="1" applyBorder="1" applyAlignment="1">
      <alignment horizontal="right" vertical="center"/>
    </xf>
    <xf numFmtId="38" fontId="9" fillId="5" borderId="69" xfId="1" applyNumberFormat="1" applyFont="1" applyFill="1" applyBorder="1" applyAlignment="1">
      <alignment horizontal="right" vertical="center"/>
    </xf>
    <xf numFmtId="38" fontId="9" fillId="5" borderId="70" xfId="1" applyNumberFormat="1" applyFont="1" applyFill="1" applyBorder="1" applyAlignment="1">
      <alignment horizontal="right" vertical="center"/>
    </xf>
    <xf numFmtId="38" fontId="9" fillId="0" borderId="34" xfId="1" applyNumberFormat="1" applyFont="1" applyBorder="1" applyAlignment="1">
      <alignment horizontal="right" vertical="center"/>
    </xf>
    <xf numFmtId="38" fontId="9" fillId="0" borderId="32" xfId="1" applyNumberFormat="1" applyFont="1" applyBorder="1" applyAlignment="1">
      <alignment horizontal="right" vertical="center"/>
    </xf>
    <xf numFmtId="38" fontId="9" fillId="0" borderId="33" xfId="1" applyNumberFormat="1" applyFont="1" applyBorder="1" applyAlignment="1">
      <alignment horizontal="right" vertical="center"/>
    </xf>
    <xf numFmtId="38" fontId="9" fillId="0" borderId="84" xfId="0" applyNumberFormat="1" applyFont="1" applyBorder="1" applyAlignment="1">
      <alignment horizontal="right" vertical="center"/>
    </xf>
    <xf numFmtId="49" fontId="9" fillId="2" borderId="44" xfId="0" applyNumberFormat="1" applyFont="1" applyFill="1" applyBorder="1" applyAlignment="1">
      <alignment horizontal="center" vertical="center"/>
    </xf>
    <xf numFmtId="49" fontId="9" fillId="2" borderId="15" xfId="0" applyNumberFormat="1" applyFont="1" applyFill="1" applyBorder="1" applyAlignment="1">
      <alignment horizontal="center" vertical="center"/>
    </xf>
    <xf numFmtId="49" fontId="9" fillId="2" borderId="17" xfId="0" applyNumberFormat="1" applyFont="1" applyFill="1" applyBorder="1" applyAlignment="1">
      <alignment horizontal="center" vertical="center"/>
    </xf>
    <xf numFmtId="49" fontId="9" fillId="2" borderId="14" xfId="0" applyNumberFormat="1" applyFont="1" applyFill="1" applyBorder="1" applyAlignment="1">
      <alignment horizontal="center" vertical="center"/>
    </xf>
    <xf numFmtId="49" fontId="9" fillId="2" borderId="16" xfId="0" applyNumberFormat="1" applyFont="1" applyFill="1" applyBorder="1" applyAlignment="1">
      <alignment horizontal="center" vertical="center"/>
    </xf>
    <xf numFmtId="38" fontId="9" fillId="0" borderId="0" xfId="0" applyNumberFormat="1" applyFont="1" applyBorder="1" applyAlignment="1">
      <alignment horizontal="right" vertical="center"/>
    </xf>
    <xf numFmtId="38" fontId="9" fillId="0" borderId="8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 shrinkToFit="1"/>
    </xf>
    <xf numFmtId="49" fontId="9" fillId="2" borderId="29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/>
    </xf>
    <xf numFmtId="49" fontId="9" fillId="2" borderId="30" xfId="0" applyNumberFormat="1" applyFont="1" applyFill="1" applyBorder="1" applyAlignment="1">
      <alignment horizontal="center" vertical="center"/>
    </xf>
    <xf numFmtId="49" fontId="9" fillId="2" borderId="27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>
      <alignment horizontal="center" vertical="center"/>
    </xf>
    <xf numFmtId="38" fontId="9" fillId="5" borderId="71" xfId="1" applyNumberFormat="1" applyFont="1" applyFill="1" applyBorder="1" applyAlignment="1">
      <alignment horizontal="right" vertical="center"/>
    </xf>
    <xf numFmtId="38" fontId="9" fillId="5" borderId="72" xfId="1" applyNumberFormat="1" applyFont="1" applyFill="1" applyBorder="1" applyAlignment="1">
      <alignment horizontal="right" vertical="center"/>
    </xf>
    <xf numFmtId="176" fontId="9" fillId="0" borderId="27" xfId="2" applyNumberFormat="1" applyFont="1" applyBorder="1" applyAlignment="1">
      <alignment horizontal="right" vertical="center"/>
    </xf>
    <xf numFmtId="176" fontId="9" fillId="0" borderId="19" xfId="2" applyNumberFormat="1" applyFont="1" applyBorder="1" applyAlignment="1">
      <alignment horizontal="right" vertical="center"/>
    </xf>
    <xf numFmtId="38" fontId="9" fillId="5" borderId="121" xfId="1" applyNumberFormat="1" applyFont="1" applyFill="1" applyBorder="1" applyAlignment="1">
      <alignment horizontal="right" vertical="center"/>
    </xf>
    <xf numFmtId="38" fontId="9" fillId="5" borderId="122" xfId="1" applyNumberFormat="1" applyFont="1" applyFill="1" applyBorder="1" applyAlignment="1">
      <alignment horizontal="right" vertical="center"/>
    </xf>
    <xf numFmtId="38" fontId="9" fillId="0" borderId="45" xfId="1" applyNumberFormat="1" applyFont="1" applyBorder="1" applyAlignment="1">
      <alignment horizontal="right" vertical="center"/>
    </xf>
    <xf numFmtId="38" fontId="9" fillId="0" borderId="35" xfId="1" applyNumberFormat="1" applyFont="1" applyBorder="1" applyAlignment="1">
      <alignment horizontal="right" vertical="center"/>
    </xf>
    <xf numFmtId="176" fontId="9" fillId="0" borderId="117" xfId="2" applyNumberFormat="1" applyFont="1" applyBorder="1" applyAlignment="1">
      <alignment horizontal="right" vertical="center"/>
    </xf>
    <xf numFmtId="176" fontId="9" fillId="0" borderId="119" xfId="2" applyNumberFormat="1" applyFont="1" applyBorder="1" applyAlignment="1">
      <alignment horizontal="right" vertical="center"/>
    </xf>
    <xf numFmtId="176" fontId="9" fillId="0" borderId="120" xfId="2" applyNumberFormat="1" applyFont="1" applyBorder="1" applyAlignment="1">
      <alignment horizontal="right" vertical="center"/>
    </xf>
    <xf numFmtId="176" fontId="9" fillId="0" borderId="129" xfId="2" applyNumberFormat="1" applyFont="1" applyBorder="1" applyAlignment="1">
      <alignment horizontal="right" vertical="center"/>
    </xf>
    <xf numFmtId="38" fontId="10" fillId="8" borderId="72" xfId="1" applyNumberFormat="1" applyFont="1" applyFill="1" applyBorder="1" applyAlignment="1">
      <alignment horizontal="right" vertical="center"/>
    </xf>
    <xf numFmtId="38" fontId="10" fillId="8" borderId="71" xfId="1" applyNumberFormat="1" applyFont="1" applyFill="1" applyBorder="1" applyAlignment="1">
      <alignment horizontal="right" vertical="center"/>
    </xf>
    <xf numFmtId="38" fontId="10" fillId="5" borderId="68" xfId="1" applyNumberFormat="1" applyFont="1" applyFill="1" applyBorder="1" applyAlignment="1" applyProtection="1">
      <alignment horizontal="right" vertical="center"/>
      <protection locked="0"/>
    </xf>
    <xf numFmtId="38" fontId="10" fillId="5" borderId="69" xfId="1" applyNumberFormat="1" applyFont="1" applyFill="1" applyBorder="1" applyAlignment="1" applyProtection="1">
      <alignment horizontal="right" vertical="center"/>
      <protection locked="0"/>
    </xf>
    <xf numFmtId="38" fontId="10" fillId="5" borderId="70" xfId="1" applyNumberFormat="1" applyFont="1" applyFill="1" applyBorder="1" applyAlignment="1" applyProtection="1">
      <alignment horizontal="right" vertical="center"/>
      <protection locked="0"/>
    </xf>
    <xf numFmtId="38" fontId="10" fillId="5" borderId="71" xfId="1" applyNumberFormat="1" applyFont="1" applyFill="1" applyBorder="1" applyAlignment="1">
      <alignment horizontal="right" vertical="center"/>
    </xf>
    <xf numFmtId="38" fontId="10" fillId="5" borderId="69" xfId="1" applyNumberFormat="1" applyFont="1" applyFill="1" applyBorder="1" applyAlignment="1">
      <alignment horizontal="right" vertical="center"/>
    </xf>
    <xf numFmtId="38" fontId="10" fillId="5" borderId="72" xfId="1" applyNumberFormat="1" applyFont="1" applyFill="1" applyBorder="1" applyAlignment="1">
      <alignment horizontal="right" vertical="center"/>
    </xf>
    <xf numFmtId="38" fontId="9" fillId="0" borderId="91" xfId="1" applyFont="1" applyBorder="1" applyAlignment="1">
      <alignment horizontal="right" vertical="center"/>
    </xf>
    <xf numFmtId="38" fontId="9" fillId="0" borderId="93" xfId="1" applyFont="1" applyBorder="1" applyAlignment="1">
      <alignment horizontal="right" vertical="center"/>
    </xf>
    <xf numFmtId="38" fontId="9" fillId="0" borderId="92" xfId="1" applyFont="1" applyBorder="1" applyAlignment="1">
      <alignment horizontal="right" vertical="center"/>
    </xf>
    <xf numFmtId="38" fontId="9" fillId="0" borderId="127" xfId="1" applyFont="1" applyBorder="1" applyAlignment="1">
      <alignment horizontal="right" vertical="center"/>
    </xf>
    <xf numFmtId="38" fontId="9" fillId="0" borderId="132" xfId="1" applyFont="1" applyBorder="1" applyAlignment="1">
      <alignment horizontal="right" vertical="center"/>
    </xf>
    <xf numFmtId="38" fontId="9" fillId="0" borderId="97" xfId="1" applyFont="1" applyBorder="1" applyAlignment="1">
      <alignment horizontal="right" vertical="center"/>
    </xf>
    <xf numFmtId="38" fontId="10" fillId="8" borderId="52" xfId="1" applyFont="1" applyFill="1" applyBorder="1" applyAlignment="1">
      <alignment horizontal="right" vertical="center"/>
    </xf>
    <xf numFmtId="38" fontId="10" fillId="8" borderId="54" xfId="1" applyFont="1" applyFill="1" applyBorder="1" applyAlignment="1">
      <alignment horizontal="right" vertical="center"/>
    </xf>
    <xf numFmtId="38" fontId="10" fillId="8" borderId="53" xfId="1" applyFont="1" applyFill="1" applyBorder="1" applyAlignment="1">
      <alignment horizontal="right" vertical="center"/>
    </xf>
    <xf numFmtId="38" fontId="10" fillId="8" borderId="84" xfId="1" applyFont="1" applyFill="1" applyBorder="1" applyAlignment="1">
      <alignment horizontal="right" vertical="center"/>
    </xf>
    <xf numFmtId="38" fontId="10" fillId="8" borderId="55" xfId="1" applyFont="1" applyFill="1" applyBorder="1" applyAlignment="1">
      <alignment horizontal="right" vertical="center"/>
    </xf>
    <xf numFmtId="38" fontId="10" fillId="8" borderId="82" xfId="1" applyFont="1" applyFill="1" applyBorder="1" applyAlignment="1">
      <alignment horizontal="right" vertical="center"/>
    </xf>
    <xf numFmtId="38" fontId="9" fillId="0" borderId="63" xfId="1" applyFont="1" applyBorder="1" applyAlignment="1">
      <alignment horizontal="right" vertical="center"/>
    </xf>
    <xf numFmtId="38" fontId="9" fillId="0" borderId="64" xfId="1" applyFont="1" applyBorder="1" applyAlignment="1">
      <alignment horizontal="right" vertical="center"/>
    </xf>
    <xf numFmtId="38" fontId="9" fillId="0" borderId="65" xfId="1" applyFont="1" applyBorder="1" applyAlignment="1">
      <alignment horizontal="right" vertical="center"/>
    </xf>
    <xf numFmtId="38" fontId="9" fillId="0" borderId="67" xfId="1" applyFont="1" applyBorder="1" applyAlignment="1">
      <alignment horizontal="right" vertical="center"/>
    </xf>
    <xf numFmtId="38" fontId="10" fillId="8" borderId="68" xfId="1" applyFont="1" applyFill="1" applyBorder="1" applyAlignment="1">
      <alignment horizontal="right" vertical="center"/>
    </xf>
    <xf numFmtId="38" fontId="10" fillId="8" borderId="70" xfId="1" applyFont="1" applyFill="1" applyBorder="1" applyAlignment="1">
      <alignment horizontal="right" vertical="center"/>
    </xf>
    <xf numFmtId="38" fontId="10" fillId="8" borderId="69" xfId="1" applyFont="1" applyFill="1" applyBorder="1" applyAlignment="1">
      <alignment horizontal="right" vertical="center"/>
    </xf>
    <xf numFmtId="38" fontId="10" fillId="8" borderId="72" xfId="1" applyFont="1" applyFill="1" applyBorder="1" applyAlignment="1">
      <alignment horizontal="right" vertical="center"/>
    </xf>
    <xf numFmtId="38" fontId="10" fillId="5" borderId="68" xfId="1" applyFont="1" applyFill="1" applyBorder="1" applyAlignment="1" applyProtection="1">
      <alignment horizontal="right" vertical="center"/>
      <protection locked="0"/>
    </xf>
    <xf numFmtId="38" fontId="10" fillId="5" borderId="70" xfId="1" applyFont="1" applyFill="1" applyBorder="1" applyAlignment="1" applyProtection="1">
      <alignment horizontal="right" vertical="center"/>
      <protection locked="0"/>
    </xf>
    <xf numFmtId="38" fontId="10" fillId="5" borderId="69" xfId="1" applyFont="1" applyFill="1" applyBorder="1" applyAlignment="1" applyProtection="1">
      <alignment horizontal="right" vertical="center"/>
      <protection locked="0"/>
    </xf>
    <xf numFmtId="38" fontId="10" fillId="5" borderId="69" xfId="1" applyFont="1" applyFill="1" applyBorder="1" applyAlignment="1">
      <alignment horizontal="right" vertical="center"/>
    </xf>
    <xf numFmtId="38" fontId="10" fillId="5" borderId="72" xfId="1" applyFont="1" applyFill="1" applyBorder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</cellXfs>
  <cellStyles count="5">
    <cellStyle name="パーセント" xfId="2" builtinId="5"/>
    <cellStyle name="パーセント 3" xfId="3" xr:uid="{16092760-48A8-433E-BF85-F0C114D9B9EE}"/>
    <cellStyle name="桁区切り" xfId="1" builtinId="6"/>
    <cellStyle name="桁区切り 3" xfId="4" xr:uid="{D9D4A05E-B817-44B1-99BB-0C808D04FAAA}"/>
    <cellStyle name="標準" xfId="0" builtinId="0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63EB-8755-4049-81D3-74224F0C486A}">
  <sheetPr codeName="Sheet2"/>
  <dimension ref="B1:X36"/>
  <sheetViews>
    <sheetView tabSelected="1" zoomScale="85" zoomScaleNormal="85" workbookViewId="0"/>
  </sheetViews>
  <sheetFormatPr defaultRowHeight="16.5" x14ac:dyDescent="0.4"/>
  <cols>
    <col min="1" max="1" width="1.875" style="111" customWidth="1"/>
    <col min="2" max="2" width="13" style="111" customWidth="1"/>
    <col min="3" max="3" width="8.625" style="111" customWidth="1"/>
    <col min="4" max="4" width="6.375" style="111" bestFit="1" customWidth="1"/>
    <col min="5" max="6" width="5.625" style="111" customWidth="1"/>
    <col min="7" max="7" width="13" style="111" customWidth="1"/>
    <col min="8" max="9" width="5.625" style="111" customWidth="1"/>
    <col min="10" max="10" width="13" style="111" customWidth="1"/>
    <col min="11" max="11" width="6.625" style="111" bestFit="1" customWidth="1"/>
    <col min="12" max="12" width="13" style="111" customWidth="1"/>
    <col min="13" max="13" width="6.625" style="111" bestFit="1" customWidth="1"/>
    <col min="14" max="14" width="13" style="111" customWidth="1"/>
    <col min="15" max="15" width="6.625" style="111" bestFit="1" customWidth="1"/>
    <col min="16" max="16" width="13" style="111" customWidth="1"/>
    <col min="17" max="17" width="6.625" style="111" bestFit="1" customWidth="1"/>
    <col min="18" max="18" width="13" style="111" customWidth="1"/>
    <col min="19" max="19" width="6.625" style="111" bestFit="1" customWidth="1"/>
    <col min="20" max="20" width="13" style="111" customWidth="1"/>
    <col min="21" max="22" width="5.625" style="111" customWidth="1"/>
    <col min="23" max="23" width="5.625" style="256" customWidth="1"/>
    <col min="24" max="24" width="13" style="111" customWidth="1"/>
    <col min="25" max="25" width="2.5" style="111" bestFit="1" customWidth="1"/>
    <col min="26" max="16384" width="9" style="111"/>
  </cols>
  <sheetData>
    <row r="1" spans="2:24" s="256" customFormat="1" ht="16.5" customHeight="1" x14ac:dyDescent="0.4"/>
    <row r="2" spans="2:24" ht="19.5" customHeight="1" x14ac:dyDescent="0.4">
      <c r="B2" s="117" t="s">
        <v>122</v>
      </c>
      <c r="D2" s="110"/>
      <c r="L2" s="112"/>
      <c r="M2" s="113"/>
      <c r="P2" s="114"/>
      <c r="X2" s="115"/>
    </row>
    <row r="3" spans="2:24" ht="19.5" customHeight="1" thickBot="1" x14ac:dyDescent="0.45">
      <c r="X3" s="116" t="s">
        <v>84</v>
      </c>
    </row>
    <row r="4" spans="2:24" ht="16.5" customHeight="1" x14ac:dyDescent="0.4">
      <c r="B4" s="421" t="s">
        <v>70</v>
      </c>
      <c r="C4" s="422"/>
      <c r="D4" s="423"/>
      <c r="E4" s="416" t="s">
        <v>131</v>
      </c>
      <c r="F4" s="414"/>
      <c r="G4" s="414"/>
      <c r="H4" s="416" t="s">
        <v>88</v>
      </c>
      <c r="I4" s="414"/>
      <c r="J4" s="414"/>
      <c r="K4" s="416" t="s">
        <v>126</v>
      </c>
      <c r="L4" s="417"/>
      <c r="M4" s="416" t="s">
        <v>127</v>
      </c>
      <c r="N4" s="417"/>
      <c r="O4" s="416" t="s">
        <v>128</v>
      </c>
      <c r="P4" s="417"/>
      <c r="Q4" s="416" t="s">
        <v>129</v>
      </c>
      <c r="R4" s="417"/>
      <c r="S4" s="416" t="s">
        <v>130</v>
      </c>
      <c r="T4" s="417"/>
      <c r="U4" s="413" t="s">
        <v>71</v>
      </c>
      <c r="V4" s="414"/>
      <c r="W4" s="414"/>
      <c r="X4" s="415"/>
    </row>
    <row r="5" spans="2:24" ht="16.5" customHeight="1" thickBot="1" x14ac:dyDescent="0.45">
      <c r="B5" s="424"/>
      <c r="C5" s="425"/>
      <c r="D5" s="426"/>
      <c r="E5" s="157" t="s">
        <v>73</v>
      </c>
      <c r="F5" s="157" t="s">
        <v>151</v>
      </c>
      <c r="G5" s="165"/>
      <c r="H5" s="103" t="s">
        <v>73</v>
      </c>
      <c r="I5" s="103" t="s">
        <v>151</v>
      </c>
      <c r="J5" s="103"/>
      <c r="K5" s="331" t="s">
        <v>72</v>
      </c>
      <c r="L5" s="104"/>
      <c r="M5" s="323" t="s">
        <v>74</v>
      </c>
      <c r="N5" s="104"/>
      <c r="O5" s="323" t="s">
        <v>74</v>
      </c>
      <c r="P5" s="104"/>
      <c r="Q5" s="323" t="s">
        <v>74</v>
      </c>
      <c r="R5" s="104"/>
      <c r="S5" s="323" t="s">
        <v>74</v>
      </c>
      <c r="T5" s="104"/>
      <c r="U5" s="102" t="s">
        <v>73</v>
      </c>
      <c r="V5" s="103" t="s">
        <v>151</v>
      </c>
      <c r="W5" s="323" t="s">
        <v>74</v>
      </c>
      <c r="X5" s="34"/>
    </row>
    <row r="6" spans="2:24" x14ac:dyDescent="0.4">
      <c r="B6" s="332" t="s">
        <v>124</v>
      </c>
      <c r="C6" s="335" t="s">
        <v>75</v>
      </c>
      <c r="D6" s="50" t="s">
        <v>76</v>
      </c>
      <c r="E6" s="51"/>
      <c r="F6" s="52"/>
      <c r="G6" s="54"/>
      <c r="H6" s="51"/>
      <c r="I6" s="52"/>
      <c r="J6" s="54"/>
      <c r="K6" s="51"/>
      <c r="L6" s="53"/>
      <c r="M6" s="51"/>
      <c r="N6" s="53"/>
      <c r="O6" s="51"/>
      <c r="P6" s="53"/>
      <c r="Q6" s="51"/>
      <c r="R6" s="53"/>
      <c r="S6" s="51"/>
      <c r="T6" s="53"/>
      <c r="U6" s="72">
        <f>E6+H6</f>
        <v>0</v>
      </c>
      <c r="V6" s="162">
        <f>F6+I6</f>
        <v>0</v>
      </c>
      <c r="W6" s="328">
        <f>K6+M6+O6+Q6+S6</f>
        <v>0</v>
      </c>
      <c r="X6" s="73">
        <f>G6+L6+N6+R6+T6+P6+J6+T6</f>
        <v>0</v>
      </c>
    </row>
    <row r="7" spans="2:24" x14ac:dyDescent="0.4">
      <c r="B7" s="333"/>
      <c r="C7" s="336"/>
      <c r="D7" s="60" t="s">
        <v>78</v>
      </c>
      <c r="E7" s="61"/>
      <c r="F7" s="62"/>
      <c r="G7" s="66"/>
      <c r="H7" s="61"/>
      <c r="I7" s="62"/>
      <c r="J7" s="66"/>
      <c r="K7" s="61"/>
      <c r="L7" s="63"/>
      <c r="M7" s="61"/>
      <c r="N7" s="63"/>
      <c r="O7" s="61"/>
      <c r="P7" s="63"/>
      <c r="Q7" s="64"/>
      <c r="R7" s="63"/>
      <c r="S7" s="64"/>
      <c r="T7" s="63"/>
      <c r="U7" s="160">
        <f t="shared" ref="U7" si="0">E7+H7</f>
        <v>0</v>
      </c>
      <c r="V7" s="164">
        <f>F7+I7</f>
        <v>0</v>
      </c>
      <c r="W7" s="164">
        <f>K7+M7+O7+Q7+S7</f>
        <v>0</v>
      </c>
      <c r="X7" s="161">
        <f>L7+N7+P7+R7+T7+J7+G7</f>
        <v>0</v>
      </c>
    </row>
    <row r="8" spans="2:24" x14ac:dyDescent="0.4">
      <c r="B8" s="333"/>
      <c r="C8" s="336"/>
      <c r="D8" s="67" t="s">
        <v>79</v>
      </c>
      <c r="E8" s="158">
        <f t="shared" ref="E8:G8" si="1">E7-E6</f>
        <v>0</v>
      </c>
      <c r="F8" s="159">
        <f t="shared" si="1"/>
        <v>0</v>
      </c>
      <c r="G8" s="68">
        <f t="shared" si="1"/>
        <v>0</v>
      </c>
      <c r="H8" s="143">
        <f>H7-H6</f>
        <v>0</v>
      </c>
      <c r="I8" s="144">
        <f>I7-I6</f>
        <v>0</v>
      </c>
      <c r="J8" s="68">
        <f>J7-J6</f>
        <v>0</v>
      </c>
      <c r="K8" s="143">
        <f t="shared" ref="K8:X8" si="2">K7-K6</f>
        <v>0</v>
      </c>
      <c r="L8" s="145">
        <f t="shared" si="2"/>
        <v>0</v>
      </c>
      <c r="M8" s="143">
        <f t="shared" si="2"/>
        <v>0</v>
      </c>
      <c r="N8" s="145">
        <f t="shared" si="2"/>
        <v>0</v>
      </c>
      <c r="O8" s="143">
        <f t="shared" si="2"/>
        <v>0</v>
      </c>
      <c r="P8" s="145">
        <f t="shared" si="2"/>
        <v>0</v>
      </c>
      <c r="Q8" s="143">
        <f t="shared" si="2"/>
        <v>0</v>
      </c>
      <c r="R8" s="145">
        <f t="shared" si="2"/>
        <v>0</v>
      </c>
      <c r="S8" s="143">
        <f t="shared" si="2"/>
        <v>0</v>
      </c>
      <c r="T8" s="145">
        <f t="shared" si="2"/>
        <v>0</v>
      </c>
      <c r="U8" s="147">
        <f t="shared" si="2"/>
        <v>0</v>
      </c>
      <c r="V8" s="163">
        <f t="shared" si="2"/>
        <v>0</v>
      </c>
      <c r="W8" s="329">
        <f t="shared" si="2"/>
        <v>0</v>
      </c>
      <c r="X8" s="146">
        <f t="shared" si="2"/>
        <v>0</v>
      </c>
    </row>
    <row r="9" spans="2:24" x14ac:dyDescent="0.4">
      <c r="B9" s="333"/>
      <c r="C9" s="337"/>
      <c r="D9" s="69" t="s">
        <v>80</v>
      </c>
      <c r="E9" s="338">
        <f>IF(G6&lt;&gt;0,IF(G7&lt;&gt;0, G7/G6, 0),0)</f>
        <v>0</v>
      </c>
      <c r="F9" s="340"/>
      <c r="G9" s="340"/>
      <c r="H9" s="338">
        <f>IF(J6&lt;&gt;0,IF(J7&lt;&gt;0, J7/J6, 0),0)</f>
        <v>0</v>
      </c>
      <c r="I9" s="340"/>
      <c r="J9" s="340"/>
      <c r="K9" s="338">
        <f>IF(L6&lt;&gt;0,IF(L7&lt;&gt;0, L7/L6, 0),0)</f>
        <v>0</v>
      </c>
      <c r="L9" s="339"/>
      <c r="M9" s="338">
        <f>IF(N6&lt;&gt;0,IF(N7&lt;&gt;0, N7/N6, 0),0)</f>
        <v>0</v>
      </c>
      <c r="N9" s="339"/>
      <c r="O9" s="338">
        <f>IF(P6&lt;&gt;0,IF(P7&lt;&gt;0, P7/P6, 0),0)</f>
        <v>0</v>
      </c>
      <c r="P9" s="339"/>
      <c r="Q9" s="338">
        <f>IF(R6&lt;&gt;0,IF(R7&lt;&gt;0, R7/R6, 0),0)</f>
        <v>0</v>
      </c>
      <c r="R9" s="339"/>
      <c r="S9" s="338">
        <f>IF(T6&lt;&gt;0,IF(T7&lt;&gt;0, T7/T6, 0),0)</f>
        <v>0</v>
      </c>
      <c r="T9" s="339"/>
      <c r="U9" s="341">
        <f>IF(X6&lt;&gt;0,IF(X7&lt;&gt;0, X7/X6, 0),0)</f>
        <v>0</v>
      </c>
      <c r="V9" s="340"/>
      <c r="W9" s="340"/>
      <c r="X9" s="342"/>
    </row>
    <row r="10" spans="2:24" x14ac:dyDescent="0.4">
      <c r="B10" s="333"/>
      <c r="C10" s="343" t="s">
        <v>81</v>
      </c>
      <c r="D10" s="70" t="s">
        <v>76</v>
      </c>
      <c r="E10" s="346"/>
      <c r="F10" s="348"/>
      <c r="G10" s="348"/>
      <c r="H10" s="346"/>
      <c r="I10" s="348"/>
      <c r="J10" s="348"/>
      <c r="K10" s="346"/>
      <c r="L10" s="347"/>
      <c r="M10" s="346"/>
      <c r="N10" s="347"/>
      <c r="O10" s="346"/>
      <c r="P10" s="347"/>
      <c r="Q10" s="346"/>
      <c r="R10" s="347"/>
      <c r="S10" s="346"/>
      <c r="T10" s="347"/>
      <c r="U10" s="349">
        <f>K10+M10+O10+H10+Q10+S10+E10</f>
        <v>0</v>
      </c>
      <c r="V10" s="348"/>
      <c r="W10" s="348"/>
      <c r="X10" s="350"/>
    </row>
    <row r="11" spans="2:24" x14ac:dyDescent="0.4">
      <c r="B11" s="333"/>
      <c r="C11" s="344"/>
      <c r="D11" s="60" t="s">
        <v>78</v>
      </c>
      <c r="E11" s="353"/>
      <c r="F11" s="355"/>
      <c r="G11" s="355"/>
      <c r="H11" s="353"/>
      <c r="I11" s="355"/>
      <c r="J11" s="355"/>
      <c r="K11" s="353"/>
      <c r="L11" s="354"/>
      <c r="M11" s="353"/>
      <c r="N11" s="354"/>
      <c r="O11" s="353"/>
      <c r="P11" s="354"/>
      <c r="Q11" s="353"/>
      <c r="R11" s="354"/>
      <c r="S11" s="353"/>
      <c r="T11" s="354"/>
      <c r="U11" s="356">
        <f>K11+M11+O11+H11+Q11+S11+E11</f>
        <v>0</v>
      </c>
      <c r="V11" s="357"/>
      <c r="W11" s="357"/>
      <c r="X11" s="358"/>
    </row>
    <row r="12" spans="2:24" x14ac:dyDescent="0.4">
      <c r="B12" s="333"/>
      <c r="C12" s="344"/>
      <c r="D12" s="67" t="s">
        <v>79</v>
      </c>
      <c r="E12" s="351">
        <f>E11-E10</f>
        <v>0</v>
      </c>
      <c r="F12" s="359"/>
      <c r="G12" s="359"/>
      <c r="H12" s="351">
        <f>H11-H10</f>
        <v>0</v>
      </c>
      <c r="I12" s="359"/>
      <c r="J12" s="359"/>
      <c r="K12" s="351">
        <f>K11-K10</f>
        <v>0</v>
      </c>
      <c r="L12" s="352"/>
      <c r="M12" s="351">
        <f>M11-M10</f>
        <v>0</v>
      </c>
      <c r="N12" s="352"/>
      <c r="O12" s="351">
        <f>O11-O10</f>
        <v>0</v>
      </c>
      <c r="P12" s="352"/>
      <c r="Q12" s="351">
        <f>Q11-Q10</f>
        <v>0</v>
      </c>
      <c r="R12" s="352"/>
      <c r="S12" s="351">
        <f>S11-S10</f>
        <v>0</v>
      </c>
      <c r="T12" s="352"/>
      <c r="U12" s="360">
        <f>U11-U10</f>
        <v>0</v>
      </c>
      <c r="V12" s="359"/>
      <c r="W12" s="359"/>
      <c r="X12" s="361"/>
    </row>
    <row r="13" spans="2:24" ht="17.25" thickBot="1" x14ac:dyDescent="0.45">
      <c r="B13" s="334"/>
      <c r="C13" s="345"/>
      <c r="D13" s="71" t="s">
        <v>80</v>
      </c>
      <c r="E13" s="372">
        <f>IF(E10&lt;&gt;0,IF(E11&lt;&gt;0,E11/E10,0),0)</f>
        <v>0</v>
      </c>
      <c r="F13" s="373"/>
      <c r="G13" s="373"/>
      <c r="H13" s="372">
        <f>IF(H10&lt;&gt;0,IF(H11&lt;&gt;0,H11/H10,0),0)</f>
        <v>0</v>
      </c>
      <c r="I13" s="373"/>
      <c r="J13" s="373"/>
      <c r="K13" s="372">
        <f>IF(K10&lt;&gt;0,IF(K11&lt;&gt;0,K11/K10,0),0)</f>
        <v>0</v>
      </c>
      <c r="L13" s="378"/>
      <c r="M13" s="372">
        <f>IF(M10&lt;&gt;0,IF(M11&lt;&gt;0,M11/M10,0),0)</f>
        <v>0</v>
      </c>
      <c r="N13" s="378"/>
      <c r="O13" s="372">
        <f>IF(O10&lt;&gt;0,IF(O11&lt;&gt;0,O11/O10,0),0)</f>
        <v>0</v>
      </c>
      <c r="P13" s="378"/>
      <c r="Q13" s="372">
        <f>IF(Q10&lt;&gt;0,IF(Q11&lt;&gt;0,Q11/Q10,0),0)</f>
        <v>0</v>
      </c>
      <c r="R13" s="378"/>
      <c r="S13" s="372">
        <f>IF(S10&lt;&gt;0,IF(S11&lt;&gt;0,S11/S10,0),0)</f>
        <v>0</v>
      </c>
      <c r="T13" s="378"/>
      <c r="U13" s="374">
        <f>IF(U10&lt;&gt;0,IF(U11&lt;&gt;0,U11/U10,0),0)</f>
        <v>0</v>
      </c>
      <c r="V13" s="373"/>
      <c r="W13" s="373"/>
      <c r="X13" s="375"/>
    </row>
    <row r="14" spans="2:24" ht="18.75" x14ac:dyDescent="0.4">
      <c r="B14" s="332" t="s">
        <v>123</v>
      </c>
      <c r="C14" s="335" t="s">
        <v>75</v>
      </c>
      <c r="D14" s="50" t="s">
        <v>76</v>
      </c>
      <c r="E14" s="51"/>
      <c r="F14" s="52"/>
      <c r="G14" s="53"/>
      <c r="H14" s="51"/>
      <c r="I14" s="52"/>
      <c r="J14" s="53"/>
      <c r="K14" s="148"/>
      <c r="L14" s="53"/>
      <c r="M14" s="51"/>
      <c r="N14" s="53"/>
      <c r="O14" s="83"/>
      <c r="P14" s="53"/>
      <c r="Q14" s="51"/>
      <c r="R14" s="53"/>
      <c r="S14" s="51"/>
      <c r="T14" s="53"/>
      <c r="U14" s="72">
        <f t="shared" ref="U14:U15" si="3">E14+H14</f>
        <v>0</v>
      </c>
      <c r="V14" s="52">
        <f t="shared" ref="V14:V15" si="4">F14+I14</f>
        <v>0</v>
      </c>
      <c r="W14" s="54">
        <f>K14+M14+O14+Q14+S14</f>
        <v>0</v>
      </c>
      <c r="X14" s="73">
        <f>L14+N14+P14+R14+T14+J14+G14</f>
        <v>0</v>
      </c>
    </row>
    <row r="15" spans="2:24" x14ac:dyDescent="0.4">
      <c r="B15" s="333"/>
      <c r="C15" s="336"/>
      <c r="D15" s="60" t="s">
        <v>78</v>
      </c>
      <c r="E15" s="64"/>
      <c r="F15" s="65"/>
      <c r="G15" s="63"/>
      <c r="H15" s="64"/>
      <c r="I15" s="65"/>
      <c r="J15" s="63"/>
      <c r="K15" s="82"/>
      <c r="L15" s="63"/>
      <c r="M15" s="64"/>
      <c r="N15" s="63"/>
      <c r="O15" s="82"/>
      <c r="P15" s="63"/>
      <c r="Q15" s="64"/>
      <c r="R15" s="63"/>
      <c r="S15" s="64"/>
      <c r="T15" s="63"/>
      <c r="U15" s="77">
        <f t="shared" si="3"/>
        <v>0</v>
      </c>
      <c r="V15" s="62">
        <f t="shared" si="4"/>
        <v>0</v>
      </c>
      <c r="W15" s="66">
        <f>K15+M15+O15+Q15+S15</f>
        <v>0</v>
      </c>
      <c r="X15" s="78">
        <f>L15+N15+P15+R15+T15+J15+G15</f>
        <v>0</v>
      </c>
    </row>
    <row r="16" spans="2:24" x14ac:dyDescent="0.4">
      <c r="B16" s="333"/>
      <c r="C16" s="336"/>
      <c r="D16" s="67" t="s">
        <v>79</v>
      </c>
      <c r="E16" s="321">
        <f>E15-E14</f>
        <v>0</v>
      </c>
      <c r="F16" s="320">
        <f t="shared" ref="F16:G16" si="5">F15-F14</f>
        <v>0</v>
      </c>
      <c r="G16" s="322">
        <f t="shared" si="5"/>
        <v>0</v>
      </c>
      <c r="H16" s="321">
        <f>H15-H14</f>
        <v>0</v>
      </c>
      <c r="I16" s="320">
        <f t="shared" ref="I16:J16" si="6">I15-I14</f>
        <v>0</v>
      </c>
      <c r="J16" s="322">
        <f t="shared" si="6"/>
        <v>0</v>
      </c>
      <c r="K16" s="324">
        <f>K15-K14</f>
        <v>0</v>
      </c>
      <c r="L16" s="145">
        <f t="shared" ref="L16:X16" si="7">L15-L14</f>
        <v>0</v>
      </c>
      <c r="M16" s="143">
        <f>M15-M14</f>
        <v>0</v>
      </c>
      <c r="N16" s="145">
        <f t="shared" ref="N16" si="8">N15-N14</f>
        <v>0</v>
      </c>
      <c r="O16" s="84">
        <f>O15-O14</f>
        <v>0</v>
      </c>
      <c r="P16" s="145">
        <f t="shared" ref="P16" si="9">P15-P14</f>
        <v>0</v>
      </c>
      <c r="Q16" s="143">
        <f>Q15-Q14</f>
        <v>0</v>
      </c>
      <c r="R16" s="145">
        <f t="shared" ref="R16" si="10">R15-R14</f>
        <v>0</v>
      </c>
      <c r="S16" s="143">
        <f>S15-S14</f>
        <v>0</v>
      </c>
      <c r="T16" s="145">
        <f t="shared" ref="T16:U16" si="11">T15-T14</f>
        <v>0</v>
      </c>
      <c r="U16" s="147">
        <f t="shared" si="11"/>
        <v>0</v>
      </c>
      <c r="V16" s="144">
        <f t="shared" si="7"/>
        <v>0</v>
      </c>
      <c r="W16" s="68">
        <f t="shared" si="7"/>
        <v>0</v>
      </c>
      <c r="X16" s="146">
        <f t="shared" si="7"/>
        <v>0</v>
      </c>
    </row>
    <row r="17" spans="2:24" x14ac:dyDescent="0.4">
      <c r="B17" s="333"/>
      <c r="C17" s="337"/>
      <c r="D17" s="69" t="s">
        <v>80</v>
      </c>
      <c r="E17" s="366">
        <f>IF(G14&lt;&gt;0,IF(G15&lt;&gt;0,G15/G14,0),0)</f>
        <v>0</v>
      </c>
      <c r="F17" s="368"/>
      <c r="G17" s="367"/>
      <c r="H17" s="366">
        <f>IF(J14&lt;&gt;0,IF(J15&lt;&gt;0,J15/J14,0),0)</f>
        <v>0</v>
      </c>
      <c r="I17" s="368"/>
      <c r="J17" s="367"/>
      <c r="K17" s="399">
        <f>IF(L14&lt;&gt;0,IF(L15&lt;&gt;0,L15/L14,0),0)</f>
        <v>0</v>
      </c>
      <c r="L17" s="367"/>
      <c r="M17" s="338">
        <f>IF(N14&lt;&gt;0,IF(N15&lt;&gt;0,N15/N14,0),0)</f>
        <v>0</v>
      </c>
      <c r="N17" s="339"/>
      <c r="O17" s="366">
        <f>IF(P14&lt;&gt;0,IF(P15&lt;&gt;0,P15/P14,0),0)</f>
        <v>0</v>
      </c>
      <c r="P17" s="367"/>
      <c r="Q17" s="366">
        <f>IF(R14&lt;&gt;0,IF(R15&lt;&gt;0,R15/R14,0),0)</f>
        <v>0</v>
      </c>
      <c r="R17" s="367"/>
      <c r="S17" s="366">
        <f>IF(T14&lt;&gt;0,IF(T15&lt;&gt;0,T15/T14,0),0)</f>
        <v>0</v>
      </c>
      <c r="T17" s="367"/>
      <c r="U17" s="369">
        <f>IF(X14&lt;&gt;0,IF(X15&lt;&gt;0,X15/X14,0),0)</f>
        <v>0</v>
      </c>
      <c r="V17" s="368"/>
      <c r="W17" s="370"/>
      <c r="X17" s="371"/>
    </row>
    <row r="18" spans="2:24" x14ac:dyDescent="0.4">
      <c r="B18" s="333"/>
      <c r="C18" s="343" t="s">
        <v>81</v>
      </c>
      <c r="D18" s="79" t="s">
        <v>76</v>
      </c>
      <c r="E18" s="381"/>
      <c r="F18" s="382"/>
      <c r="G18" s="380"/>
      <c r="H18" s="381"/>
      <c r="I18" s="382"/>
      <c r="J18" s="380"/>
      <c r="K18" s="379"/>
      <c r="L18" s="380"/>
      <c r="M18" s="346"/>
      <c r="N18" s="347"/>
      <c r="O18" s="381"/>
      <c r="P18" s="380"/>
      <c r="Q18" s="381"/>
      <c r="R18" s="380"/>
      <c r="S18" s="381"/>
      <c r="T18" s="380"/>
      <c r="U18" s="383">
        <f>SUM(E18:T18)</f>
        <v>0</v>
      </c>
      <c r="V18" s="382"/>
      <c r="W18" s="384"/>
      <c r="X18" s="385"/>
    </row>
    <row r="19" spans="2:24" x14ac:dyDescent="0.4">
      <c r="B19" s="333"/>
      <c r="C19" s="344"/>
      <c r="D19" s="80" t="s">
        <v>78</v>
      </c>
      <c r="E19" s="388"/>
      <c r="F19" s="395"/>
      <c r="G19" s="387"/>
      <c r="H19" s="388"/>
      <c r="I19" s="395"/>
      <c r="J19" s="387"/>
      <c r="K19" s="386"/>
      <c r="L19" s="387"/>
      <c r="M19" s="353"/>
      <c r="N19" s="354"/>
      <c r="O19" s="388"/>
      <c r="P19" s="387"/>
      <c r="Q19" s="388"/>
      <c r="R19" s="387"/>
      <c r="S19" s="388"/>
      <c r="T19" s="387"/>
      <c r="U19" s="396">
        <f>SUM(E19:T19)</f>
        <v>0</v>
      </c>
      <c r="V19" s="395"/>
      <c r="W19" s="397"/>
      <c r="X19" s="398"/>
    </row>
    <row r="20" spans="2:24" x14ac:dyDescent="0.4">
      <c r="B20" s="333"/>
      <c r="C20" s="344"/>
      <c r="D20" s="81" t="s">
        <v>79</v>
      </c>
      <c r="E20" s="376">
        <f>E19-E18</f>
        <v>0</v>
      </c>
      <c r="F20" s="363"/>
      <c r="G20" s="377"/>
      <c r="H20" s="376">
        <f>H19-H18</f>
        <v>0</v>
      </c>
      <c r="I20" s="363"/>
      <c r="J20" s="377"/>
      <c r="K20" s="412">
        <f>K19-K18</f>
        <v>0</v>
      </c>
      <c r="L20" s="377"/>
      <c r="M20" s="351">
        <f>M19-M18</f>
        <v>0</v>
      </c>
      <c r="N20" s="352"/>
      <c r="O20" s="376">
        <f>O19-O18</f>
        <v>0</v>
      </c>
      <c r="P20" s="377"/>
      <c r="Q20" s="376">
        <f>Q19-Q18</f>
        <v>0</v>
      </c>
      <c r="R20" s="377"/>
      <c r="S20" s="376">
        <f>S19-S18</f>
        <v>0</v>
      </c>
      <c r="T20" s="377"/>
      <c r="U20" s="362">
        <f>U19-U18</f>
        <v>0</v>
      </c>
      <c r="V20" s="363"/>
      <c r="W20" s="364"/>
      <c r="X20" s="365"/>
    </row>
    <row r="21" spans="2:24" ht="17.25" thickBot="1" x14ac:dyDescent="0.45">
      <c r="B21" s="334"/>
      <c r="C21" s="345"/>
      <c r="D21" s="71" t="s">
        <v>80</v>
      </c>
      <c r="E21" s="389">
        <f>IF(E18&lt;&gt;0,IF(E19&lt;&gt;0,E19/E18,0),0)</f>
        <v>0</v>
      </c>
      <c r="F21" s="391"/>
      <c r="G21" s="390"/>
      <c r="H21" s="389">
        <f>IF(H18&lt;&gt;0,IF(H19&lt;&gt;0,H19/H18,0),0)</f>
        <v>0</v>
      </c>
      <c r="I21" s="391"/>
      <c r="J21" s="390"/>
      <c r="K21" s="400">
        <f>IF(K18&lt;&gt;0,IF(K19&lt;&gt;0,K19/K18,0),0)</f>
        <v>0</v>
      </c>
      <c r="L21" s="390"/>
      <c r="M21" s="372">
        <f>IF(M18&lt;&gt;0,IF(M19&lt;&gt;0,M19/M18,0),0)</f>
        <v>0</v>
      </c>
      <c r="N21" s="378"/>
      <c r="O21" s="389">
        <f>IF(O18&lt;&gt;0,IF(O19&lt;&gt;0,O19/O18,0),0)</f>
        <v>0</v>
      </c>
      <c r="P21" s="390"/>
      <c r="Q21" s="389">
        <f>IF(Q18&lt;&gt;0,IF(Q19&lt;&gt;0,Q19/Q18,0),0)</f>
        <v>0</v>
      </c>
      <c r="R21" s="390"/>
      <c r="S21" s="389">
        <f>IF(S18&lt;&gt;0,IF(S19&lt;&gt;0,S19/S18,0),0)</f>
        <v>0</v>
      </c>
      <c r="T21" s="390"/>
      <c r="U21" s="392">
        <f>IF(U18&lt;&gt;0,IF(U19&lt;&gt;0,U19/U18,0),0)</f>
        <v>0</v>
      </c>
      <c r="V21" s="391"/>
      <c r="W21" s="393"/>
      <c r="X21" s="394"/>
    </row>
    <row r="22" spans="2:24" ht="16.5" customHeight="1" x14ac:dyDescent="0.4">
      <c r="B22" s="332" t="s">
        <v>125</v>
      </c>
      <c r="C22" s="335" t="s">
        <v>75</v>
      </c>
      <c r="D22" s="99" t="s">
        <v>76</v>
      </c>
      <c r="E22" s="118"/>
      <c r="F22" s="119"/>
      <c r="G22" s="122"/>
      <c r="H22" s="118"/>
      <c r="I22" s="119"/>
      <c r="J22" s="120"/>
      <c r="K22" s="121"/>
      <c r="L22" s="120"/>
      <c r="M22" s="118"/>
      <c r="N22" s="120"/>
      <c r="O22" s="121"/>
      <c r="P22" s="120"/>
      <c r="Q22" s="118"/>
      <c r="R22" s="120"/>
      <c r="S22" s="118"/>
      <c r="T22" s="120"/>
      <c r="U22" s="123">
        <f t="shared" ref="U22:U24" si="12">E22+H22</f>
        <v>0</v>
      </c>
      <c r="V22" s="119">
        <f t="shared" ref="V22:V24" si="13">F22+I22</f>
        <v>0</v>
      </c>
      <c r="W22" s="122">
        <f>K22+M22+O22+Q22+S22</f>
        <v>0</v>
      </c>
      <c r="X22" s="124">
        <f>L22+N22+P22+R22+T22+J22+G22</f>
        <v>0</v>
      </c>
    </row>
    <row r="23" spans="2:24" ht="16.5" customHeight="1" x14ac:dyDescent="0.4">
      <c r="B23" s="401"/>
      <c r="C23" s="336"/>
      <c r="D23" s="125" t="s">
        <v>77</v>
      </c>
      <c r="E23" s="126"/>
      <c r="F23" s="127"/>
      <c r="G23" s="130"/>
      <c r="H23" s="126"/>
      <c r="I23" s="127"/>
      <c r="J23" s="128"/>
      <c r="K23" s="129"/>
      <c r="L23" s="128"/>
      <c r="M23" s="126"/>
      <c r="N23" s="128"/>
      <c r="O23" s="129"/>
      <c r="P23" s="128"/>
      <c r="Q23" s="126"/>
      <c r="R23" s="128"/>
      <c r="S23" s="126"/>
      <c r="T23" s="128"/>
      <c r="U23" s="131">
        <f t="shared" si="12"/>
        <v>0</v>
      </c>
      <c r="V23" s="132">
        <f t="shared" si="13"/>
        <v>0</v>
      </c>
      <c r="W23" s="330">
        <f>K23+M23+O23+Q23+S23</f>
        <v>0</v>
      </c>
      <c r="X23" s="133">
        <f>L23+N23+P23+R23+T23+J23+G23</f>
        <v>0</v>
      </c>
    </row>
    <row r="24" spans="2:24" ht="16.5" customHeight="1" x14ac:dyDescent="0.4">
      <c r="B24" s="401"/>
      <c r="C24" s="336"/>
      <c r="D24" s="149" t="s">
        <v>83</v>
      </c>
      <c r="E24" s="153"/>
      <c r="F24" s="151"/>
      <c r="G24" s="154"/>
      <c r="H24" s="153"/>
      <c r="I24" s="151"/>
      <c r="J24" s="152"/>
      <c r="K24" s="150"/>
      <c r="L24" s="152"/>
      <c r="M24" s="153"/>
      <c r="N24" s="152"/>
      <c r="O24" s="150"/>
      <c r="P24" s="152"/>
      <c r="Q24" s="153"/>
      <c r="R24" s="152"/>
      <c r="S24" s="153"/>
      <c r="T24" s="152"/>
      <c r="U24" s="155">
        <f t="shared" si="12"/>
        <v>0</v>
      </c>
      <c r="V24" s="151">
        <f t="shared" si="13"/>
        <v>0</v>
      </c>
      <c r="W24" s="154">
        <f>K24+M24+O24+Q24+S24</f>
        <v>0</v>
      </c>
      <c r="X24" s="156">
        <f>L24+N24+P24+R24+T24+J24+G24</f>
        <v>0</v>
      </c>
    </row>
    <row r="25" spans="2:24" ht="16.5" customHeight="1" x14ac:dyDescent="0.4">
      <c r="B25" s="401"/>
      <c r="C25" s="336"/>
      <c r="D25" s="100" t="s">
        <v>79</v>
      </c>
      <c r="E25" s="134">
        <f>E24-E22</f>
        <v>0</v>
      </c>
      <c r="F25" s="135">
        <f t="shared" ref="F25:G25" si="14">F24-F22</f>
        <v>0</v>
      </c>
      <c r="G25" s="138">
        <f t="shared" si="14"/>
        <v>0</v>
      </c>
      <c r="H25" s="134">
        <f>H24-H22</f>
        <v>0</v>
      </c>
      <c r="I25" s="135">
        <f t="shared" ref="I25:J25" si="15">I24-I22</f>
        <v>0</v>
      </c>
      <c r="J25" s="136">
        <f t="shared" si="15"/>
        <v>0</v>
      </c>
      <c r="K25" s="137">
        <f>K24-K22</f>
        <v>0</v>
      </c>
      <c r="L25" s="136">
        <f t="shared" ref="L25" si="16">L24-L22</f>
        <v>0</v>
      </c>
      <c r="M25" s="134">
        <f>M24-M22</f>
        <v>0</v>
      </c>
      <c r="N25" s="136">
        <f t="shared" ref="N25" si="17">N24-N22</f>
        <v>0</v>
      </c>
      <c r="O25" s="137">
        <f>O24-O22</f>
        <v>0</v>
      </c>
      <c r="P25" s="136">
        <f t="shared" ref="P25:T25" si="18">P24-P22</f>
        <v>0</v>
      </c>
      <c r="Q25" s="134">
        <f>Q24-Q22</f>
        <v>0</v>
      </c>
      <c r="R25" s="136">
        <f t="shared" si="18"/>
        <v>0</v>
      </c>
      <c r="S25" s="134">
        <f>S24-S22</f>
        <v>0</v>
      </c>
      <c r="T25" s="136">
        <f t="shared" si="18"/>
        <v>0</v>
      </c>
      <c r="U25" s="139">
        <f>U24-U22</f>
        <v>0</v>
      </c>
      <c r="V25" s="135">
        <f t="shared" ref="V25:X25" si="19">V24-V22</f>
        <v>0</v>
      </c>
      <c r="W25" s="138">
        <f t="shared" si="19"/>
        <v>0</v>
      </c>
      <c r="X25" s="140">
        <f t="shared" si="19"/>
        <v>0</v>
      </c>
    </row>
    <row r="26" spans="2:24" ht="16.5" customHeight="1" x14ac:dyDescent="0.4">
      <c r="B26" s="401"/>
      <c r="C26" s="337"/>
      <c r="D26" s="101" t="s">
        <v>80</v>
      </c>
      <c r="E26" s="403">
        <f>IF(G22&lt;&gt;0,IF(G24&lt;&gt;0, G24/G22, 0),0)</f>
        <v>0</v>
      </c>
      <c r="F26" s="404"/>
      <c r="G26" s="405"/>
      <c r="H26" s="403">
        <f>IF(J22&lt;&gt;0,IF(J24&lt;&gt;0, J24/J22, 0),0)</f>
        <v>0</v>
      </c>
      <c r="I26" s="404"/>
      <c r="J26" s="435"/>
      <c r="K26" s="438">
        <f>IF(L22&lt;&gt;0,IF(L24&lt;&gt;0, L24/L22, 0),0)</f>
        <v>0</v>
      </c>
      <c r="L26" s="435"/>
      <c r="M26" s="403">
        <f>IF(N22&lt;&gt;0,IF(N24&lt;&gt;0, N24/N22, 0),0)</f>
        <v>0</v>
      </c>
      <c r="N26" s="435"/>
      <c r="O26" s="403">
        <f>IF(P22&lt;&gt;0,IF(P24&lt;&gt;0, P24/P22, 0),0)</f>
        <v>0</v>
      </c>
      <c r="P26" s="435"/>
      <c r="Q26" s="403">
        <f>IF(R22&lt;&gt;0,IF(R24&lt;&gt;0, R24/R22, 0),0)</f>
        <v>0</v>
      </c>
      <c r="R26" s="435"/>
      <c r="S26" s="403">
        <f>IF(T22&lt;&gt;0,IF(T24&lt;&gt;0, T24/T22, 0),0)</f>
        <v>0</v>
      </c>
      <c r="T26" s="435"/>
      <c r="U26" s="436">
        <f>IF(X22&lt;&gt;0,IF(X24&lt;&gt;0, X24/X22, 0),0)</f>
        <v>0</v>
      </c>
      <c r="V26" s="404"/>
      <c r="W26" s="405"/>
      <c r="X26" s="437"/>
    </row>
    <row r="27" spans="2:24" ht="16.5" customHeight="1" x14ac:dyDescent="0.4">
      <c r="B27" s="401"/>
      <c r="C27" s="343" t="s">
        <v>81</v>
      </c>
      <c r="D27" s="141" t="s">
        <v>76</v>
      </c>
      <c r="E27" s="346"/>
      <c r="F27" s="348"/>
      <c r="G27" s="347"/>
      <c r="H27" s="346"/>
      <c r="I27" s="348"/>
      <c r="J27" s="347"/>
      <c r="K27" s="348"/>
      <c r="L27" s="347"/>
      <c r="M27" s="348"/>
      <c r="N27" s="347"/>
      <c r="O27" s="348"/>
      <c r="P27" s="347"/>
      <c r="Q27" s="346"/>
      <c r="R27" s="347"/>
      <c r="S27" s="346"/>
      <c r="T27" s="347"/>
      <c r="U27" s="349">
        <f>SUM(K27,M27,O27,Q27,S27,H27,E27)</f>
        <v>0</v>
      </c>
      <c r="V27" s="348"/>
      <c r="W27" s="348"/>
      <c r="X27" s="350"/>
    </row>
    <row r="28" spans="2:24" ht="16.5" customHeight="1" x14ac:dyDescent="0.4">
      <c r="B28" s="401"/>
      <c r="C28" s="420"/>
      <c r="D28" s="125" t="s">
        <v>82</v>
      </c>
      <c r="E28" s="406"/>
      <c r="F28" s="407"/>
      <c r="G28" s="408"/>
      <c r="H28" s="406"/>
      <c r="I28" s="407"/>
      <c r="J28" s="408"/>
      <c r="K28" s="431"/>
      <c r="L28" s="432"/>
      <c r="M28" s="407"/>
      <c r="N28" s="408"/>
      <c r="O28" s="407"/>
      <c r="P28" s="408"/>
      <c r="Q28" s="406"/>
      <c r="R28" s="408"/>
      <c r="S28" s="406"/>
      <c r="T28" s="408"/>
      <c r="U28" s="427">
        <f>SUM(K28,M28,O28,Q28,S28,H28,E28)</f>
        <v>0</v>
      </c>
      <c r="V28" s="407"/>
      <c r="W28" s="407"/>
      <c r="X28" s="428"/>
    </row>
    <row r="29" spans="2:24" ht="16.5" customHeight="1" x14ac:dyDescent="0.4">
      <c r="B29" s="401"/>
      <c r="C29" s="344"/>
      <c r="D29" s="100" t="s">
        <v>79</v>
      </c>
      <c r="E29" s="351">
        <f t="shared" ref="E29" si="20">E28-E27</f>
        <v>0</v>
      </c>
      <c r="F29" s="359"/>
      <c r="G29" s="352"/>
      <c r="H29" s="351">
        <f t="shared" ref="H29" si="21">H28-H27</f>
        <v>0</v>
      </c>
      <c r="I29" s="359"/>
      <c r="J29" s="352"/>
      <c r="K29" s="418">
        <f t="shared" ref="K29" si="22">K28-K27</f>
        <v>0</v>
      </c>
      <c r="L29" s="419"/>
      <c r="M29" s="359">
        <f t="shared" ref="M29" si="23">M28-M27</f>
        <v>0</v>
      </c>
      <c r="N29" s="352"/>
      <c r="O29" s="359">
        <f t="shared" ref="O29" si="24">O28-O27</f>
        <v>0</v>
      </c>
      <c r="P29" s="352"/>
      <c r="Q29" s="351">
        <f>Q28-Q27</f>
        <v>0</v>
      </c>
      <c r="R29" s="352"/>
      <c r="S29" s="351">
        <f>S28-S27</f>
        <v>0</v>
      </c>
      <c r="T29" s="352"/>
      <c r="U29" s="360">
        <f t="shared" ref="U29" si="25">U28-U27</f>
        <v>0</v>
      </c>
      <c r="V29" s="359"/>
      <c r="W29" s="359"/>
      <c r="X29" s="361"/>
    </row>
    <row r="30" spans="2:24" ht="16.5" customHeight="1" thickBot="1" x14ac:dyDescent="0.45">
      <c r="B30" s="402"/>
      <c r="C30" s="345"/>
      <c r="D30" s="142" t="s">
        <v>80</v>
      </c>
      <c r="E30" s="372">
        <f>IF(E27&lt;&gt;0,IF(E28&lt;&gt;0,E28/E27,0),0)</f>
        <v>0</v>
      </c>
      <c r="F30" s="373"/>
      <c r="G30" s="378"/>
      <c r="H30" s="372">
        <f>IF(H27&lt;&gt;0,IF(H28&lt;&gt;0,H28/H27,0),0)</f>
        <v>0</v>
      </c>
      <c r="I30" s="373"/>
      <c r="J30" s="378"/>
      <c r="K30" s="429">
        <f>IF(K27&lt;&gt;0,IF(K28&lt;&gt;0,K28/K27,0),0)</f>
        <v>0</v>
      </c>
      <c r="L30" s="430"/>
      <c r="M30" s="373">
        <f>IF(M27&lt;&gt;0,IF(M28&lt;&gt;0,M28/M27,0),0)</f>
        <v>0</v>
      </c>
      <c r="N30" s="378"/>
      <c r="O30" s="373">
        <f>IF(O27&lt;&gt;0,IF(O28&lt;&gt;0,O28/O27,0),0)</f>
        <v>0</v>
      </c>
      <c r="P30" s="378"/>
      <c r="Q30" s="372">
        <f>IF(Q27&lt;&gt;0,IF(Q28&lt;&gt;0,Q28/Q27,0),0)</f>
        <v>0</v>
      </c>
      <c r="R30" s="378"/>
      <c r="S30" s="372">
        <f>IF(S27&lt;&gt;0,IF(S28&lt;&gt;0,S28/S27,0),0)</f>
        <v>0</v>
      </c>
      <c r="T30" s="378"/>
      <c r="U30" s="374">
        <f>IF(U27&lt;&gt;0,IF(U28&lt;&gt;0,U28/U27,0),0)</f>
        <v>0</v>
      </c>
      <c r="V30" s="373"/>
      <c r="W30" s="373"/>
      <c r="X30" s="375"/>
    </row>
    <row r="31" spans="2:24" ht="16.5" customHeight="1" x14ac:dyDescent="0.4">
      <c r="B31" s="332" t="s">
        <v>125</v>
      </c>
      <c r="C31" s="335" t="s">
        <v>75</v>
      </c>
      <c r="D31" s="99" t="s">
        <v>76</v>
      </c>
      <c r="E31" s="118"/>
      <c r="F31" s="119"/>
      <c r="G31" s="122"/>
      <c r="H31" s="118"/>
      <c r="I31" s="119"/>
      <c r="J31" s="120"/>
      <c r="K31" s="121"/>
      <c r="L31" s="120"/>
      <c r="M31" s="118"/>
      <c r="N31" s="120"/>
      <c r="O31" s="121"/>
      <c r="P31" s="120"/>
      <c r="Q31" s="118"/>
      <c r="R31" s="120"/>
      <c r="S31" s="118"/>
      <c r="T31" s="120"/>
      <c r="U31" s="123">
        <f t="shared" ref="U31:U32" si="26">E31+H31</f>
        <v>0</v>
      </c>
      <c r="V31" s="119">
        <f t="shared" ref="V31:V32" si="27">F31+I31</f>
        <v>0</v>
      </c>
      <c r="W31" s="122">
        <f>K31+M31+O31+Q31+S31</f>
        <v>0</v>
      </c>
      <c r="X31" s="124">
        <f>L31+N31+P31+R31+T31+J31+G31</f>
        <v>0</v>
      </c>
    </row>
    <row r="32" spans="2:24" ht="16.5" customHeight="1" x14ac:dyDescent="0.4">
      <c r="B32" s="401"/>
      <c r="C32" s="336"/>
      <c r="D32" s="149" t="s">
        <v>83</v>
      </c>
      <c r="E32" s="153"/>
      <c r="F32" s="151"/>
      <c r="G32" s="154"/>
      <c r="H32" s="153"/>
      <c r="I32" s="151"/>
      <c r="J32" s="152"/>
      <c r="K32" s="150"/>
      <c r="L32" s="152"/>
      <c r="M32" s="153"/>
      <c r="N32" s="152"/>
      <c r="O32" s="150"/>
      <c r="P32" s="152"/>
      <c r="Q32" s="153"/>
      <c r="R32" s="152"/>
      <c r="S32" s="153"/>
      <c r="T32" s="152"/>
      <c r="U32" s="155">
        <f t="shared" si="26"/>
        <v>0</v>
      </c>
      <c r="V32" s="151">
        <f t="shared" si="27"/>
        <v>0</v>
      </c>
      <c r="W32" s="154">
        <f>K32+M32+O32+Q32+S32</f>
        <v>0</v>
      </c>
      <c r="X32" s="156">
        <f>L32+N32+P32+R32+T32+J32+G32</f>
        <v>0</v>
      </c>
    </row>
    <row r="33" spans="2:24" ht="16.5" customHeight="1" x14ac:dyDescent="0.4">
      <c r="B33" s="401"/>
      <c r="C33" s="336"/>
      <c r="D33" s="100" t="s">
        <v>79</v>
      </c>
      <c r="E33" s="134">
        <f t="shared" ref="E33:G33" si="28">E32-E31</f>
        <v>0</v>
      </c>
      <c r="F33" s="135">
        <f t="shared" si="28"/>
        <v>0</v>
      </c>
      <c r="G33" s="138">
        <f t="shared" si="28"/>
        <v>0</v>
      </c>
      <c r="H33" s="134">
        <f>H32-H31</f>
        <v>0</v>
      </c>
      <c r="I33" s="135">
        <f>I32-I31</f>
        <v>0</v>
      </c>
      <c r="J33" s="136">
        <f>J32-J31</f>
        <v>0</v>
      </c>
      <c r="K33" s="137">
        <f t="shared" ref="K33:X33" si="29">K32-K31</f>
        <v>0</v>
      </c>
      <c r="L33" s="136">
        <f t="shared" si="29"/>
        <v>0</v>
      </c>
      <c r="M33" s="134">
        <f t="shared" si="29"/>
        <v>0</v>
      </c>
      <c r="N33" s="136">
        <f t="shared" si="29"/>
        <v>0</v>
      </c>
      <c r="O33" s="137">
        <f t="shared" si="29"/>
        <v>0</v>
      </c>
      <c r="P33" s="136">
        <f t="shared" si="29"/>
        <v>0</v>
      </c>
      <c r="Q33" s="134">
        <f t="shared" si="29"/>
        <v>0</v>
      </c>
      <c r="R33" s="136">
        <f t="shared" si="29"/>
        <v>0</v>
      </c>
      <c r="S33" s="134">
        <f t="shared" si="29"/>
        <v>0</v>
      </c>
      <c r="T33" s="136">
        <f t="shared" si="29"/>
        <v>0</v>
      </c>
      <c r="U33" s="139">
        <f t="shared" si="29"/>
        <v>0</v>
      </c>
      <c r="V33" s="135">
        <f t="shared" si="29"/>
        <v>0</v>
      </c>
      <c r="W33" s="138">
        <f t="shared" si="29"/>
        <v>0</v>
      </c>
      <c r="X33" s="140">
        <f t="shared" si="29"/>
        <v>0</v>
      </c>
    </row>
    <row r="34" spans="2:24" ht="16.5" customHeight="1" x14ac:dyDescent="0.4">
      <c r="B34" s="401"/>
      <c r="C34" s="337"/>
      <c r="D34" s="101" t="s">
        <v>80</v>
      </c>
      <c r="E34" s="403">
        <f>IF(G31&lt;&gt;0,IF(G32&lt;&gt;0, G32/G31, 0),0)</f>
        <v>0</v>
      </c>
      <c r="F34" s="404"/>
      <c r="G34" s="405"/>
      <c r="H34" s="403">
        <f>IF(J31&lt;&gt;0,IF(J32&lt;&gt;0, J32/J31, 0),0)</f>
        <v>0</v>
      </c>
      <c r="I34" s="404"/>
      <c r="J34" s="435"/>
      <c r="K34" s="438">
        <f>IF(L31&lt;&gt;0,IF(L32&lt;&gt;0, L32/L31, 0),0)</f>
        <v>0</v>
      </c>
      <c r="L34" s="435"/>
      <c r="M34" s="403">
        <f>IF(N31&lt;&gt;0,IF(N32&lt;&gt;0, N32/N31, 0),0)</f>
        <v>0</v>
      </c>
      <c r="N34" s="435"/>
      <c r="O34" s="403">
        <f>IF(P31&lt;&gt;0,IF(P32&lt;&gt;0, P32/P31, 0),0)</f>
        <v>0</v>
      </c>
      <c r="P34" s="435"/>
      <c r="Q34" s="403">
        <f>IF(R31&lt;&gt;0,IF(R32&lt;&gt;0, R32/R31, 0),0)</f>
        <v>0</v>
      </c>
      <c r="R34" s="435"/>
      <c r="S34" s="403">
        <f>IF(T31&lt;&gt;0,IF(T32&lt;&gt;0, T32/T31, 0),0)</f>
        <v>0</v>
      </c>
      <c r="T34" s="435"/>
      <c r="U34" s="436">
        <f>IF(X31&lt;&gt;0,IF(X32&lt;&gt;0, X32/X31, 0),0)</f>
        <v>0</v>
      </c>
      <c r="V34" s="404"/>
      <c r="W34" s="405"/>
      <c r="X34" s="437"/>
    </row>
    <row r="35" spans="2:24" ht="16.5" customHeight="1" thickBot="1" x14ac:dyDescent="0.45">
      <c r="B35" s="402"/>
      <c r="C35" s="37" t="s">
        <v>81</v>
      </c>
      <c r="D35" s="36" t="s">
        <v>76</v>
      </c>
      <c r="E35" s="409"/>
      <c r="F35" s="410"/>
      <c r="G35" s="411"/>
      <c r="H35" s="410"/>
      <c r="I35" s="410"/>
      <c r="J35" s="411"/>
      <c r="K35" s="410"/>
      <c r="L35" s="411"/>
      <c r="M35" s="410"/>
      <c r="N35" s="411"/>
      <c r="O35" s="410"/>
      <c r="P35" s="411"/>
      <c r="Q35" s="409"/>
      <c r="R35" s="411"/>
      <c r="S35" s="409"/>
      <c r="T35" s="411"/>
      <c r="U35" s="433">
        <f>SUM(K35,M35,O35,Q35,S35,H35,E35)</f>
        <v>0</v>
      </c>
      <c r="V35" s="410"/>
      <c r="W35" s="410"/>
      <c r="X35" s="434"/>
    </row>
    <row r="36" spans="2:24" x14ac:dyDescent="0.4">
      <c r="X36" s="114"/>
    </row>
  </sheetData>
  <dataConsolidate/>
  <mergeCells count="156">
    <mergeCell ref="E4:G4"/>
    <mergeCell ref="E9:G9"/>
    <mergeCell ref="E10:G10"/>
    <mergeCell ref="E11:G11"/>
    <mergeCell ref="E12:G12"/>
    <mergeCell ref="E13:G13"/>
    <mergeCell ref="E17:G17"/>
    <mergeCell ref="E18:G18"/>
    <mergeCell ref="E19:G19"/>
    <mergeCell ref="U35:X35"/>
    <mergeCell ref="S35:T35"/>
    <mergeCell ref="H35:J35"/>
    <mergeCell ref="H26:J26"/>
    <mergeCell ref="U26:X26"/>
    <mergeCell ref="K34:L34"/>
    <mergeCell ref="M34:N34"/>
    <mergeCell ref="O34:P34"/>
    <mergeCell ref="Q34:R34"/>
    <mergeCell ref="S34:T34"/>
    <mergeCell ref="H34:J34"/>
    <mergeCell ref="U34:X34"/>
    <mergeCell ref="M29:N29"/>
    <mergeCell ref="O29:P29"/>
    <mergeCell ref="Q29:R29"/>
    <mergeCell ref="S29:T29"/>
    <mergeCell ref="H29:J29"/>
    <mergeCell ref="O27:P27"/>
    <mergeCell ref="O28:P28"/>
    <mergeCell ref="K26:L26"/>
    <mergeCell ref="M26:N26"/>
    <mergeCell ref="O26:P26"/>
    <mergeCell ref="Q26:R26"/>
    <mergeCell ref="S26:T26"/>
    <mergeCell ref="Q28:R28"/>
    <mergeCell ref="S27:T27"/>
    <mergeCell ref="S28:T28"/>
    <mergeCell ref="K27:L27"/>
    <mergeCell ref="K28:L28"/>
    <mergeCell ref="M27:N27"/>
    <mergeCell ref="M28:N28"/>
    <mergeCell ref="K35:L35"/>
    <mergeCell ref="M35:N35"/>
    <mergeCell ref="O35:P35"/>
    <mergeCell ref="Q35:R35"/>
    <mergeCell ref="U4:X4"/>
    <mergeCell ref="S4:T4"/>
    <mergeCell ref="H4:J4"/>
    <mergeCell ref="K4:L4"/>
    <mergeCell ref="M4:N4"/>
    <mergeCell ref="O4:P4"/>
    <mergeCell ref="Q4:R4"/>
    <mergeCell ref="K29:L29"/>
    <mergeCell ref="C22:C26"/>
    <mergeCell ref="C27:C30"/>
    <mergeCell ref="B4:D5"/>
    <mergeCell ref="U30:X30"/>
    <mergeCell ref="U27:X27"/>
    <mergeCell ref="U28:X28"/>
    <mergeCell ref="U29:X29"/>
    <mergeCell ref="H27:J27"/>
    <mergeCell ref="H28:J28"/>
    <mergeCell ref="H30:J30"/>
    <mergeCell ref="K30:L30"/>
    <mergeCell ref="M30:N30"/>
    <mergeCell ref="O30:P30"/>
    <mergeCell ref="Q30:R30"/>
    <mergeCell ref="S30:T30"/>
    <mergeCell ref="Q27:R27"/>
    <mergeCell ref="B14:B21"/>
    <mergeCell ref="C14:C17"/>
    <mergeCell ref="K17:L17"/>
    <mergeCell ref="M17:N17"/>
    <mergeCell ref="O17:P17"/>
    <mergeCell ref="K21:L21"/>
    <mergeCell ref="M21:N21"/>
    <mergeCell ref="O21:P21"/>
    <mergeCell ref="B31:B35"/>
    <mergeCell ref="C31:C34"/>
    <mergeCell ref="B22:B30"/>
    <mergeCell ref="E20:G20"/>
    <mergeCell ref="E21:G21"/>
    <mergeCell ref="E26:G26"/>
    <mergeCell ref="E27:G27"/>
    <mergeCell ref="E28:G28"/>
    <mergeCell ref="E29:G29"/>
    <mergeCell ref="E30:G30"/>
    <mergeCell ref="E34:G34"/>
    <mergeCell ref="E35:G35"/>
    <mergeCell ref="H20:J20"/>
    <mergeCell ref="K20:L20"/>
    <mergeCell ref="M20:N20"/>
    <mergeCell ref="O20:P20"/>
    <mergeCell ref="C18:C21"/>
    <mergeCell ref="K18:L18"/>
    <mergeCell ref="M18:N18"/>
    <mergeCell ref="O18:P18"/>
    <mergeCell ref="Q18:R18"/>
    <mergeCell ref="S18:T18"/>
    <mergeCell ref="H18:J18"/>
    <mergeCell ref="U18:X18"/>
    <mergeCell ref="K19:L19"/>
    <mergeCell ref="M19:N19"/>
    <mergeCell ref="O19:P19"/>
    <mergeCell ref="Q19:R19"/>
    <mergeCell ref="Q21:R21"/>
    <mergeCell ref="S21:T21"/>
    <mergeCell ref="H21:J21"/>
    <mergeCell ref="U21:X21"/>
    <mergeCell ref="S19:T19"/>
    <mergeCell ref="H19:J19"/>
    <mergeCell ref="U19:X19"/>
    <mergeCell ref="H11:J11"/>
    <mergeCell ref="U11:X11"/>
    <mergeCell ref="H12:J12"/>
    <mergeCell ref="U12:X12"/>
    <mergeCell ref="U20:X20"/>
    <mergeCell ref="Q17:R17"/>
    <mergeCell ref="S17:T17"/>
    <mergeCell ref="H17:J17"/>
    <mergeCell ref="U17:X17"/>
    <mergeCell ref="H13:J13"/>
    <mergeCell ref="U13:X13"/>
    <mergeCell ref="K12:L12"/>
    <mergeCell ref="M12:N12"/>
    <mergeCell ref="Q20:R20"/>
    <mergeCell ref="S20:T20"/>
    <mergeCell ref="S11:T11"/>
    <mergeCell ref="K13:L13"/>
    <mergeCell ref="M13:N13"/>
    <mergeCell ref="O13:P13"/>
    <mergeCell ref="Q13:R13"/>
    <mergeCell ref="S13:T13"/>
    <mergeCell ref="B6:B13"/>
    <mergeCell ref="C6:C9"/>
    <mergeCell ref="K9:L9"/>
    <mergeCell ref="M9:N9"/>
    <mergeCell ref="O9:P9"/>
    <mergeCell ref="Q9:R9"/>
    <mergeCell ref="S9:T9"/>
    <mergeCell ref="H9:J9"/>
    <mergeCell ref="U9:X9"/>
    <mergeCell ref="C10:C13"/>
    <mergeCell ref="K10:L10"/>
    <mergeCell ref="M10:N10"/>
    <mergeCell ref="O10:P10"/>
    <mergeCell ref="Q10:R10"/>
    <mergeCell ref="S10:T10"/>
    <mergeCell ref="H10:J10"/>
    <mergeCell ref="U10:X10"/>
    <mergeCell ref="O12:P12"/>
    <mergeCell ref="Q12:R12"/>
    <mergeCell ref="S12:T12"/>
    <mergeCell ref="K11:L11"/>
    <mergeCell ref="M11:N11"/>
    <mergeCell ref="O11:P11"/>
    <mergeCell ref="Q11:R11"/>
  </mergeCells>
  <phoneticPr fontId="1"/>
  <pageMargins left="0.25" right="0.25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E2EB-C070-44B9-B079-1AA4B01E9BC6}">
  <sheetPr codeName="Sheet5"/>
  <dimension ref="B1:Y89"/>
  <sheetViews>
    <sheetView zoomScale="85" zoomScaleNormal="85" workbookViewId="0">
      <pane ySplit="5" topLeftCell="A6" activePane="bottomLeft" state="frozen"/>
      <selection pane="bottomLeft"/>
    </sheetView>
  </sheetViews>
  <sheetFormatPr defaultRowHeight="16.5" x14ac:dyDescent="0.4"/>
  <cols>
    <col min="1" max="1" width="1.875" style="111" customWidth="1"/>
    <col min="2" max="2" width="13" style="111" customWidth="1"/>
    <col min="3" max="3" width="8.625" style="111" customWidth="1"/>
    <col min="4" max="4" width="6.375" style="111" customWidth="1"/>
    <col min="5" max="6" width="5.625" style="111" customWidth="1"/>
    <col min="7" max="7" width="13" style="111" customWidth="1"/>
    <col min="8" max="9" width="5.625" style="111" customWidth="1"/>
    <col min="10" max="10" width="13" style="111" customWidth="1"/>
    <col min="11" max="12" width="5.625" style="111" customWidth="1"/>
    <col min="13" max="13" width="13" style="111" customWidth="1"/>
    <col min="14" max="15" width="5.625" style="111" customWidth="1"/>
    <col min="16" max="16" width="13" style="111" customWidth="1"/>
    <col min="17" max="18" width="5.625" style="111" customWidth="1"/>
    <col min="19" max="19" width="13" style="111" customWidth="1"/>
    <col min="20" max="21" width="5.625" style="111" customWidth="1"/>
    <col min="22" max="22" width="13" style="111" customWidth="1"/>
    <col min="23" max="24" width="5.625" style="111" customWidth="1"/>
    <col min="25" max="25" width="13" style="111" customWidth="1"/>
    <col min="26" max="27" width="5.625" style="111" customWidth="1"/>
    <col min="28" max="28" width="13" style="111" customWidth="1"/>
    <col min="29" max="16384" width="9" style="111"/>
  </cols>
  <sheetData>
    <row r="1" spans="2:25" s="256" customFormat="1" ht="16.5" customHeight="1" x14ac:dyDescent="0.4"/>
    <row r="2" spans="2:25" ht="19.5" customHeight="1" x14ac:dyDescent="0.4">
      <c r="B2" s="117" t="s">
        <v>140</v>
      </c>
      <c r="D2" s="110"/>
      <c r="G2" s="112"/>
      <c r="H2" s="113"/>
      <c r="M2" s="114"/>
      <c r="Y2" s="115"/>
    </row>
    <row r="3" spans="2:25" ht="19.5" customHeight="1" thickBot="1" x14ac:dyDescent="0.45">
      <c r="B3" s="35"/>
      <c r="Y3" s="116" t="s">
        <v>84</v>
      </c>
    </row>
    <row r="4" spans="2:25" ht="16.5" customHeight="1" x14ac:dyDescent="0.4">
      <c r="B4" s="421" t="s">
        <v>70</v>
      </c>
      <c r="C4" s="422"/>
      <c r="D4" s="423"/>
      <c r="E4" s="416" t="s">
        <v>87</v>
      </c>
      <c r="F4" s="414"/>
      <c r="G4" s="417"/>
      <c r="H4" s="416" t="s">
        <v>86</v>
      </c>
      <c r="I4" s="414"/>
      <c r="J4" s="417"/>
      <c r="K4" s="416" t="s">
        <v>85</v>
      </c>
      <c r="L4" s="414"/>
      <c r="M4" s="417"/>
      <c r="N4" s="416" t="s">
        <v>32</v>
      </c>
      <c r="O4" s="414"/>
      <c r="P4" s="417"/>
      <c r="Q4" s="416" t="s">
        <v>33</v>
      </c>
      <c r="R4" s="414"/>
      <c r="S4" s="417"/>
      <c r="T4" s="416" t="s">
        <v>88</v>
      </c>
      <c r="U4" s="414"/>
      <c r="V4" s="414"/>
      <c r="W4" s="413" t="s">
        <v>71</v>
      </c>
      <c r="X4" s="414"/>
      <c r="Y4" s="415"/>
    </row>
    <row r="5" spans="2:25" ht="16.5" customHeight="1" thickBot="1" x14ac:dyDescent="0.45">
      <c r="B5" s="424"/>
      <c r="C5" s="425"/>
      <c r="D5" s="426"/>
      <c r="E5" s="103" t="s">
        <v>73</v>
      </c>
      <c r="F5" s="103" t="s">
        <v>72</v>
      </c>
      <c r="G5" s="104"/>
      <c r="H5" s="103" t="s">
        <v>73</v>
      </c>
      <c r="I5" s="103" t="s">
        <v>74</v>
      </c>
      <c r="J5" s="104"/>
      <c r="K5" s="103" t="s">
        <v>73</v>
      </c>
      <c r="L5" s="103" t="s">
        <v>74</v>
      </c>
      <c r="M5" s="104"/>
      <c r="N5" s="103" t="s">
        <v>73</v>
      </c>
      <c r="O5" s="103" t="s">
        <v>74</v>
      </c>
      <c r="P5" s="104"/>
      <c r="Q5" s="103" t="s">
        <v>73</v>
      </c>
      <c r="R5" s="103" t="s">
        <v>74</v>
      </c>
      <c r="S5" s="104"/>
      <c r="T5" s="103" t="s">
        <v>73</v>
      </c>
      <c r="U5" s="103" t="s">
        <v>74</v>
      </c>
      <c r="V5" s="103"/>
      <c r="W5" s="102" t="s">
        <v>73</v>
      </c>
      <c r="X5" s="103" t="s">
        <v>74</v>
      </c>
      <c r="Y5" s="34"/>
    </row>
    <row r="6" spans="2:25" ht="16.5" customHeight="1" x14ac:dyDescent="0.4">
      <c r="B6" s="332" t="s">
        <v>94</v>
      </c>
      <c r="C6" s="335" t="s">
        <v>75</v>
      </c>
      <c r="D6" s="50" t="s">
        <v>76</v>
      </c>
      <c r="E6" s="51"/>
      <c r="F6" s="52"/>
      <c r="G6" s="53"/>
      <c r="H6" s="51"/>
      <c r="I6" s="52"/>
      <c r="J6" s="53"/>
      <c r="K6" s="51"/>
      <c r="L6" s="52"/>
      <c r="M6" s="53"/>
      <c r="N6" s="51"/>
      <c r="O6" s="52"/>
      <c r="P6" s="53"/>
      <c r="Q6" s="51"/>
      <c r="R6" s="52"/>
      <c r="S6" s="53"/>
      <c r="T6" s="51"/>
      <c r="U6" s="52"/>
      <c r="V6" s="54"/>
      <c r="W6" s="72">
        <f t="shared" ref="W6:X8" si="0">E6+H6+K6+N6+Q6+T6</f>
        <v>0</v>
      </c>
      <c r="X6" s="52">
        <f t="shared" si="0"/>
        <v>0</v>
      </c>
      <c r="Y6" s="73">
        <f>G6+J6+P6+S6+M6+V6</f>
        <v>0</v>
      </c>
    </row>
    <row r="7" spans="2:25" s="110" customFormat="1" ht="16.5" customHeight="1" x14ac:dyDescent="0.4">
      <c r="B7" s="401"/>
      <c r="C7" s="336"/>
      <c r="D7" s="55" t="s">
        <v>77</v>
      </c>
      <c r="E7" s="56"/>
      <c r="F7" s="57"/>
      <c r="G7" s="58"/>
      <c r="H7" s="56"/>
      <c r="I7" s="57"/>
      <c r="J7" s="58"/>
      <c r="K7" s="56"/>
      <c r="L7" s="57"/>
      <c r="M7" s="58"/>
      <c r="N7" s="56"/>
      <c r="O7" s="57"/>
      <c r="P7" s="58"/>
      <c r="Q7" s="56"/>
      <c r="R7" s="57"/>
      <c r="S7" s="58"/>
      <c r="T7" s="56"/>
      <c r="U7" s="57"/>
      <c r="V7" s="59"/>
      <c r="W7" s="74">
        <f t="shared" si="0"/>
        <v>0</v>
      </c>
      <c r="X7" s="75">
        <f t="shared" si="0"/>
        <v>0</v>
      </c>
      <c r="Y7" s="76">
        <f>G7+J7+P7+S7+M7+V7</f>
        <v>0</v>
      </c>
    </row>
    <row r="8" spans="2:25" ht="16.5" customHeight="1" x14ac:dyDescent="0.4">
      <c r="B8" s="333"/>
      <c r="C8" s="336"/>
      <c r="D8" s="60" t="s">
        <v>78</v>
      </c>
      <c r="E8" s="61"/>
      <c r="F8" s="62"/>
      <c r="G8" s="63"/>
      <c r="H8" s="61"/>
      <c r="I8" s="62"/>
      <c r="J8" s="63"/>
      <c r="K8" s="61"/>
      <c r="L8" s="62"/>
      <c r="M8" s="63"/>
      <c r="N8" s="64"/>
      <c r="O8" s="65"/>
      <c r="P8" s="63"/>
      <c r="Q8" s="64"/>
      <c r="R8" s="65"/>
      <c r="S8" s="63"/>
      <c r="T8" s="61"/>
      <c r="U8" s="62"/>
      <c r="V8" s="66"/>
      <c r="W8" s="77">
        <f t="shared" si="0"/>
        <v>0</v>
      </c>
      <c r="X8" s="62">
        <f t="shared" si="0"/>
        <v>0</v>
      </c>
      <c r="Y8" s="78">
        <f>G8+J8+M8+P8+S8+V8</f>
        <v>0</v>
      </c>
    </row>
    <row r="9" spans="2:25" ht="16.5" customHeight="1" x14ac:dyDescent="0.4">
      <c r="B9" s="333"/>
      <c r="C9" s="336"/>
      <c r="D9" s="67" t="s">
        <v>79</v>
      </c>
      <c r="E9" s="105">
        <f>E8-E6</f>
        <v>0</v>
      </c>
      <c r="F9" s="106">
        <f>F8-F6</f>
        <v>0</v>
      </c>
      <c r="G9" s="107">
        <f t="shared" ref="G9:M9" si="1">G8-G6</f>
        <v>0</v>
      </c>
      <c r="H9" s="105">
        <f>H8-H6</f>
        <v>0</v>
      </c>
      <c r="I9" s="106">
        <f t="shared" si="1"/>
        <v>0</v>
      </c>
      <c r="J9" s="107">
        <f t="shared" si="1"/>
        <v>0</v>
      </c>
      <c r="K9" s="105">
        <f>K8-K6</f>
        <v>0</v>
      </c>
      <c r="L9" s="106">
        <f t="shared" si="1"/>
        <v>0</v>
      </c>
      <c r="M9" s="107">
        <f t="shared" si="1"/>
        <v>0</v>
      </c>
      <c r="N9" s="105">
        <f>N8-N6</f>
        <v>0</v>
      </c>
      <c r="O9" s="106">
        <f t="shared" ref="O9:P9" si="2">O8-O6</f>
        <v>0</v>
      </c>
      <c r="P9" s="107">
        <f t="shared" si="2"/>
        <v>0</v>
      </c>
      <c r="Q9" s="105">
        <f>Q8-Q6</f>
        <v>0</v>
      </c>
      <c r="R9" s="106">
        <f t="shared" ref="R9:S9" si="3">R8-R6</f>
        <v>0</v>
      </c>
      <c r="S9" s="107">
        <f t="shared" si="3"/>
        <v>0</v>
      </c>
      <c r="T9" s="105">
        <f>T8-T6</f>
        <v>0</v>
      </c>
      <c r="U9" s="106">
        <f t="shared" ref="U9:Y9" si="4">U8-U6</f>
        <v>0</v>
      </c>
      <c r="V9" s="68">
        <f t="shared" si="4"/>
        <v>0</v>
      </c>
      <c r="W9" s="108">
        <f t="shared" si="4"/>
        <v>0</v>
      </c>
      <c r="X9" s="106">
        <f t="shared" si="4"/>
        <v>0</v>
      </c>
      <c r="Y9" s="109">
        <f t="shared" si="4"/>
        <v>0</v>
      </c>
    </row>
    <row r="10" spans="2:25" ht="16.5" customHeight="1" x14ac:dyDescent="0.4">
      <c r="B10" s="333"/>
      <c r="C10" s="337"/>
      <c r="D10" s="69" t="s">
        <v>80</v>
      </c>
      <c r="E10" s="338">
        <f>IF(G6&lt;&gt;0,IF(G8&lt;&gt;0, G8/G6, 0),0)</f>
        <v>0</v>
      </c>
      <c r="F10" s="340"/>
      <c r="G10" s="339"/>
      <c r="H10" s="338">
        <f>IF(J6&lt;&gt;0,IF(J8&lt;&gt;0, J8/J6, 0),0)</f>
        <v>0</v>
      </c>
      <c r="I10" s="340"/>
      <c r="J10" s="339"/>
      <c r="K10" s="338">
        <f>IF(M6&lt;&gt;0,IF(M8&lt;&gt;0, M8/M6, 0),0)</f>
        <v>0</v>
      </c>
      <c r="L10" s="340"/>
      <c r="M10" s="339"/>
      <c r="N10" s="338">
        <f>IF(P6&lt;&gt;0,IF(P8&lt;&gt;0, P8/P6, 0),0)</f>
        <v>0</v>
      </c>
      <c r="O10" s="340"/>
      <c r="P10" s="339"/>
      <c r="Q10" s="338">
        <f>IF(S6&lt;&gt;0,IF(S8&lt;&gt;0, S8/S6, 0),0)</f>
        <v>0</v>
      </c>
      <c r="R10" s="340"/>
      <c r="S10" s="339"/>
      <c r="T10" s="338">
        <f>IF(V6&lt;&gt;0,IF(V8&lt;&gt;0, V8/V6, 0),0)</f>
        <v>0</v>
      </c>
      <c r="U10" s="340"/>
      <c r="V10" s="340"/>
      <c r="W10" s="341">
        <f>IF(Y6&lt;&gt;0,IF(Y8&lt;&gt;0, Y8/Y6, 0),0)</f>
        <v>0</v>
      </c>
      <c r="X10" s="340"/>
      <c r="Y10" s="342"/>
    </row>
    <row r="11" spans="2:25" ht="16.5" customHeight="1" x14ac:dyDescent="0.4">
      <c r="B11" s="333"/>
      <c r="C11" s="343" t="s">
        <v>81</v>
      </c>
      <c r="D11" s="70" t="s">
        <v>76</v>
      </c>
      <c r="E11" s="346"/>
      <c r="F11" s="348"/>
      <c r="G11" s="347"/>
      <c r="H11" s="346"/>
      <c r="I11" s="348"/>
      <c r="J11" s="347"/>
      <c r="K11" s="346"/>
      <c r="L11" s="348"/>
      <c r="M11" s="347"/>
      <c r="N11" s="346"/>
      <c r="O11" s="348"/>
      <c r="P11" s="347"/>
      <c r="Q11" s="346"/>
      <c r="R11" s="348"/>
      <c r="S11" s="347"/>
      <c r="T11" s="346"/>
      <c r="U11" s="348"/>
      <c r="V11" s="348"/>
      <c r="W11" s="349">
        <f>E11+H11+K11+T11+N11+Q11</f>
        <v>0</v>
      </c>
      <c r="X11" s="348"/>
      <c r="Y11" s="350"/>
    </row>
    <row r="12" spans="2:25" s="110" customFormat="1" ht="16.5" customHeight="1" x14ac:dyDescent="0.4">
      <c r="B12" s="333"/>
      <c r="C12" s="344"/>
      <c r="D12" s="55" t="s">
        <v>82</v>
      </c>
      <c r="E12" s="441"/>
      <c r="F12" s="442"/>
      <c r="G12" s="443"/>
      <c r="H12" s="441"/>
      <c r="I12" s="442"/>
      <c r="J12" s="443"/>
      <c r="K12" s="441"/>
      <c r="L12" s="442"/>
      <c r="M12" s="443"/>
      <c r="N12" s="441"/>
      <c r="O12" s="442"/>
      <c r="P12" s="443"/>
      <c r="Q12" s="441"/>
      <c r="R12" s="442"/>
      <c r="S12" s="443"/>
      <c r="T12" s="441"/>
      <c r="U12" s="442"/>
      <c r="V12" s="442"/>
      <c r="W12" s="444">
        <f>E12+H12+K12+T12+N12+Q12</f>
        <v>0</v>
      </c>
      <c r="X12" s="445"/>
      <c r="Y12" s="446"/>
    </row>
    <row r="13" spans="2:25" ht="16.5" customHeight="1" x14ac:dyDescent="0.4">
      <c r="B13" s="333"/>
      <c r="C13" s="344"/>
      <c r="D13" s="60" t="s">
        <v>78</v>
      </c>
      <c r="E13" s="353"/>
      <c r="F13" s="355"/>
      <c r="G13" s="354"/>
      <c r="H13" s="353"/>
      <c r="I13" s="355"/>
      <c r="J13" s="354"/>
      <c r="K13" s="353"/>
      <c r="L13" s="355"/>
      <c r="M13" s="354"/>
      <c r="N13" s="353"/>
      <c r="O13" s="355"/>
      <c r="P13" s="354"/>
      <c r="Q13" s="353"/>
      <c r="R13" s="355"/>
      <c r="S13" s="354"/>
      <c r="T13" s="353"/>
      <c r="U13" s="355"/>
      <c r="V13" s="355"/>
      <c r="W13" s="356">
        <f>E13+H13+K13+T13+N13+Q13</f>
        <v>0</v>
      </c>
      <c r="X13" s="357"/>
      <c r="Y13" s="358"/>
    </row>
    <row r="14" spans="2:25" ht="16.5" customHeight="1" x14ac:dyDescent="0.4">
      <c r="B14" s="333"/>
      <c r="C14" s="344"/>
      <c r="D14" s="67" t="s">
        <v>79</v>
      </c>
      <c r="E14" s="351">
        <f>E13-E11</f>
        <v>0</v>
      </c>
      <c r="F14" s="359"/>
      <c r="G14" s="352"/>
      <c r="H14" s="351">
        <f>H13-H11</f>
        <v>0</v>
      </c>
      <c r="I14" s="359"/>
      <c r="J14" s="352"/>
      <c r="K14" s="351">
        <f>K13-K11</f>
        <v>0</v>
      </c>
      <c r="L14" s="359"/>
      <c r="M14" s="352"/>
      <c r="N14" s="351">
        <f>N13-N11</f>
        <v>0</v>
      </c>
      <c r="O14" s="359"/>
      <c r="P14" s="352"/>
      <c r="Q14" s="351">
        <f>Q13-Q11</f>
        <v>0</v>
      </c>
      <c r="R14" s="359"/>
      <c r="S14" s="352"/>
      <c r="T14" s="351">
        <f>T13-T11</f>
        <v>0</v>
      </c>
      <c r="U14" s="359"/>
      <c r="V14" s="359"/>
      <c r="W14" s="360">
        <f>W13-W11</f>
        <v>0</v>
      </c>
      <c r="X14" s="359"/>
      <c r="Y14" s="361"/>
    </row>
    <row r="15" spans="2:25" ht="16.5" customHeight="1" thickBot="1" x14ac:dyDescent="0.45">
      <c r="B15" s="334"/>
      <c r="C15" s="345"/>
      <c r="D15" s="71" t="s">
        <v>80</v>
      </c>
      <c r="E15" s="372">
        <f>IF(E11&lt;&gt;0,IF(E13&lt;&gt;0,E13/E11,0),0)</f>
        <v>0</v>
      </c>
      <c r="F15" s="373"/>
      <c r="G15" s="378"/>
      <c r="H15" s="372">
        <f>IF(H11&lt;&gt;0,IF(H13&lt;&gt;0,H13/H11,0),0)</f>
        <v>0</v>
      </c>
      <c r="I15" s="373"/>
      <c r="J15" s="378"/>
      <c r="K15" s="372">
        <f>IF(K11&lt;&gt;0,IF(K13&lt;&gt;0,K13/K11,0),0)</f>
        <v>0</v>
      </c>
      <c r="L15" s="373"/>
      <c r="M15" s="378"/>
      <c r="N15" s="372">
        <f>IF(N11&lt;&gt;0,IF(N13&lt;&gt;0,N13/N11,0),0)</f>
        <v>0</v>
      </c>
      <c r="O15" s="373"/>
      <c r="P15" s="378"/>
      <c r="Q15" s="372">
        <f>IF(Q11&lt;&gt;0,IF(Q13&lt;&gt;0,Q13/Q11,0),0)</f>
        <v>0</v>
      </c>
      <c r="R15" s="373"/>
      <c r="S15" s="378"/>
      <c r="T15" s="372">
        <f>IF(T11&lt;&gt;0,IF(T13&lt;&gt;0,T13/T11,0),0)</f>
        <v>0</v>
      </c>
      <c r="U15" s="373"/>
      <c r="V15" s="373"/>
      <c r="W15" s="374">
        <f>IF(W11&lt;&gt;0,IF(W13&lt;&gt;0,W13/W11,0),0)</f>
        <v>0</v>
      </c>
      <c r="X15" s="373"/>
      <c r="Y15" s="375"/>
    </row>
    <row r="16" spans="2:25" ht="16.5" customHeight="1" x14ac:dyDescent="0.4">
      <c r="B16" s="332" t="s">
        <v>95</v>
      </c>
      <c r="C16" s="335" t="s">
        <v>75</v>
      </c>
      <c r="D16" s="50" t="s">
        <v>76</v>
      </c>
      <c r="E16" s="51"/>
      <c r="F16" s="52"/>
      <c r="G16" s="53"/>
      <c r="H16" s="51"/>
      <c r="I16" s="52"/>
      <c r="J16" s="53"/>
      <c r="K16" s="51"/>
      <c r="L16" s="52"/>
      <c r="M16" s="53"/>
      <c r="N16" s="51"/>
      <c r="O16" s="52"/>
      <c r="P16" s="53"/>
      <c r="Q16" s="51"/>
      <c r="R16" s="52"/>
      <c r="S16" s="53"/>
      <c r="T16" s="51"/>
      <c r="U16" s="52"/>
      <c r="V16" s="54"/>
      <c r="W16" s="72">
        <f t="shared" ref="W16:W18" si="5">E16+H16+K16+N16+Q16+T16</f>
        <v>0</v>
      </c>
      <c r="X16" s="52">
        <f t="shared" ref="X16:X18" si="6">F16+I16+L16+O16+R16+U16</f>
        <v>0</v>
      </c>
      <c r="Y16" s="73">
        <f>G16+J16+P16+S16+M16+V16</f>
        <v>0</v>
      </c>
    </row>
    <row r="17" spans="2:25" s="110" customFormat="1" ht="16.5" customHeight="1" x14ac:dyDescent="0.4">
      <c r="B17" s="401"/>
      <c r="C17" s="336"/>
      <c r="D17" s="55" t="s">
        <v>77</v>
      </c>
      <c r="E17" s="56"/>
      <c r="F17" s="57"/>
      <c r="G17" s="58"/>
      <c r="H17" s="56"/>
      <c r="I17" s="57"/>
      <c r="J17" s="58"/>
      <c r="K17" s="56"/>
      <c r="L17" s="57"/>
      <c r="M17" s="58"/>
      <c r="N17" s="56"/>
      <c r="O17" s="57"/>
      <c r="P17" s="58"/>
      <c r="Q17" s="56"/>
      <c r="R17" s="57"/>
      <c r="S17" s="58"/>
      <c r="T17" s="56"/>
      <c r="U17" s="57"/>
      <c r="V17" s="59"/>
      <c r="W17" s="74">
        <f t="shared" si="5"/>
        <v>0</v>
      </c>
      <c r="X17" s="75">
        <f t="shared" si="6"/>
        <v>0</v>
      </c>
      <c r="Y17" s="76">
        <f>G17+J17+P17+S17+M17+V17</f>
        <v>0</v>
      </c>
    </row>
    <row r="18" spans="2:25" ht="16.5" customHeight="1" x14ac:dyDescent="0.4">
      <c r="B18" s="333"/>
      <c r="C18" s="336"/>
      <c r="D18" s="60" t="s">
        <v>78</v>
      </c>
      <c r="E18" s="61"/>
      <c r="F18" s="62"/>
      <c r="G18" s="63"/>
      <c r="H18" s="61"/>
      <c r="I18" s="62"/>
      <c r="J18" s="63"/>
      <c r="K18" s="61"/>
      <c r="L18" s="62"/>
      <c r="M18" s="63"/>
      <c r="N18" s="64"/>
      <c r="O18" s="65"/>
      <c r="P18" s="63"/>
      <c r="Q18" s="64"/>
      <c r="R18" s="65"/>
      <c r="S18" s="63"/>
      <c r="T18" s="61"/>
      <c r="U18" s="62"/>
      <c r="V18" s="66"/>
      <c r="W18" s="77">
        <f t="shared" si="5"/>
        <v>0</v>
      </c>
      <c r="X18" s="62">
        <f t="shared" si="6"/>
        <v>0</v>
      </c>
      <c r="Y18" s="78">
        <f>G18+J18+M18+P18+S18+V18</f>
        <v>0</v>
      </c>
    </row>
    <row r="19" spans="2:25" ht="16.5" customHeight="1" x14ac:dyDescent="0.4">
      <c r="B19" s="333"/>
      <c r="C19" s="336"/>
      <c r="D19" s="67" t="s">
        <v>79</v>
      </c>
      <c r="E19" s="105">
        <f>E18-E16</f>
        <v>0</v>
      </c>
      <c r="F19" s="106">
        <f>F18-F16</f>
        <v>0</v>
      </c>
      <c r="G19" s="107">
        <f t="shared" ref="G19" si="7">G18-G16</f>
        <v>0</v>
      </c>
      <c r="H19" s="105">
        <f>H18-H16</f>
        <v>0</v>
      </c>
      <c r="I19" s="106">
        <f t="shared" ref="I19:J19" si="8">I18-I16</f>
        <v>0</v>
      </c>
      <c r="J19" s="107">
        <f t="shared" si="8"/>
        <v>0</v>
      </c>
      <c r="K19" s="105">
        <f>K18-K16</f>
        <v>0</v>
      </c>
      <c r="L19" s="106">
        <f t="shared" ref="L19:M19" si="9">L18-L16</f>
        <v>0</v>
      </c>
      <c r="M19" s="107">
        <f t="shared" si="9"/>
        <v>0</v>
      </c>
      <c r="N19" s="105">
        <f>N18-N16</f>
        <v>0</v>
      </c>
      <c r="O19" s="106">
        <f t="shared" ref="O19:P19" si="10">O18-O16</f>
        <v>0</v>
      </c>
      <c r="P19" s="107">
        <f t="shared" si="10"/>
        <v>0</v>
      </c>
      <c r="Q19" s="105">
        <f>Q18-Q16</f>
        <v>0</v>
      </c>
      <c r="R19" s="106">
        <f t="shared" ref="R19:S19" si="11">R18-R16</f>
        <v>0</v>
      </c>
      <c r="S19" s="107">
        <f t="shared" si="11"/>
        <v>0</v>
      </c>
      <c r="T19" s="105">
        <f>T18-T16</f>
        <v>0</v>
      </c>
      <c r="U19" s="106">
        <f t="shared" ref="U19:Y19" si="12">U18-U16</f>
        <v>0</v>
      </c>
      <c r="V19" s="68">
        <f t="shared" si="12"/>
        <v>0</v>
      </c>
      <c r="W19" s="108">
        <f t="shared" si="12"/>
        <v>0</v>
      </c>
      <c r="X19" s="106">
        <f t="shared" si="12"/>
        <v>0</v>
      </c>
      <c r="Y19" s="109">
        <f t="shared" si="12"/>
        <v>0</v>
      </c>
    </row>
    <row r="20" spans="2:25" ht="16.5" customHeight="1" x14ac:dyDescent="0.4">
      <c r="B20" s="333"/>
      <c r="C20" s="337"/>
      <c r="D20" s="69" t="s">
        <v>80</v>
      </c>
      <c r="E20" s="338">
        <f>IF(G16&lt;&gt;0,IF(G18&lt;&gt;0, G18/G16, 0),0)</f>
        <v>0</v>
      </c>
      <c r="F20" s="340"/>
      <c r="G20" s="339"/>
      <c r="H20" s="338">
        <f>IF(J16&lt;&gt;0,IF(J18&lt;&gt;0, J18/J16, 0),0)</f>
        <v>0</v>
      </c>
      <c r="I20" s="340"/>
      <c r="J20" s="339"/>
      <c r="K20" s="338">
        <f>IF(M16&lt;&gt;0,IF(M18&lt;&gt;0, M18/M16, 0),0)</f>
        <v>0</v>
      </c>
      <c r="L20" s="340"/>
      <c r="M20" s="339"/>
      <c r="N20" s="338">
        <f>IF(P16&lt;&gt;0,IF(P18&lt;&gt;0, P18/P16, 0),0)</f>
        <v>0</v>
      </c>
      <c r="O20" s="340"/>
      <c r="P20" s="339"/>
      <c r="Q20" s="338">
        <f>IF(S16&lt;&gt;0,IF(S18&lt;&gt;0, S18/S16, 0),0)</f>
        <v>0</v>
      </c>
      <c r="R20" s="340"/>
      <c r="S20" s="339"/>
      <c r="T20" s="338">
        <f>IF(V16&lt;&gt;0,IF(V18&lt;&gt;0, V18/V16, 0),0)</f>
        <v>0</v>
      </c>
      <c r="U20" s="340"/>
      <c r="V20" s="340"/>
      <c r="W20" s="341">
        <f>IF(Y16&lt;&gt;0,IF(Y18&lt;&gt;0, Y18/Y16, 0),0)</f>
        <v>0</v>
      </c>
      <c r="X20" s="340"/>
      <c r="Y20" s="342"/>
    </row>
    <row r="21" spans="2:25" ht="16.5" customHeight="1" x14ac:dyDescent="0.4">
      <c r="B21" s="333"/>
      <c r="C21" s="343" t="s">
        <v>81</v>
      </c>
      <c r="D21" s="70" t="s">
        <v>76</v>
      </c>
      <c r="E21" s="346"/>
      <c r="F21" s="348"/>
      <c r="G21" s="347"/>
      <c r="H21" s="346"/>
      <c r="I21" s="348"/>
      <c r="J21" s="347"/>
      <c r="K21" s="346"/>
      <c r="L21" s="348"/>
      <c r="M21" s="347"/>
      <c r="N21" s="346"/>
      <c r="O21" s="348"/>
      <c r="P21" s="347"/>
      <c r="Q21" s="346"/>
      <c r="R21" s="348"/>
      <c r="S21" s="347"/>
      <c r="T21" s="346"/>
      <c r="U21" s="348"/>
      <c r="V21" s="348"/>
      <c r="W21" s="349">
        <f>E21+H21+K21+T21+N21+Q21</f>
        <v>0</v>
      </c>
      <c r="X21" s="348"/>
      <c r="Y21" s="350"/>
    </row>
    <row r="22" spans="2:25" s="110" customFormat="1" ht="16.5" customHeight="1" x14ac:dyDescent="0.4">
      <c r="B22" s="333"/>
      <c r="C22" s="344"/>
      <c r="D22" s="55" t="s">
        <v>82</v>
      </c>
      <c r="E22" s="441"/>
      <c r="F22" s="442"/>
      <c r="G22" s="443"/>
      <c r="H22" s="441"/>
      <c r="I22" s="442"/>
      <c r="J22" s="443"/>
      <c r="K22" s="441"/>
      <c r="L22" s="442"/>
      <c r="M22" s="443"/>
      <c r="N22" s="441"/>
      <c r="O22" s="442"/>
      <c r="P22" s="443"/>
      <c r="Q22" s="441"/>
      <c r="R22" s="442"/>
      <c r="S22" s="443"/>
      <c r="T22" s="441"/>
      <c r="U22" s="442"/>
      <c r="V22" s="442"/>
      <c r="W22" s="444">
        <f>E22+H22+K22+T22+N22+Q22</f>
        <v>0</v>
      </c>
      <c r="X22" s="445"/>
      <c r="Y22" s="446"/>
    </row>
    <row r="23" spans="2:25" ht="16.5" customHeight="1" x14ac:dyDescent="0.4">
      <c r="B23" s="333"/>
      <c r="C23" s="344"/>
      <c r="D23" s="60" t="s">
        <v>78</v>
      </c>
      <c r="E23" s="353"/>
      <c r="F23" s="355"/>
      <c r="G23" s="354"/>
      <c r="H23" s="353"/>
      <c r="I23" s="355"/>
      <c r="J23" s="354"/>
      <c r="K23" s="353"/>
      <c r="L23" s="355"/>
      <c r="M23" s="354"/>
      <c r="N23" s="353"/>
      <c r="O23" s="355"/>
      <c r="P23" s="354"/>
      <c r="Q23" s="353"/>
      <c r="R23" s="355"/>
      <c r="S23" s="354"/>
      <c r="T23" s="353"/>
      <c r="U23" s="355"/>
      <c r="V23" s="355"/>
      <c r="W23" s="356">
        <f>E23+H23+K23+T23+N23+Q23</f>
        <v>0</v>
      </c>
      <c r="X23" s="357"/>
      <c r="Y23" s="358"/>
    </row>
    <row r="24" spans="2:25" ht="16.5" customHeight="1" x14ac:dyDescent="0.4">
      <c r="B24" s="333"/>
      <c r="C24" s="344"/>
      <c r="D24" s="67" t="s">
        <v>79</v>
      </c>
      <c r="E24" s="351">
        <f>E23-E21</f>
        <v>0</v>
      </c>
      <c r="F24" s="359"/>
      <c r="G24" s="352"/>
      <c r="H24" s="351">
        <f>H23-H21</f>
        <v>0</v>
      </c>
      <c r="I24" s="359"/>
      <c r="J24" s="352"/>
      <c r="K24" s="351">
        <f>K23-K21</f>
        <v>0</v>
      </c>
      <c r="L24" s="359"/>
      <c r="M24" s="352"/>
      <c r="N24" s="351">
        <f>N23-N21</f>
        <v>0</v>
      </c>
      <c r="O24" s="359"/>
      <c r="P24" s="352"/>
      <c r="Q24" s="351">
        <f>Q23-Q21</f>
        <v>0</v>
      </c>
      <c r="R24" s="359"/>
      <c r="S24" s="352"/>
      <c r="T24" s="351">
        <f>T23-T21</f>
        <v>0</v>
      </c>
      <c r="U24" s="359"/>
      <c r="V24" s="359"/>
      <c r="W24" s="360">
        <f>W23-W21</f>
        <v>0</v>
      </c>
      <c r="X24" s="359"/>
      <c r="Y24" s="361"/>
    </row>
    <row r="25" spans="2:25" ht="16.5" customHeight="1" thickBot="1" x14ac:dyDescent="0.45">
      <c r="B25" s="334"/>
      <c r="C25" s="345"/>
      <c r="D25" s="71" t="s">
        <v>80</v>
      </c>
      <c r="E25" s="372">
        <f>IF(E21&lt;&gt;0,IF(E23&lt;&gt;0,E23/E21,0),0)</f>
        <v>0</v>
      </c>
      <c r="F25" s="373"/>
      <c r="G25" s="378"/>
      <c r="H25" s="372">
        <f>IF(H21&lt;&gt;0,IF(H23&lt;&gt;0,H23/H21,0),0)</f>
        <v>0</v>
      </c>
      <c r="I25" s="373"/>
      <c r="J25" s="378"/>
      <c r="K25" s="372">
        <f>IF(K21&lt;&gt;0,IF(K23&lt;&gt;0,K23/K21,0),0)</f>
        <v>0</v>
      </c>
      <c r="L25" s="373"/>
      <c r="M25" s="378"/>
      <c r="N25" s="372">
        <f>IF(N21&lt;&gt;0,IF(N23&lt;&gt;0,N23/N21,0),0)</f>
        <v>0</v>
      </c>
      <c r="O25" s="373"/>
      <c r="P25" s="378"/>
      <c r="Q25" s="372">
        <f>IF(Q21&lt;&gt;0,IF(Q23&lt;&gt;0,Q23/Q21,0),0)</f>
        <v>0</v>
      </c>
      <c r="R25" s="373"/>
      <c r="S25" s="378"/>
      <c r="T25" s="372">
        <f>IF(T21&lt;&gt;0,IF(T23&lt;&gt;0,T23/T21,0),0)</f>
        <v>0</v>
      </c>
      <c r="U25" s="373"/>
      <c r="V25" s="373"/>
      <c r="W25" s="374">
        <f>IF(W21&lt;&gt;0,IF(W23&lt;&gt;0,W23/W21,0),0)</f>
        <v>0</v>
      </c>
      <c r="X25" s="373"/>
      <c r="Y25" s="375"/>
    </row>
    <row r="26" spans="2:25" ht="16.5" customHeight="1" x14ac:dyDescent="0.4">
      <c r="B26" s="332" t="s">
        <v>96</v>
      </c>
      <c r="C26" s="335" t="s">
        <v>75</v>
      </c>
      <c r="D26" s="50" t="s">
        <v>76</v>
      </c>
      <c r="E26" s="51"/>
      <c r="F26" s="52"/>
      <c r="G26" s="53"/>
      <c r="H26" s="51"/>
      <c r="I26" s="52"/>
      <c r="J26" s="53"/>
      <c r="K26" s="51"/>
      <c r="L26" s="52"/>
      <c r="M26" s="53"/>
      <c r="N26" s="51"/>
      <c r="O26" s="52"/>
      <c r="P26" s="53"/>
      <c r="Q26" s="51"/>
      <c r="R26" s="52"/>
      <c r="S26" s="53"/>
      <c r="T26" s="51"/>
      <c r="U26" s="52"/>
      <c r="V26" s="54"/>
      <c r="W26" s="72">
        <f t="shared" ref="W26:W28" si="13">E26+H26+K26+N26+Q26+T26</f>
        <v>0</v>
      </c>
      <c r="X26" s="52">
        <f t="shared" ref="X26:X28" si="14">F26+I26+L26+O26+R26+U26</f>
        <v>0</v>
      </c>
      <c r="Y26" s="73">
        <f>G26+J26+P26+S26+M26+V26</f>
        <v>0</v>
      </c>
    </row>
    <row r="27" spans="2:25" s="110" customFormat="1" ht="16.5" customHeight="1" x14ac:dyDescent="0.4">
      <c r="B27" s="401"/>
      <c r="C27" s="336"/>
      <c r="D27" s="55" t="s">
        <v>77</v>
      </c>
      <c r="E27" s="56"/>
      <c r="F27" s="57"/>
      <c r="G27" s="58"/>
      <c r="H27" s="56"/>
      <c r="I27" s="57"/>
      <c r="J27" s="58"/>
      <c r="K27" s="56"/>
      <c r="L27" s="57"/>
      <c r="M27" s="58"/>
      <c r="N27" s="56"/>
      <c r="O27" s="57"/>
      <c r="P27" s="58"/>
      <c r="Q27" s="56"/>
      <c r="R27" s="57"/>
      <c r="S27" s="58"/>
      <c r="T27" s="56"/>
      <c r="U27" s="57"/>
      <c r="V27" s="59"/>
      <c r="W27" s="74">
        <f t="shared" si="13"/>
        <v>0</v>
      </c>
      <c r="X27" s="75">
        <f t="shared" si="14"/>
        <v>0</v>
      </c>
      <c r="Y27" s="76">
        <f>G27+J27+P27+S27+M27+V27</f>
        <v>0</v>
      </c>
    </row>
    <row r="28" spans="2:25" ht="16.5" customHeight="1" x14ac:dyDescent="0.4">
      <c r="B28" s="333"/>
      <c r="C28" s="336"/>
      <c r="D28" s="60" t="s">
        <v>78</v>
      </c>
      <c r="E28" s="61"/>
      <c r="F28" s="62"/>
      <c r="G28" s="63"/>
      <c r="H28" s="61"/>
      <c r="I28" s="62"/>
      <c r="J28" s="63"/>
      <c r="K28" s="61"/>
      <c r="L28" s="62"/>
      <c r="M28" s="63"/>
      <c r="N28" s="64"/>
      <c r="O28" s="65"/>
      <c r="P28" s="63"/>
      <c r="Q28" s="64"/>
      <c r="R28" s="65"/>
      <c r="S28" s="63"/>
      <c r="T28" s="61"/>
      <c r="U28" s="62"/>
      <c r="V28" s="66"/>
      <c r="W28" s="77">
        <f t="shared" si="13"/>
        <v>0</v>
      </c>
      <c r="X28" s="62">
        <f t="shared" si="14"/>
        <v>0</v>
      </c>
      <c r="Y28" s="78">
        <f>G28+J28+M28+P28+S28+V28</f>
        <v>0</v>
      </c>
    </row>
    <row r="29" spans="2:25" ht="16.5" customHeight="1" x14ac:dyDescent="0.4">
      <c r="B29" s="333"/>
      <c r="C29" s="336"/>
      <c r="D29" s="67" t="s">
        <v>79</v>
      </c>
      <c r="E29" s="105">
        <f>E28-E26</f>
        <v>0</v>
      </c>
      <c r="F29" s="106">
        <f>F28-F26</f>
        <v>0</v>
      </c>
      <c r="G29" s="107">
        <f t="shared" ref="G29" si="15">G28-G26</f>
        <v>0</v>
      </c>
      <c r="H29" s="105">
        <f>H28-H26</f>
        <v>0</v>
      </c>
      <c r="I29" s="106">
        <f t="shared" ref="I29:J29" si="16">I28-I26</f>
        <v>0</v>
      </c>
      <c r="J29" s="107">
        <f t="shared" si="16"/>
        <v>0</v>
      </c>
      <c r="K29" s="105">
        <f>K28-K26</f>
        <v>0</v>
      </c>
      <c r="L29" s="106">
        <f t="shared" ref="L29:M29" si="17">L28-L26</f>
        <v>0</v>
      </c>
      <c r="M29" s="107">
        <f t="shared" si="17"/>
        <v>0</v>
      </c>
      <c r="N29" s="105">
        <f>N28-N26</f>
        <v>0</v>
      </c>
      <c r="O29" s="106">
        <f t="shared" ref="O29:P29" si="18">O28-O26</f>
        <v>0</v>
      </c>
      <c r="P29" s="107">
        <f t="shared" si="18"/>
        <v>0</v>
      </c>
      <c r="Q29" s="105">
        <f>Q28-Q26</f>
        <v>0</v>
      </c>
      <c r="R29" s="106">
        <f t="shared" ref="R29:S29" si="19">R28-R26</f>
        <v>0</v>
      </c>
      <c r="S29" s="107">
        <f t="shared" si="19"/>
        <v>0</v>
      </c>
      <c r="T29" s="105">
        <f>T28-T26</f>
        <v>0</v>
      </c>
      <c r="U29" s="106">
        <f t="shared" ref="U29:Y29" si="20">U28-U26</f>
        <v>0</v>
      </c>
      <c r="V29" s="68">
        <f t="shared" si="20"/>
        <v>0</v>
      </c>
      <c r="W29" s="108">
        <f t="shared" si="20"/>
        <v>0</v>
      </c>
      <c r="X29" s="106">
        <f t="shared" si="20"/>
        <v>0</v>
      </c>
      <c r="Y29" s="109">
        <f t="shared" si="20"/>
        <v>0</v>
      </c>
    </row>
    <row r="30" spans="2:25" ht="16.5" customHeight="1" x14ac:dyDescent="0.4">
      <c r="B30" s="333"/>
      <c r="C30" s="337"/>
      <c r="D30" s="69" t="s">
        <v>80</v>
      </c>
      <c r="E30" s="338">
        <f>IF(G26&lt;&gt;0,IF(G28&lt;&gt;0, G28/G26, 0),0)</f>
        <v>0</v>
      </c>
      <c r="F30" s="340"/>
      <c r="G30" s="339"/>
      <c r="H30" s="338">
        <f>IF(J26&lt;&gt;0,IF(J28&lt;&gt;0, J28/J26, 0),0)</f>
        <v>0</v>
      </c>
      <c r="I30" s="340"/>
      <c r="J30" s="339"/>
      <c r="K30" s="338">
        <f>IF(M26&lt;&gt;0,IF(M28&lt;&gt;0, M28/M26, 0),0)</f>
        <v>0</v>
      </c>
      <c r="L30" s="340"/>
      <c r="M30" s="339"/>
      <c r="N30" s="338">
        <f>IF(P26&lt;&gt;0,IF(P28&lt;&gt;0, P28/P26, 0),0)</f>
        <v>0</v>
      </c>
      <c r="O30" s="340"/>
      <c r="P30" s="339"/>
      <c r="Q30" s="338">
        <f>IF(S26&lt;&gt;0,IF(S28&lt;&gt;0, S28/S26, 0),0)</f>
        <v>0</v>
      </c>
      <c r="R30" s="340"/>
      <c r="S30" s="339"/>
      <c r="T30" s="338">
        <f>IF(V26&lt;&gt;0,IF(V28&lt;&gt;0, V28/V26, 0),0)</f>
        <v>0</v>
      </c>
      <c r="U30" s="340"/>
      <c r="V30" s="340"/>
      <c r="W30" s="341">
        <f>IF(Y26&lt;&gt;0,IF(Y28&lt;&gt;0, Y28/Y26, 0),0)</f>
        <v>0</v>
      </c>
      <c r="X30" s="340"/>
      <c r="Y30" s="342"/>
    </row>
    <row r="31" spans="2:25" ht="16.5" customHeight="1" x14ac:dyDescent="0.4">
      <c r="B31" s="333"/>
      <c r="C31" s="343" t="s">
        <v>81</v>
      </c>
      <c r="D31" s="70" t="s">
        <v>76</v>
      </c>
      <c r="E31" s="346"/>
      <c r="F31" s="348"/>
      <c r="G31" s="347"/>
      <c r="H31" s="346"/>
      <c r="I31" s="348"/>
      <c r="J31" s="347"/>
      <c r="K31" s="346"/>
      <c r="L31" s="348"/>
      <c r="M31" s="347"/>
      <c r="N31" s="346"/>
      <c r="O31" s="348"/>
      <c r="P31" s="347"/>
      <c r="Q31" s="346"/>
      <c r="R31" s="348"/>
      <c r="S31" s="347"/>
      <c r="T31" s="346"/>
      <c r="U31" s="348"/>
      <c r="V31" s="348"/>
      <c r="W31" s="349">
        <f>E31+H31+K31+T31+N31+Q31</f>
        <v>0</v>
      </c>
      <c r="X31" s="348"/>
      <c r="Y31" s="350"/>
    </row>
    <row r="32" spans="2:25" s="110" customFormat="1" ht="16.5" customHeight="1" x14ac:dyDescent="0.4">
      <c r="B32" s="333"/>
      <c r="C32" s="344"/>
      <c r="D32" s="55" t="s">
        <v>82</v>
      </c>
      <c r="E32" s="441"/>
      <c r="F32" s="442"/>
      <c r="G32" s="443"/>
      <c r="H32" s="441"/>
      <c r="I32" s="442"/>
      <c r="J32" s="443"/>
      <c r="K32" s="441"/>
      <c r="L32" s="442"/>
      <c r="M32" s="443"/>
      <c r="N32" s="441"/>
      <c r="O32" s="442"/>
      <c r="P32" s="443"/>
      <c r="Q32" s="441"/>
      <c r="R32" s="442"/>
      <c r="S32" s="443"/>
      <c r="T32" s="441"/>
      <c r="U32" s="442"/>
      <c r="V32" s="442"/>
      <c r="W32" s="444">
        <f>E32+H32+K32+T32+N32+Q32</f>
        <v>0</v>
      </c>
      <c r="X32" s="445"/>
      <c r="Y32" s="446"/>
    </row>
    <row r="33" spans="2:25" ht="16.5" customHeight="1" x14ac:dyDescent="0.4">
      <c r="B33" s="333"/>
      <c r="C33" s="344"/>
      <c r="D33" s="60" t="s">
        <v>78</v>
      </c>
      <c r="E33" s="353"/>
      <c r="F33" s="355"/>
      <c r="G33" s="354"/>
      <c r="H33" s="353"/>
      <c r="I33" s="355"/>
      <c r="J33" s="354"/>
      <c r="K33" s="353"/>
      <c r="L33" s="355"/>
      <c r="M33" s="354"/>
      <c r="N33" s="353"/>
      <c r="O33" s="355"/>
      <c r="P33" s="354"/>
      <c r="Q33" s="353"/>
      <c r="R33" s="355"/>
      <c r="S33" s="354"/>
      <c r="T33" s="353"/>
      <c r="U33" s="355"/>
      <c r="V33" s="355"/>
      <c r="W33" s="356">
        <f>E33+H33+K33+T33+N33+Q33</f>
        <v>0</v>
      </c>
      <c r="X33" s="357"/>
      <c r="Y33" s="358"/>
    </row>
    <row r="34" spans="2:25" ht="16.5" customHeight="1" x14ac:dyDescent="0.4">
      <c r="B34" s="333"/>
      <c r="C34" s="344"/>
      <c r="D34" s="67" t="s">
        <v>79</v>
      </c>
      <c r="E34" s="351">
        <f>E33-E31</f>
        <v>0</v>
      </c>
      <c r="F34" s="359"/>
      <c r="G34" s="352"/>
      <c r="H34" s="351">
        <f>H33-H31</f>
        <v>0</v>
      </c>
      <c r="I34" s="359"/>
      <c r="J34" s="352"/>
      <c r="K34" s="351">
        <f>K33-K31</f>
        <v>0</v>
      </c>
      <c r="L34" s="359"/>
      <c r="M34" s="352"/>
      <c r="N34" s="351">
        <f>N33-N31</f>
        <v>0</v>
      </c>
      <c r="O34" s="359"/>
      <c r="P34" s="352"/>
      <c r="Q34" s="351">
        <f>Q33-Q31</f>
        <v>0</v>
      </c>
      <c r="R34" s="359"/>
      <c r="S34" s="352"/>
      <c r="T34" s="351">
        <f>T33-T31</f>
        <v>0</v>
      </c>
      <c r="U34" s="359"/>
      <c r="V34" s="359"/>
      <c r="W34" s="360">
        <f>W33-W31</f>
        <v>0</v>
      </c>
      <c r="X34" s="359"/>
      <c r="Y34" s="361"/>
    </row>
    <row r="35" spans="2:25" ht="16.5" customHeight="1" thickBot="1" x14ac:dyDescent="0.45">
      <c r="B35" s="334"/>
      <c r="C35" s="345"/>
      <c r="D35" s="71" t="s">
        <v>80</v>
      </c>
      <c r="E35" s="372">
        <f>IF(E31&lt;&gt;0,IF(E33&lt;&gt;0,E33/E31,0),0)</f>
        <v>0</v>
      </c>
      <c r="F35" s="373"/>
      <c r="G35" s="378"/>
      <c r="H35" s="372">
        <f>IF(H31&lt;&gt;0,IF(H33&lt;&gt;0,H33/H31,0),0)</f>
        <v>0</v>
      </c>
      <c r="I35" s="373"/>
      <c r="J35" s="378"/>
      <c r="K35" s="372">
        <f>IF(K31&lt;&gt;0,IF(K33&lt;&gt;0,K33/K31,0),0)</f>
        <v>0</v>
      </c>
      <c r="L35" s="373"/>
      <c r="M35" s="378"/>
      <c r="N35" s="372">
        <f>IF(N31&lt;&gt;0,IF(N33&lt;&gt;0,N33/N31,0),0)</f>
        <v>0</v>
      </c>
      <c r="O35" s="373"/>
      <c r="P35" s="378"/>
      <c r="Q35" s="372">
        <f>IF(Q31&lt;&gt;0,IF(Q33&lt;&gt;0,Q33/Q31,0),0)</f>
        <v>0</v>
      </c>
      <c r="R35" s="373"/>
      <c r="S35" s="378"/>
      <c r="T35" s="372">
        <f>IF(T31&lt;&gt;0,IF(T33&lt;&gt;0,T33/T31,0),0)</f>
        <v>0</v>
      </c>
      <c r="U35" s="373"/>
      <c r="V35" s="373"/>
      <c r="W35" s="374">
        <f>IF(W31&lt;&gt;0,IF(W33&lt;&gt;0,W33/W31,0),0)</f>
        <v>0</v>
      </c>
      <c r="X35" s="373"/>
      <c r="Y35" s="375"/>
    </row>
    <row r="36" spans="2:25" ht="16.5" customHeight="1" x14ac:dyDescent="0.4">
      <c r="B36" s="332" t="s">
        <v>100</v>
      </c>
      <c r="C36" s="335" t="s">
        <v>75</v>
      </c>
      <c r="D36" s="50" t="s">
        <v>76</v>
      </c>
      <c r="E36" s="51">
        <f t="shared" ref="E36:G36" si="21">SUM(E6,E16,E26)</f>
        <v>0</v>
      </c>
      <c r="F36" s="52">
        <f t="shared" si="21"/>
        <v>0</v>
      </c>
      <c r="G36" s="53">
        <f t="shared" si="21"/>
        <v>0</v>
      </c>
      <c r="H36" s="51">
        <f t="shared" ref="H36:V36" si="22">SUM(H6,H16,H26)</f>
        <v>0</v>
      </c>
      <c r="I36" s="52">
        <f t="shared" si="22"/>
        <v>0</v>
      </c>
      <c r="J36" s="53">
        <f t="shared" si="22"/>
        <v>0</v>
      </c>
      <c r="K36" s="51">
        <f t="shared" si="22"/>
        <v>0</v>
      </c>
      <c r="L36" s="52">
        <f t="shared" si="22"/>
        <v>0</v>
      </c>
      <c r="M36" s="53">
        <f t="shared" si="22"/>
        <v>0</v>
      </c>
      <c r="N36" s="51">
        <f t="shared" si="22"/>
        <v>0</v>
      </c>
      <c r="O36" s="52">
        <f t="shared" si="22"/>
        <v>0</v>
      </c>
      <c r="P36" s="53">
        <f t="shared" si="22"/>
        <v>0</v>
      </c>
      <c r="Q36" s="51">
        <f t="shared" si="22"/>
        <v>0</v>
      </c>
      <c r="R36" s="52">
        <f t="shared" si="22"/>
        <v>0</v>
      </c>
      <c r="S36" s="53">
        <f t="shared" si="22"/>
        <v>0</v>
      </c>
      <c r="T36" s="51">
        <f t="shared" si="22"/>
        <v>0</v>
      </c>
      <c r="U36" s="52">
        <f t="shared" si="22"/>
        <v>0</v>
      </c>
      <c r="V36" s="53">
        <f t="shared" si="22"/>
        <v>0</v>
      </c>
      <c r="W36" s="72">
        <f t="shared" ref="W36:W37" si="23">E36+H36+K36+N36+Q36+T36</f>
        <v>0</v>
      </c>
      <c r="X36" s="52">
        <f t="shared" ref="X36:X37" si="24">F36+I36+L36+O36+R36+U36</f>
        <v>0</v>
      </c>
      <c r="Y36" s="73">
        <f t="shared" ref="Y36:Y37" si="25">G36+J36+M36+P36+S36+V36</f>
        <v>0</v>
      </c>
    </row>
    <row r="37" spans="2:25" ht="16.5" customHeight="1" x14ac:dyDescent="0.4">
      <c r="B37" s="333"/>
      <c r="C37" s="336"/>
      <c r="D37" s="60" t="s">
        <v>78</v>
      </c>
      <c r="E37" s="64">
        <f t="shared" ref="E37:G37" si="26">SUM(E8,E18,E28)</f>
        <v>0</v>
      </c>
      <c r="F37" s="65">
        <f t="shared" si="26"/>
        <v>0</v>
      </c>
      <c r="G37" s="63">
        <f t="shared" si="26"/>
        <v>0</v>
      </c>
      <c r="H37" s="64">
        <f t="shared" ref="H37:V37" si="27">SUM(H8,H18,H28)</f>
        <v>0</v>
      </c>
      <c r="I37" s="65">
        <f t="shared" si="27"/>
        <v>0</v>
      </c>
      <c r="J37" s="63">
        <f t="shared" si="27"/>
        <v>0</v>
      </c>
      <c r="K37" s="64">
        <f t="shared" si="27"/>
        <v>0</v>
      </c>
      <c r="L37" s="65">
        <f t="shared" si="27"/>
        <v>0</v>
      </c>
      <c r="M37" s="63">
        <f t="shared" si="27"/>
        <v>0</v>
      </c>
      <c r="N37" s="64">
        <f t="shared" si="27"/>
        <v>0</v>
      </c>
      <c r="O37" s="65">
        <f t="shared" si="27"/>
        <v>0</v>
      </c>
      <c r="P37" s="63">
        <f t="shared" si="27"/>
        <v>0</v>
      </c>
      <c r="Q37" s="64">
        <f t="shared" si="27"/>
        <v>0</v>
      </c>
      <c r="R37" s="65">
        <f t="shared" si="27"/>
        <v>0</v>
      </c>
      <c r="S37" s="63">
        <f t="shared" si="27"/>
        <v>0</v>
      </c>
      <c r="T37" s="64">
        <f t="shared" si="27"/>
        <v>0</v>
      </c>
      <c r="U37" s="65">
        <f t="shared" si="27"/>
        <v>0</v>
      </c>
      <c r="V37" s="63">
        <f t="shared" si="27"/>
        <v>0</v>
      </c>
      <c r="W37" s="77">
        <f t="shared" si="23"/>
        <v>0</v>
      </c>
      <c r="X37" s="62">
        <f t="shared" si="24"/>
        <v>0</v>
      </c>
      <c r="Y37" s="78">
        <f t="shared" si="25"/>
        <v>0</v>
      </c>
    </row>
    <row r="38" spans="2:25" ht="16.5" customHeight="1" x14ac:dyDescent="0.4">
      <c r="B38" s="333"/>
      <c r="C38" s="336"/>
      <c r="D38" s="67" t="s">
        <v>79</v>
      </c>
      <c r="E38" s="105">
        <f>E37-E36</f>
        <v>0</v>
      </c>
      <c r="F38" s="106">
        <f t="shared" ref="F38:G38" si="28">F37-F36</f>
        <v>0</v>
      </c>
      <c r="G38" s="107">
        <f t="shared" si="28"/>
        <v>0</v>
      </c>
      <c r="H38" s="105">
        <f>H37-H36</f>
        <v>0</v>
      </c>
      <c r="I38" s="106">
        <f t="shared" ref="I38:J38" si="29">I37-I36</f>
        <v>0</v>
      </c>
      <c r="J38" s="107">
        <f t="shared" si="29"/>
        <v>0</v>
      </c>
      <c r="K38" s="105">
        <f>K37-K36</f>
        <v>0</v>
      </c>
      <c r="L38" s="106">
        <f t="shared" ref="L38:M38" si="30">L37-L36</f>
        <v>0</v>
      </c>
      <c r="M38" s="107">
        <f t="shared" si="30"/>
        <v>0</v>
      </c>
      <c r="N38" s="105">
        <f>N37-N36</f>
        <v>0</v>
      </c>
      <c r="O38" s="106">
        <f t="shared" ref="O38:P38" si="31">O37-O36</f>
        <v>0</v>
      </c>
      <c r="P38" s="107">
        <f t="shared" si="31"/>
        <v>0</v>
      </c>
      <c r="Q38" s="105">
        <f>Q37-Q36</f>
        <v>0</v>
      </c>
      <c r="R38" s="106">
        <f t="shared" ref="R38:S38" si="32">R37-R36</f>
        <v>0</v>
      </c>
      <c r="S38" s="107">
        <f t="shared" si="32"/>
        <v>0</v>
      </c>
      <c r="T38" s="105">
        <f>T37-T36</f>
        <v>0</v>
      </c>
      <c r="U38" s="106">
        <f t="shared" ref="U38:V38" si="33">U37-U36</f>
        <v>0</v>
      </c>
      <c r="V38" s="107">
        <f t="shared" si="33"/>
        <v>0</v>
      </c>
      <c r="W38" s="108">
        <f>W37-W36</f>
        <v>0</v>
      </c>
      <c r="X38" s="106">
        <f t="shared" ref="X38:Y38" si="34">X37-X36</f>
        <v>0</v>
      </c>
      <c r="Y38" s="109">
        <f t="shared" si="34"/>
        <v>0</v>
      </c>
    </row>
    <row r="39" spans="2:25" ht="16.5" customHeight="1" x14ac:dyDescent="0.4">
      <c r="B39" s="333"/>
      <c r="C39" s="337"/>
      <c r="D39" s="69" t="s">
        <v>80</v>
      </c>
      <c r="E39" s="338">
        <f>IF(G36&lt;&gt;0,IF(G37&lt;&gt;0,G37/G36,0),0)</f>
        <v>0</v>
      </c>
      <c r="F39" s="340"/>
      <c r="G39" s="339"/>
      <c r="H39" s="338">
        <f>IF(J36&lt;&gt;0,IF(J37&lt;&gt;0,J37/J36,0),0)</f>
        <v>0</v>
      </c>
      <c r="I39" s="340"/>
      <c r="J39" s="339"/>
      <c r="K39" s="338">
        <f>IF(M36&lt;&gt;0,IF(M37&lt;&gt;0,M37/M36,0),0)</f>
        <v>0</v>
      </c>
      <c r="L39" s="340"/>
      <c r="M39" s="339"/>
      <c r="N39" s="338">
        <f>IF(P36&lt;&gt;0,IF(P37&lt;&gt;0,P37/P36,0),0)</f>
        <v>0</v>
      </c>
      <c r="O39" s="340"/>
      <c r="P39" s="339"/>
      <c r="Q39" s="338">
        <f>IF(S36&lt;&gt;0,IF(S37&lt;&gt;0,S37/S36,0),0)</f>
        <v>0</v>
      </c>
      <c r="R39" s="340"/>
      <c r="S39" s="339"/>
      <c r="T39" s="338">
        <f>IF(V36&lt;&gt;0,IF(V37&lt;&gt;0,V37/V36,0),0)</f>
        <v>0</v>
      </c>
      <c r="U39" s="340"/>
      <c r="V39" s="340"/>
      <c r="W39" s="341">
        <f>IF(Y36&lt;&gt;0,IF(Y37&lt;&gt;0,Y37/Y36,0),0)</f>
        <v>0</v>
      </c>
      <c r="X39" s="340"/>
      <c r="Y39" s="342"/>
    </row>
    <row r="40" spans="2:25" ht="16.5" customHeight="1" x14ac:dyDescent="0.4">
      <c r="B40" s="333"/>
      <c r="C40" s="343" t="s">
        <v>81</v>
      </c>
      <c r="D40" s="79" t="s">
        <v>76</v>
      </c>
      <c r="E40" s="346">
        <f>SUM(E11,E21,E31)</f>
        <v>0</v>
      </c>
      <c r="F40" s="348"/>
      <c r="G40" s="347"/>
      <c r="H40" s="346">
        <f t="shared" ref="H40" si="35">SUM(H11,H21,H31)</f>
        <v>0</v>
      </c>
      <c r="I40" s="348"/>
      <c r="J40" s="347"/>
      <c r="K40" s="346">
        <f t="shared" ref="K40" si="36">SUM(K11,K21,K31)</f>
        <v>0</v>
      </c>
      <c r="L40" s="348"/>
      <c r="M40" s="347"/>
      <c r="N40" s="346">
        <f t="shared" ref="N40" si="37">SUM(N11,N21,N31)</f>
        <v>0</v>
      </c>
      <c r="O40" s="348"/>
      <c r="P40" s="347"/>
      <c r="Q40" s="346">
        <f t="shared" ref="Q40" si="38">SUM(Q11,Q21,Q31)</f>
        <v>0</v>
      </c>
      <c r="R40" s="348"/>
      <c r="S40" s="347"/>
      <c r="T40" s="346">
        <f t="shared" ref="T40" si="39">SUM(T11,T21,T31)</f>
        <v>0</v>
      </c>
      <c r="U40" s="348"/>
      <c r="V40" s="348"/>
      <c r="W40" s="349">
        <f>SUM(E40:V40)</f>
        <v>0</v>
      </c>
      <c r="X40" s="348"/>
      <c r="Y40" s="350"/>
    </row>
    <row r="41" spans="2:25" ht="16.5" customHeight="1" x14ac:dyDescent="0.4">
      <c r="B41" s="333"/>
      <c r="C41" s="344"/>
      <c r="D41" s="80" t="s">
        <v>78</v>
      </c>
      <c r="E41" s="353">
        <f>SUM(E13,E23,E33)</f>
        <v>0</v>
      </c>
      <c r="F41" s="355"/>
      <c r="G41" s="354"/>
      <c r="H41" s="353">
        <f t="shared" ref="H41" si="40">SUM(H13,H23,H33)</f>
        <v>0</v>
      </c>
      <c r="I41" s="355"/>
      <c r="J41" s="354"/>
      <c r="K41" s="353">
        <f t="shared" ref="K41" si="41">SUM(K13,K23,K33)</f>
        <v>0</v>
      </c>
      <c r="L41" s="355"/>
      <c r="M41" s="354"/>
      <c r="N41" s="353">
        <f t="shared" ref="N41" si="42">SUM(N13,N23,N33)</f>
        <v>0</v>
      </c>
      <c r="O41" s="355"/>
      <c r="P41" s="354"/>
      <c r="Q41" s="353">
        <f t="shared" ref="Q41" si="43">SUM(Q13,Q23,Q33)</f>
        <v>0</v>
      </c>
      <c r="R41" s="355"/>
      <c r="S41" s="354"/>
      <c r="T41" s="353">
        <f t="shared" ref="T41" si="44">SUM(T13,T23,T33)</f>
        <v>0</v>
      </c>
      <c r="U41" s="355"/>
      <c r="V41" s="355"/>
      <c r="W41" s="440">
        <f>SUM(E41:V41)</f>
        <v>0</v>
      </c>
      <c r="X41" s="355"/>
      <c r="Y41" s="439"/>
    </row>
    <row r="42" spans="2:25" ht="16.5" customHeight="1" x14ac:dyDescent="0.4">
      <c r="B42" s="333"/>
      <c r="C42" s="344"/>
      <c r="D42" s="81" t="s">
        <v>79</v>
      </c>
      <c r="E42" s="351">
        <f>E41-E40</f>
        <v>0</v>
      </c>
      <c r="F42" s="359"/>
      <c r="G42" s="352"/>
      <c r="H42" s="351">
        <f>H41-H40</f>
        <v>0</v>
      </c>
      <c r="I42" s="359"/>
      <c r="J42" s="352"/>
      <c r="K42" s="351">
        <f>K41-K40</f>
        <v>0</v>
      </c>
      <c r="L42" s="359"/>
      <c r="M42" s="352"/>
      <c r="N42" s="351">
        <f>N41-N40</f>
        <v>0</v>
      </c>
      <c r="O42" s="359"/>
      <c r="P42" s="352"/>
      <c r="Q42" s="351">
        <f>Q41-Q40</f>
        <v>0</v>
      </c>
      <c r="R42" s="359"/>
      <c r="S42" s="352"/>
      <c r="T42" s="351">
        <f>T41-T40</f>
        <v>0</v>
      </c>
      <c r="U42" s="359"/>
      <c r="V42" s="359"/>
      <c r="W42" s="360">
        <f>W41-W40</f>
        <v>0</v>
      </c>
      <c r="X42" s="359"/>
      <c r="Y42" s="361"/>
    </row>
    <row r="43" spans="2:25" ht="16.5" customHeight="1" thickBot="1" x14ac:dyDescent="0.45">
      <c r="B43" s="334"/>
      <c r="C43" s="345"/>
      <c r="D43" s="71" t="s">
        <v>80</v>
      </c>
      <c r="E43" s="372">
        <f>IF(E40&lt;&gt;0,IF(E41&lt;&gt;0,E41/E40,0),0)</f>
        <v>0</v>
      </c>
      <c r="F43" s="373"/>
      <c r="G43" s="378"/>
      <c r="H43" s="372">
        <f>IF(H40&lt;&gt;0,IF(H41&lt;&gt;0,H41/H40,0),0)</f>
        <v>0</v>
      </c>
      <c r="I43" s="373"/>
      <c r="J43" s="378"/>
      <c r="K43" s="372">
        <f>IF(K40&lt;&gt;0,IF(K41&lt;&gt;0,K41/K40,0),0)</f>
        <v>0</v>
      </c>
      <c r="L43" s="373"/>
      <c r="M43" s="378"/>
      <c r="N43" s="372">
        <f>IF(N40&lt;&gt;0,IF(N41&lt;&gt;0,N41/N40,0),0)</f>
        <v>0</v>
      </c>
      <c r="O43" s="373"/>
      <c r="P43" s="378"/>
      <c r="Q43" s="372">
        <f>IF(Q40&lt;&gt;0,IF(Q41&lt;&gt;0,Q41/Q40,0),0)</f>
        <v>0</v>
      </c>
      <c r="R43" s="373"/>
      <c r="S43" s="378"/>
      <c r="T43" s="372">
        <f>IF(T40&lt;&gt;0,IF(T41&lt;&gt;0,T41/T40,0),0)</f>
        <v>0</v>
      </c>
      <c r="U43" s="373"/>
      <c r="V43" s="373"/>
      <c r="W43" s="374">
        <f>IF(W40&lt;&gt;0,IF(W41&lt;&gt;0,W41/W40,0),0)</f>
        <v>0</v>
      </c>
      <c r="X43" s="373"/>
      <c r="Y43" s="375"/>
    </row>
    <row r="44" spans="2:25" ht="16.5" customHeight="1" x14ac:dyDescent="0.4">
      <c r="B44" s="401" t="s">
        <v>97</v>
      </c>
      <c r="C44" s="335" t="s">
        <v>75</v>
      </c>
      <c r="D44" s="50" t="s">
        <v>76</v>
      </c>
      <c r="E44" s="51"/>
      <c r="F44" s="52"/>
      <c r="G44" s="53"/>
      <c r="H44" s="51"/>
      <c r="I44" s="52"/>
      <c r="J44" s="53"/>
      <c r="K44" s="51"/>
      <c r="L44" s="52"/>
      <c r="M44" s="53"/>
      <c r="N44" s="51"/>
      <c r="O44" s="52"/>
      <c r="P44" s="53"/>
      <c r="Q44" s="51"/>
      <c r="R44" s="52"/>
      <c r="S44" s="53"/>
      <c r="T44" s="51"/>
      <c r="U44" s="52"/>
      <c r="V44" s="54"/>
      <c r="W44" s="72">
        <f t="shared" ref="W44:W46" si="45">E44+H44+K44+N44+Q44+T44</f>
        <v>0</v>
      </c>
      <c r="X44" s="52">
        <f t="shared" ref="X44:X46" si="46">F44+I44+L44+O44+R44+U44</f>
        <v>0</v>
      </c>
      <c r="Y44" s="73">
        <f>G44+J44+P44+S44+M44+V44</f>
        <v>0</v>
      </c>
    </row>
    <row r="45" spans="2:25" s="110" customFormat="1" ht="16.5" customHeight="1" x14ac:dyDescent="0.4">
      <c r="B45" s="401"/>
      <c r="C45" s="336"/>
      <c r="D45" s="55" t="s">
        <v>77</v>
      </c>
      <c r="E45" s="56"/>
      <c r="F45" s="57"/>
      <c r="G45" s="58"/>
      <c r="H45" s="56"/>
      <c r="I45" s="57"/>
      <c r="J45" s="58"/>
      <c r="K45" s="56"/>
      <c r="L45" s="57"/>
      <c r="M45" s="58"/>
      <c r="N45" s="56"/>
      <c r="O45" s="57"/>
      <c r="P45" s="58"/>
      <c r="Q45" s="56"/>
      <c r="R45" s="57"/>
      <c r="S45" s="58"/>
      <c r="T45" s="56"/>
      <c r="U45" s="57"/>
      <c r="V45" s="59"/>
      <c r="W45" s="74">
        <f t="shared" si="45"/>
        <v>0</v>
      </c>
      <c r="X45" s="75">
        <f t="shared" si="46"/>
        <v>0</v>
      </c>
      <c r="Y45" s="76">
        <f>G45+J45+P45+S45+M45+V45</f>
        <v>0</v>
      </c>
    </row>
    <row r="46" spans="2:25" ht="16.5" customHeight="1" x14ac:dyDescent="0.4">
      <c r="B46" s="333"/>
      <c r="C46" s="336"/>
      <c r="D46" s="60" t="s">
        <v>78</v>
      </c>
      <c r="E46" s="61"/>
      <c r="F46" s="62"/>
      <c r="G46" s="63"/>
      <c r="H46" s="61"/>
      <c r="I46" s="62"/>
      <c r="J46" s="63"/>
      <c r="K46" s="61"/>
      <c r="L46" s="62"/>
      <c r="M46" s="63"/>
      <c r="N46" s="64"/>
      <c r="O46" s="65"/>
      <c r="P46" s="63"/>
      <c r="Q46" s="64"/>
      <c r="R46" s="65"/>
      <c r="S46" s="63"/>
      <c r="T46" s="61"/>
      <c r="U46" s="62"/>
      <c r="V46" s="66"/>
      <c r="W46" s="77">
        <f t="shared" si="45"/>
        <v>0</v>
      </c>
      <c r="X46" s="62">
        <f t="shared" si="46"/>
        <v>0</v>
      </c>
      <c r="Y46" s="78">
        <f>G46+J46+M46+P46+S46+V46</f>
        <v>0</v>
      </c>
    </row>
    <row r="47" spans="2:25" ht="16.5" customHeight="1" x14ac:dyDescent="0.4">
      <c r="B47" s="333"/>
      <c r="C47" s="336"/>
      <c r="D47" s="67" t="s">
        <v>79</v>
      </c>
      <c r="E47" s="105">
        <f>E46-E44</f>
        <v>0</v>
      </c>
      <c r="F47" s="106">
        <f>F46-F44</f>
        <v>0</v>
      </c>
      <c r="G47" s="107">
        <f t="shared" ref="G47" si="47">G46-G44</f>
        <v>0</v>
      </c>
      <c r="H47" s="105">
        <f>H46-H44</f>
        <v>0</v>
      </c>
      <c r="I47" s="106">
        <f t="shared" ref="I47:J47" si="48">I46-I44</f>
        <v>0</v>
      </c>
      <c r="J47" s="107">
        <f t="shared" si="48"/>
        <v>0</v>
      </c>
      <c r="K47" s="105">
        <f>K46-K44</f>
        <v>0</v>
      </c>
      <c r="L47" s="106">
        <f t="shared" ref="L47:M47" si="49">L46-L44</f>
        <v>0</v>
      </c>
      <c r="M47" s="107">
        <f t="shared" si="49"/>
        <v>0</v>
      </c>
      <c r="N47" s="105">
        <f>N46-N44</f>
        <v>0</v>
      </c>
      <c r="O47" s="106">
        <f t="shared" ref="O47:P47" si="50">O46-O44</f>
        <v>0</v>
      </c>
      <c r="P47" s="107">
        <f t="shared" si="50"/>
        <v>0</v>
      </c>
      <c r="Q47" s="105">
        <f>Q46-Q44</f>
        <v>0</v>
      </c>
      <c r="R47" s="106">
        <f t="shared" ref="R47:S47" si="51">R46-R44</f>
        <v>0</v>
      </c>
      <c r="S47" s="107">
        <f t="shared" si="51"/>
        <v>0</v>
      </c>
      <c r="T47" s="105">
        <f>T46-T44</f>
        <v>0</v>
      </c>
      <c r="U47" s="106">
        <f t="shared" ref="U47:Y47" si="52">U46-U44</f>
        <v>0</v>
      </c>
      <c r="V47" s="68">
        <f t="shared" si="52"/>
        <v>0</v>
      </c>
      <c r="W47" s="108">
        <f t="shared" si="52"/>
        <v>0</v>
      </c>
      <c r="X47" s="106">
        <f t="shared" si="52"/>
        <v>0</v>
      </c>
      <c r="Y47" s="109">
        <f t="shared" si="52"/>
        <v>0</v>
      </c>
    </row>
    <row r="48" spans="2:25" ht="16.5" customHeight="1" x14ac:dyDescent="0.4">
      <c r="B48" s="333"/>
      <c r="C48" s="337"/>
      <c r="D48" s="69" t="s">
        <v>80</v>
      </c>
      <c r="E48" s="338">
        <f>IF(G44&lt;&gt;0,IF(G46&lt;&gt;0, G46/G44, 0),0)</f>
        <v>0</v>
      </c>
      <c r="F48" s="340"/>
      <c r="G48" s="339"/>
      <c r="H48" s="338">
        <f>IF(J44&lt;&gt;0,IF(J46&lt;&gt;0, J46/J44, 0),0)</f>
        <v>0</v>
      </c>
      <c r="I48" s="340"/>
      <c r="J48" s="339"/>
      <c r="K48" s="338">
        <f>IF(M44&lt;&gt;0,IF(M46&lt;&gt;0, M46/M44, 0),0)</f>
        <v>0</v>
      </c>
      <c r="L48" s="340"/>
      <c r="M48" s="339"/>
      <c r="N48" s="338">
        <f>IF(P44&lt;&gt;0,IF(P46&lt;&gt;0, P46/P44, 0),0)</f>
        <v>0</v>
      </c>
      <c r="O48" s="340"/>
      <c r="P48" s="339"/>
      <c r="Q48" s="338">
        <f>IF(S44&lt;&gt;0,IF(S46&lt;&gt;0, S46/S44, 0),0)</f>
        <v>0</v>
      </c>
      <c r="R48" s="340"/>
      <c r="S48" s="339"/>
      <c r="T48" s="338">
        <f>IF(V44&lt;&gt;0,IF(V46&lt;&gt;0, V46/V44, 0),0)</f>
        <v>0</v>
      </c>
      <c r="U48" s="340"/>
      <c r="V48" s="340"/>
      <c r="W48" s="341">
        <f>IF(Y44&lt;&gt;0,IF(Y46&lt;&gt;0, Y46/Y44, 0),0)</f>
        <v>0</v>
      </c>
      <c r="X48" s="340"/>
      <c r="Y48" s="342"/>
    </row>
    <row r="49" spans="2:25" ht="16.5" customHeight="1" x14ac:dyDescent="0.4">
      <c r="B49" s="333"/>
      <c r="C49" s="343" t="s">
        <v>81</v>
      </c>
      <c r="D49" s="70" t="s">
        <v>76</v>
      </c>
      <c r="E49" s="346"/>
      <c r="F49" s="348"/>
      <c r="G49" s="347"/>
      <c r="H49" s="346"/>
      <c r="I49" s="348"/>
      <c r="J49" s="347"/>
      <c r="K49" s="346"/>
      <c r="L49" s="348"/>
      <c r="M49" s="347"/>
      <c r="N49" s="346"/>
      <c r="O49" s="348"/>
      <c r="P49" s="347"/>
      <c r="Q49" s="346"/>
      <c r="R49" s="348"/>
      <c r="S49" s="347"/>
      <c r="T49" s="346"/>
      <c r="U49" s="348"/>
      <c r="V49" s="348"/>
      <c r="W49" s="349">
        <f>E49+H49+K49+T49+N49+Q49</f>
        <v>0</v>
      </c>
      <c r="X49" s="348"/>
      <c r="Y49" s="350"/>
    </row>
    <row r="50" spans="2:25" s="110" customFormat="1" ht="16.5" customHeight="1" x14ac:dyDescent="0.4">
      <c r="B50" s="333"/>
      <c r="C50" s="344"/>
      <c r="D50" s="55" t="s">
        <v>82</v>
      </c>
      <c r="E50" s="441"/>
      <c r="F50" s="442"/>
      <c r="G50" s="443"/>
      <c r="H50" s="441"/>
      <c r="I50" s="442"/>
      <c r="J50" s="443"/>
      <c r="K50" s="441"/>
      <c r="L50" s="442"/>
      <c r="M50" s="443"/>
      <c r="N50" s="441"/>
      <c r="O50" s="442"/>
      <c r="P50" s="443"/>
      <c r="Q50" s="441"/>
      <c r="R50" s="442"/>
      <c r="S50" s="443"/>
      <c r="T50" s="441"/>
      <c r="U50" s="442"/>
      <c r="V50" s="442"/>
      <c r="W50" s="444">
        <f>E50+H50+K50+T50+N50+Q50</f>
        <v>0</v>
      </c>
      <c r="X50" s="445"/>
      <c r="Y50" s="446"/>
    </row>
    <row r="51" spans="2:25" ht="16.5" customHeight="1" x14ac:dyDescent="0.4">
      <c r="B51" s="333"/>
      <c r="C51" s="344"/>
      <c r="D51" s="60" t="s">
        <v>78</v>
      </c>
      <c r="E51" s="353"/>
      <c r="F51" s="355"/>
      <c r="G51" s="354"/>
      <c r="H51" s="353"/>
      <c r="I51" s="355"/>
      <c r="J51" s="354"/>
      <c r="K51" s="353"/>
      <c r="L51" s="355"/>
      <c r="M51" s="354"/>
      <c r="N51" s="353"/>
      <c r="O51" s="355"/>
      <c r="P51" s="354"/>
      <c r="Q51" s="353"/>
      <c r="R51" s="355"/>
      <c r="S51" s="354"/>
      <c r="T51" s="353"/>
      <c r="U51" s="355"/>
      <c r="V51" s="355"/>
      <c r="W51" s="356">
        <f>E51+H51+K51+T51+N51+Q51</f>
        <v>0</v>
      </c>
      <c r="X51" s="357"/>
      <c r="Y51" s="358"/>
    </row>
    <row r="52" spans="2:25" ht="16.5" customHeight="1" x14ac:dyDescent="0.4">
      <c r="B52" s="333"/>
      <c r="C52" s="344"/>
      <c r="D52" s="67" t="s">
        <v>79</v>
      </c>
      <c r="E52" s="351">
        <f>E51-E49</f>
        <v>0</v>
      </c>
      <c r="F52" s="359"/>
      <c r="G52" s="352"/>
      <c r="H52" s="351">
        <f>H51-H49</f>
        <v>0</v>
      </c>
      <c r="I52" s="359"/>
      <c r="J52" s="352"/>
      <c r="K52" s="351">
        <f>K51-K49</f>
        <v>0</v>
      </c>
      <c r="L52" s="359"/>
      <c r="M52" s="352"/>
      <c r="N52" s="351">
        <f>N51-N49</f>
        <v>0</v>
      </c>
      <c r="O52" s="359"/>
      <c r="P52" s="352"/>
      <c r="Q52" s="351">
        <f>Q51-Q49</f>
        <v>0</v>
      </c>
      <c r="R52" s="359"/>
      <c r="S52" s="352"/>
      <c r="T52" s="351">
        <f>T51-T49</f>
        <v>0</v>
      </c>
      <c r="U52" s="359"/>
      <c r="V52" s="359"/>
      <c r="W52" s="360">
        <f>W51-W49</f>
        <v>0</v>
      </c>
      <c r="X52" s="359"/>
      <c r="Y52" s="361"/>
    </row>
    <row r="53" spans="2:25" ht="16.5" customHeight="1" thickBot="1" x14ac:dyDescent="0.45">
      <c r="B53" s="333"/>
      <c r="C53" s="344"/>
      <c r="D53" s="71" t="s">
        <v>80</v>
      </c>
      <c r="E53" s="372">
        <f>IF(E49&lt;&gt;0,IF(E51&lt;&gt;0,E51/E49,0),0)</f>
        <v>0</v>
      </c>
      <c r="F53" s="373"/>
      <c r="G53" s="378"/>
      <c r="H53" s="372">
        <f>IF(H49&lt;&gt;0,IF(H51&lt;&gt;0,H51/H49,0),0)</f>
        <v>0</v>
      </c>
      <c r="I53" s="373"/>
      <c r="J53" s="378"/>
      <c r="K53" s="372">
        <f>IF(K49&lt;&gt;0,IF(K51&lt;&gt;0,K51/K49,0),0)</f>
        <v>0</v>
      </c>
      <c r="L53" s="373"/>
      <c r="M53" s="378"/>
      <c r="N53" s="372">
        <f>IF(N49&lt;&gt;0,IF(N51&lt;&gt;0,N51/N49,0),0)</f>
        <v>0</v>
      </c>
      <c r="O53" s="373"/>
      <c r="P53" s="378"/>
      <c r="Q53" s="372">
        <f>IF(Q49&lt;&gt;0,IF(Q51&lt;&gt;0,Q51/Q49,0),0)</f>
        <v>0</v>
      </c>
      <c r="R53" s="373"/>
      <c r="S53" s="378"/>
      <c r="T53" s="372">
        <f>IF(T49&lt;&gt;0,IF(T51&lt;&gt;0,T51/T49,0),0)</f>
        <v>0</v>
      </c>
      <c r="U53" s="373"/>
      <c r="V53" s="373"/>
      <c r="W53" s="374">
        <f>IF(W49&lt;&gt;0,IF(W51&lt;&gt;0,W51/W49,0),0)</f>
        <v>0</v>
      </c>
      <c r="X53" s="373"/>
      <c r="Y53" s="375"/>
    </row>
    <row r="54" spans="2:25" ht="16.5" customHeight="1" x14ac:dyDescent="0.4">
      <c r="B54" s="332" t="s">
        <v>98</v>
      </c>
      <c r="C54" s="335" t="s">
        <v>75</v>
      </c>
      <c r="D54" s="50" t="s">
        <v>76</v>
      </c>
      <c r="E54" s="51"/>
      <c r="F54" s="52"/>
      <c r="G54" s="53"/>
      <c r="H54" s="51"/>
      <c r="I54" s="52"/>
      <c r="J54" s="53"/>
      <c r="K54" s="51"/>
      <c r="L54" s="52"/>
      <c r="M54" s="53"/>
      <c r="N54" s="51"/>
      <c r="O54" s="52"/>
      <c r="P54" s="53"/>
      <c r="Q54" s="51"/>
      <c r="R54" s="52"/>
      <c r="S54" s="53"/>
      <c r="T54" s="51"/>
      <c r="U54" s="52"/>
      <c r="V54" s="54"/>
      <c r="W54" s="72">
        <f t="shared" ref="W54:W56" si="53">E54+H54+K54+N54+Q54+T54</f>
        <v>0</v>
      </c>
      <c r="X54" s="52">
        <f t="shared" ref="X54:X56" si="54">F54+I54+L54+O54+R54+U54</f>
        <v>0</v>
      </c>
      <c r="Y54" s="73">
        <f>G54+J54+P54+S54+M54+V54</f>
        <v>0</v>
      </c>
    </row>
    <row r="55" spans="2:25" s="110" customFormat="1" ht="16.5" customHeight="1" x14ac:dyDescent="0.4">
      <c r="B55" s="401"/>
      <c r="C55" s="336"/>
      <c r="D55" s="55" t="s">
        <v>77</v>
      </c>
      <c r="E55" s="56"/>
      <c r="F55" s="57"/>
      <c r="G55" s="58"/>
      <c r="H55" s="56"/>
      <c r="I55" s="57"/>
      <c r="J55" s="58"/>
      <c r="K55" s="56"/>
      <c r="L55" s="57"/>
      <c r="M55" s="58"/>
      <c r="N55" s="56"/>
      <c r="O55" s="57"/>
      <c r="P55" s="58"/>
      <c r="Q55" s="56"/>
      <c r="R55" s="57"/>
      <c r="S55" s="58"/>
      <c r="T55" s="56"/>
      <c r="U55" s="57"/>
      <c r="V55" s="59"/>
      <c r="W55" s="74">
        <f t="shared" si="53"/>
        <v>0</v>
      </c>
      <c r="X55" s="75">
        <f t="shared" si="54"/>
        <v>0</v>
      </c>
      <c r="Y55" s="76">
        <f>G55+J55+P55+S55+M55+V55</f>
        <v>0</v>
      </c>
    </row>
    <row r="56" spans="2:25" ht="16.5" customHeight="1" x14ac:dyDescent="0.4">
      <c r="B56" s="333"/>
      <c r="C56" s="336"/>
      <c r="D56" s="60" t="s">
        <v>78</v>
      </c>
      <c r="E56" s="61"/>
      <c r="F56" s="62"/>
      <c r="G56" s="63"/>
      <c r="H56" s="61"/>
      <c r="I56" s="62"/>
      <c r="J56" s="63"/>
      <c r="K56" s="61"/>
      <c r="L56" s="62"/>
      <c r="M56" s="63"/>
      <c r="N56" s="64"/>
      <c r="O56" s="65"/>
      <c r="P56" s="63"/>
      <c r="Q56" s="64"/>
      <c r="R56" s="65"/>
      <c r="S56" s="63"/>
      <c r="T56" s="61"/>
      <c r="U56" s="62"/>
      <c r="V56" s="66"/>
      <c r="W56" s="77">
        <f t="shared" si="53"/>
        <v>0</v>
      </c>
      <c r="X56" s="62">
        <f t="shared" si="54"/>
        <v>0</v>
      </c>
      <c r="Y56" s="78">
        <f>G56+J56+M56+P56+S56+V56</f>
        <v>0</v>
      </c>
    </row>
    <row r="57" spans="2:25" ht="16.5" customHeight="1" x14ac:dyDescent="0.4">
      <c r="B57" s="333"/>
      <c r="C57" s="336"/>
      <c r="D57" s="67" t="s">
        <v>79</v>
      </c>
      <c r="E57" s="105">
        <f>E56-E54</f>
        <v>0</v>
      </c>
      <c r="F57" s="106">
        <f>F56-F54</f>
        <v>0</v>
      </c>
      <c r="G57" s="107">
        <f t="shared" ref="G57" si="55">G56-G54</f>
        <v>0</v>
      </c>
      <c r="H57" s="105">
        <f>H56-H54</f>
        <v>0</v>
      </c>
      <c r="I57" s="106">
        <f t="shared" ref="I57:J57" si="56">I56-I54</f>
        <v>0</v>
      </c>
      <c r="J57" s="107">
        <f t="shared" si="56"/>
        <v>0</v>
      </c>
      <c r="K57" s="105">
        <f>K56-K54</f>
        <v>0</v>
      </c>
      <c r="L57" s="106">
        <f t="shared" ref="L57:M57" si="57">L56-L54</f>
        <v>0</v>
      </c>
      <c r="M57" s="107">
        <f t="shared" si="57"/>
        <v>0</v>
      </c>
      <c r="N57" s="105">
        <f>N56-N54</f>
        <v>0</v>
      </c>
      <c r="O57" s="106">
        <f t="shared" ref="O57:P57" si="58">O56-O54</f>
        <v>0</v>
      </c>
      <c r="P57" s="107">
        <f t="shared" si="58"/>
        <v>0</v>
      </c>
      <c r="Q57" s="105">
        <f>Q56-Q54</f>
        <v>0</v>
      </c>
      <c r="R57" s="106">
        <f t="shared" ref="R57:S57" si="59">R56-R54</f>
        <v>0</v>
      </c>
      <c r="S57" s="107">
        <f t="shared" si="59"/>
        <v>0</v>
      </c>
      <c r="T57" s="105">
        <f>T56-T54</f>
        <v>0</v>
      </c>
      <c r="U57" s="106">
        <f t="shared" ref="U57:Y57" si="60">U56-U54</f>
        <v>0</v>
      </c>
      <c r="V57" s="68">
        <f t="shared" si="60"/>
        <v>0</v>
      </c>
      <c r="W57" s="108">
        <f t="shared" si="60"/>
        <v>0</v>
      </c>
      <c r="X57" s="106">
        <f t="shared" si="60"/>
        <v>0</v>
      </c>
      <c r="Y57" s="109">
        <f t="shared" si="60"/>
        <v>0</v>
      </c>
    </row>
    <row r="58" spans="2:25" ht="16.5" customHeight="1" x14ac:dyDescent="0.4">
      <c r="B58" s="333"/>
      <c r="C58" s="337"/>
      <c r="D58" s="69" t="s">
        <v>80</v>
      </c>
      <c r="E58" s="338">
        <f>IF(G54&lt;&gt;0,IF(G56&lt;&gt;0, G56/G54, 0),0)</f>
        <v>0</v>
      </c>
      <c r="F58" s="340"/>
      <c r="G58" s="339"/>
      <c r="H58" s="338">
        <f>IF(J54&lt;&gt;0,IF(J56&lt;&gt;0, J56/J54, 0),0)</f>
        <v>0</v>
      </c>
      <c r="I58" s="340"/>
      <c r="J58" s="339"/>
      <c r="K58" s="338">
        <f>IF(M54&lt;&gt;0,IF(M56&lt;&gt;0, M56/M54, 0),0)</f>
        <v>0</v>
      </c>
      <c r="L58" s="340"/>
      <c r="M58" s="339"/>
      <c r="N58" s="338">
        <f>IF(P54&lt;&gt;0,IF(P56&lt;&gt;0, P56/P54, 0),0)</f>
        <v>0</v>
      </c>
      <c r="O58" s="340"/>
      <c r="P58" s="339"/>
      <c r="Q58" s="338">
        <f>IF(S54&lt;&gt;0,IF(S56&lt;&gt;0, S56/S54, 0),0)</f>
        <v>0</v>
      </c>
      <c r="R58" s="340"/>
      <c r="S58" s="339"/>
      <c r="T58" s="338">
        <f>IF(V54&lt;&gt;0,IF(V56&lt;&gt;0, V56/V54, 0),0)</f>
        <v>0</v>
      </c>
      <c r="U58" s="340"/>
      <c r="V58" s="340"/>
      <c r="W58" s="341">
        <f>IF(Y54&lt;&gt;0,IF(Y56&lt;&gt;0, Y56/Y54, 0),0)</f>
        <v>0</v>
      </c>
      <c r="X58" s="340"/>
      <c r="Y58" s="342"/>
    </row>
    <row r="59" spans="2:25" ht="16.5" customHeight="1" x14ac:dyDescent="0.4">
      <c r="B59" s="333"/>
      <c r="C59" s="343" t="s">
        <v>81</v>
      </c>
      <c r="D59" s="70" t="s">
        <v>76</v>
      </c>
      <c r="E59" s="346"/>
      <c r="F59" s="348"/>
      <c r="G59" s="347"/>
      <c r="H59" s="346"/>
      <c r="I59" s="348"/>
      <c r="J59" s="347"/>
      <c r="K59" s="346"/>
      <c r="L59" s="348"/>
      <c r="M59" s="347"/>
      <c r="N59" s="346"/>
      <c r="O59" s="348"/>
      <c r="P59" s="347"/>
      <c r="Q59" s="346"/>
      <c r="R59" s="348"/>
      <c r="S59" s="347"/>
      <c r="T59" s="346"/>
      <c r="U59" s="348"/>
      <c r="V59" s="348"/>
      <c r="W59" s="349">
        <f>E59+H59+K59+T59+N59+Q59</f>
        <v>0</v>
      </c>
      <c r="X59" s="348"/>
      <c r="Y59" s="350"/>
    </row>
    <row r="60" spans="2:25" s="110" customFormat="1" ht="16.5" customHeight="1" x14ac:dyDescent="0.4">
      <c r="B60" s="333"/>
      <c r="C60" s="344"/>
      <c r="D60" s="55" t="s">
        <v>82</v>
      </c>
      <c r="E60" s="441"/>
      <c r="F60" s="442"/>
      <c r="G60" s="443"/>
      <c r="H60" s="441"/>
      <c r="I60" s="442"/>
      <c r="J60" s="443"/>
      <c r="K60" s="441"/>
      <c r="L60" s="442"/>
      <c r="M60" s="443"/>
      <c r="N60" s="441"/>
      <c r="O60" s="442"/>
      <c r="P60" s="443"/>
      <c r="Q60" s="441"/>
      <c r="R60" s="442"/>
      <c r="S60" s="443"/>
      <c r="T60" s="441"/>
      <c r="U60" s="442"/>
      <c r="V60" s="442"/>
      <c r="W60" s="444">
        <f>E60+H60+K60+T60+N60+Q60</f>
        <v>0</v>
      </c>
      <c r="X60" s="445"/>
      <c r="Y60" s="446"/>
    </row>
    <row r="61" spans="2:25" ht="16.5" customHeight="1" x14ac:dyDescent="0.4">
      <c r="B61" s="333"/>
      <c r="C61" s="344"/>
      <c r="D61" s="60" t="s">
        <v>78</v>
      </c>
      <c r="E61" s="353"/>
      <c r="F61" s="355"/>
      <c r="G61" s="354"/>
      <c r="H61" s="353"/>
      <c r="I61" s="355"/>
      <c r="J61" s="354"/>
      <c r="K61" s="353"/>
      <c r="L61" s="355"/>
      <c r="M61" s="354"/>
      <c r="N61" s="353"/>
      <c r="O61" s="355"/>
      <c r="P61" s="354"/>
      <c r="Q61" s="353"/>
      <c r="R61" s="355"/>
      <c r="S61" s="354"/>
      <c r="T61" s="353"/>
      <c r="U61" s="355"/>
      <c r="V61" s="355"/>
      <c r="W61" s="356">
        <f>E61+H61+K61+T61+N61+Q61</f>
        <v>0</v>
      </c>
      <c r="X61" s="357"/>
      <c r="Y61" s="358"/>
    </row>
    <row r="62" spans="2:25" ht="16.5" customHeight="1" x14ac:dyDescent="0.4">
      <c r="B62" s="333"/>
      <c r="C62" s="344"/>
      <c r="D62" s="67" t="s">
        <v>79</v>
      </c>
      <c r="E62" s="351">
        <f>E61-E59</f>
        <v>0</v>
      </c>
      <c r="F62" s="359"/>
      <c r="G62" s="352"/>
      <c r="H62" s="351">
        <f>H61-H59</f>
        <v>0</v>
      </c>
      <c r="I62" s="359"/>
      <c r="J62" s="352"/>
      <c r="K62" s="351">
        <f>K61-K59</f>
        <v>0</v>
      </c>
      <c r="L62" s="359"/>
      <c r="M62" s="352"/>
      <c r="N62" s="351">
        <f>N61-N59</f>
        <v>0</v>
      </c>
      <c r="O62" s="359"/>
      <c r="P62" s="352"/>
      <c r="Q62" s="351">
        <f>Q61-Q59</f>
        <v>0</v>
      </c>
      <c r="R62" s="359"/>
      <c r="S62" s="352"/>
      <c r="T62" s="351">
        <f>T61-T59</f>
        <v>0</v>
      </c>
      <c r="U62" s="359"/>
      <c r="V62" s="359"/>
      <c r="W62" s="360">
        <f>W61-W59</f>
        <v>0</v>
      </c>
      <c r="X62" s="359"/>
      <c r="Y62" s="361"/>
    </row>
    <row r="63" spans="2:25" ht="16.5" customHeight="1" thickBot="1" x14ac:dyDescent="0.45">
      <c r="B63" s="333"/>
      <c r="C63" s="344"/>
      <c r="D63" s="71" t="s">
        <v>80</v>
      </c>
      <c r="E63" s="372">
        <f>IF(E59&lt;&gt;0,IF(E61&lt;&gt;0,E61/E59,0),0)</f>
        <v>0</v>
      </c>
      <c r="F63" s="373"/>
      <c r="G63" s="378"/>
      <c r="H63" s="372">
        <f>IF(H59&lt;&gt;0,IF(H61&lt;&gt;0,H61/H59,0),0)</f>
        <v>0</v>
      </c>
      <c r="I63" s="373"/>
      <c r="J63" s="378"/>
      <c r="K63" s="372">
        <f>IF(K59&lt;&gt;0,IF(K61&lt;&gt;0,K61/K59,0),0)</f>
        <v>0</v>
      </c>
      <c r="L63" s="373"/>
      <c r="M63" s="378"/>
      <c r="N63" s="372">
        <f>IF(N59&lt;&gt;0,IF(N61&lt;&gt;0,N61/N59,0),0)</f>
        <v>0</v>
      </c>
      <c r="O63" s="373"/>
      <c r="P63" s="378"/>
      <c r="Q63" s="372">
        <f>IF(Q59&lt;&gt;0,IF(Q61&lt;&gt;0,Q61/Q59,0),0)</f>
        <v>0</v>
      </c>
      <c r="R63" s="373"/>
      <c r="S63" s="378"/>
      <c r="T63" s="372">
        <f>IF(T59&lt;&gt;0,IF(T61&lt;&gt;0,T61/T59,0),0)</f>
        <v>0</v>
      </c>
      <c r="U63" s="373"/>
      <c r="V63" s="373"/>
      <c r="W63" s="374">
        <f>IF(W59&lt;&gt;0,IF(W61&lt;&gt;0,W61/W59,0),0)</f>
        <v>0</v>
      </c>
      <c r="X63" s="373"/>
      <c r="Y63" s="375"/>
    </row>
    <row r="64" spans="2:25" ht="16.5" customHeight="1" x14ac:dyDescent="0.4">
      <c r="B64" s="332" t="s">
        <v>99</v>
      </c>
      <c r="C64" s="335" t="s">
        <v>75</v>
      </c>
      <c r="D64" s="50" t="s">
        <v>76</v>
      </c>
      <c r="E64" s="51"/>
      <c r="F64" s="52"/>
      <c r="G64" s="53"/>
      <c r="H64" s="51"/>
      <c r="I64" s="52"/>
      <c r="J64" s="53"/>
      <c r="K64" s="51"/>
      <c r="L64" s="52"/>
      <c r="M64" s="53"/>
      <c r="N64" s="51"/>
      <c r="O64" s="52"/>
      <c r="P64" s="53"/>
      <c r="Q64" s="51"/>
      <c r="R64" s="52"/>
      <c r="S64" s="53"/>
      <c r="T64" s="51"/>
      <c r="U64" s="52"/>
      <c r="V64" s="54"/>
      <c r="W64" s="72">
        <f t="shared" ref="W64:W66" si="61">E64+H64+K64+N64+Q64+T64</f>
        <v>0</v>
      </c>
      <c r="X64" s="52">
        <f t="shared" ref="X64:X66" si="62">F64+I64+L64+O64+R64+U64</f>
        <v>0</v>
      </c>
      <c r="Y64" s="73">
        <f>G64+J64+P64+S64+M64+V64</f>
        <v>0</v>
      </c>
    </row>
    <row r="65" spans="2:25" ht="16.5" customHeight="1" x14ac:dyDescent="0.4">
      <c r="B65" s="401"/>
      <c r="C65" s="336"/>
      <c r="D65" s="55" t="s">
        <v>77</v>
      </c>
      <c r="E65" s="56"/>
      <c r="F65" s="57"/>
      <c r="G65" s="58"/>
      <c r="H65" s="56"/>
      <c r="I65" s="57"/>
      <c r="J65" s="58"/>
      <c r="K65" s="56"/>
      <c r="L65" s="57"/>
      <c r="M65" s="58"/>
      <c r="N65" s="56"/>
      <c r="O65" s="57"/>
      <c r="P65" s="58"/>
      <c r="Q65" s="56"/>
      <c r="R65" s="57"/>
      <c r="S65" s="58"/>
      <c r="T65" s="56"/>
      <c r="U65" s="57"/>
      <c r="V65" s="59"/>
      <c r="W65" s="74">
        <f t="shared" si="61"/>
        <v>0</v>
      </c>
      <c r="X65" s="75">
        <f t="shared" si="62"/>
        <v>0</v>
      </c>
      <c r="Y65" s="76">
        <f>G65+J65+P65+S65+M65+V65</f>
        <v>0</v>
      </c>
    </row>
    <row r="66" spans="2:25" ht="16.5" customHeight="1" x14ac:dyDescent="0.4">
      <c r="B66" s="333"/>
      <c r="C66" s="336"/>
      <c r="D66" s="60" t="s">
        <v>78</v>
      </c>
      <c r="E66" s="61"/>
      <c r="F66" s="62"/>
      <c r="G66" s="63"/>
      <c r="H66" s="61"/>
      <c r="I66" s="62"/>
      <c r="J66" s="63"/>
      <c r="K66" s="61"/>
      <c r="L66" s="62"/>
      <c r="M66" s="63"/>
      <c r="N66" s="64"/>
      <c r="O66" s="65"/>
      <c r="P66" s="63"/>
      <c r="Q66" s="64"/>
      <c r="R66" s="65"/>
      <c r="S66" s="63"/>
      <c r="T66" s="61"/>
      <c r="U66" s="62"/>
      <c r="V66" s="66"/>
      <c r="W66" s="77">
        <f t="shared" si="61"/>
        <v>0</v>
      </c>
      <c r="X66" s="62">
        <f t="shared" si="62"/>
        <v>0</v>
      </c>
      <c r="Y66" s="78">
        <f>G66+J66+M66+P66+S66+V66</f>
        <v>0</v>
      </c>
    </row>
    <row r="67" spans="2:25" ht="16.5" customHeight="1" x14ac:dyDescent="0.4">
      <c r="B67" s="333"/>
      <c r="C67" s="336"/>
      <c r="D67" s="67" t="s">
        <v>79</v>
      </c>
      <c r="E67" s="105">
        <f>E66-E64</f>
        <v>0</v>
      </c>
      <c r="F67" s="106">
        <f>F66-F64</f>
        <v>0</v>
      </c>
      <c r="G67" s="107">
        <f t="shared" ref="G67" si="63">G66-G64</f>
        <v>0</v>
      </c>
      <c r="H67" s="105">
        <f>H66-H64</f>
        <v>0</v>
      </c>
      <c r="I67" s="106">
        <f t="shared" ref="I67:J67" si="64">I66-I64</f>
        <v>0</v>
      </c>
      <c r="J67" s="107">
        <f t="shared" si="64"/>
        <v>0</v>
      </c>
      <c r="K67" s="105">
        <f>K66-K64</f>
        <v>0</v>
      </c>
      <c r="L67" s="106">
        <f t="shared" ref="L67:M67" si="65">L66-L64</f>
        <v>0</v>
      </c>
      <c r="M67" s="107">
        <f t="shared" si="65"/>
        <v>0</v>
      </c>
      <c r="N67" s="105">
        <f>N66-N64</f>
        <v>0</v>
      </c>
      <c r="O67" s="106">
        <f t="shared" ref="O67:P67" si="66">O66-O64</f>
        <v>0</v>
      </c>
      <c r="P67" s="107">
        <f t="shared" si="66"/>
        <v>0</v>
      </c>
      <c r="Q67" s="105">
        <f>Q66-Q64</f>
        <v>0</v>
      </c>
      <c r="R67" s="106">
        <f t="shared" ref="R67:S67" si="67">R66-R64</f>
        <v>0</v>
      </c>
      <c r="S67" s="107">
        <f t="shared" si="67"/>
        <v>0</v>
      </c>
      <c r="T67" s="105">
        <f>T66-T64</f>
        <v>0</v>
      </c>
      <c r="U67" s="106">
        <f t="shared" ref="U67:Y67" si="68">U66-U64</f>
        <v>0</v>
      </c>
      <c r="V67" s="68">
        <f t="shared" si="68"/>
        <v>0</v>
      </c>
      <c r="W67" s="108">
        <f t="shared" si="68"/>
        <v>0</v>
      </c>
      <c r="X67" s="106">
        <f t="shared" si="68"/>
        <v>0</v>
      </c>
      <c r="Y67" s="109">
        <f t="shared" si="68"/>
        <v>0</v>
      </c>
    </row>
    <row r="68" spans="2:25" ht="16.5" customHeight="1" x14ac:dyDescent="0.4">
      <c r="B68" s="333"/>
      <c r="C68" s="337"/>
      <c r="D68" s="69" t="s">
        <v>80</v>
      </c>
      <c r="E68" s="338">
        <f>IF(G64&lt;&gt;0,IF(G66&lt;&gt;0, G66/G64, 0),0)</f>
        <v>0</v>
      </c>
      <c r="F68" s="340"/>
      <c r="G68" s="339"/>
      <c r="H68" s="338">
        <f>IF(J64&lt;&gt;0,IF(J66&lt;&gt;0, J66/J64, 0),0)</f>
        <v>0</v>
      </c>
      <c r="I68" s="340"/>
      <c r="J68" s="339"/>
      <c r="K68" s="338">
        <f>IF(M64&lt;&gt;0,IF(M66&lt;&gt;0, M66/M64, 0),0)</f>
        <v>0</v>
      </c>
      <c r="L68" s="340"/>
      <c r="M68" s="339"/>
      <c r="N68" s="338">
        <f>IF(P64&lt;&gt;0,IF(P66&lt;&gt;0, P66/P64, 0),0)</f>
        <v>0</v>
      </c>
      <c r="O68" s="340"/>
      <c r="P68" s="339"/>
      <c r="Q68" s="338">
        <f>IF(S64&lt;&gt;0,IF(S66&lt;&gt;0, S66/S64, 0),0)</f>
        <v>0</v>
      </c>
      <c r="R68" s="340"/>
      <c r="S68" s="339"/>
      <c r="T68" s="338">
        <f>IF(V64&lt;&gt;0,IF(V66&lt;&gt;0, V66/V64, 0),0)</f>
        <v>0</v>
      </c>
      <c r="U68" s="340"/>
      <c r="V68" s="340"/>
      <c r="W68" s="341">
        <f>IF(Y64&lt;&gt;0,IF(Y66&lt;&gt;0, Y66/Y64, 0),0)</f>
        <v>0</v>
      </c>
      <c r="X68" s="340"/>
      <c r="Y68" s="342"/>
    </row>
    <row r="69" spans="2:25" ht="16.5" customHeight="1" x14ac:dyDescent="0.4">
      <c r="B69" s="333"/>
      <c r="C69" s="343" t="s">
        <v>81</v>
      </c>
      <c r="D69" s="70" t="s">
        <v>76</v>
      </c>
      <c r="E69" s="346"/>
      <c r="F69" s="348"/>
      <c r="G69" s="347"/>
      <c r="H69" s="346"/>
      <c r="I69" s="348"/>
      <c r="J69" s="347"/>
      <c r="K69" s="346"/>
      <c r="L69" s="348"/>
      <c r="M69" s="347"/>
      <c r="N69" s="346"/>
      <c r="O69" s="348"/>
      <c r="P69" s="347"/>
      <c r="Q69" s="346"/>
      <c r="R69" s="348"/>
      <c r="S69" s="347"/>
      <c r="T69" s="346"/>
      <c r="U69" s="348"/>
      <c r="V69" s="348"/>
      <c r="W69" s="349">
        <f>E69+H69+K69+T69+N69+Q69</f>
        <v>0</v>
      </c>
      <c r="X69" s="348"/>
      <c r="Y69" s="350"/>
    </row>
    <row r="70" spans="2:25" ht="16.5" customHeight="1" x14ac:dyDescent="0.4">
      <c r="B70" s="333"/>
      <c r="C70" s="344"/>
      <c r="D70" s="55" t="s">
        <v>82</v>
      </c>
      <c r="E70" s="441"/>
      <c r="F70" s="442"/>
      <c r="G70" s="443"/>
      <c r="H70" s="441"/>
      <c r="I70" s="442"/>
      <c r="J70" s="443"/>
      <c r="K70" s="441"/>
      <c r="L70" s="442"/>
      <c r="M70" s="443"/>
      <c r="N70" s="441"/>
      <c r="O70" s="442"/>
      <c r="P70" s="443"/>
      <c r="Q70" s="441"/>
      <c r="R70" s="442"/>
      <c r="S70" s="443"/>
      <c r="T70" s="441"/>
      <c r="U70" s="442"/>
      <c r="V70" s="442"/>
      <c r="W70" s="444">
        <f>E70+H70+K70+T70+N70+Q70</f>
        <v>0</v>
      </c>
      <c r="X70" s="445"/>
      <c r="Y70" s="446"/>
    </row>
    <row r="71" spans="2:25" ht="16.5" customHeight="1" x14ac:dyDescent="0.4">
      <c r="B71" s="333"/>
      <c r="C71" s="344"/>
      <c r="D71" s="60" t="s">
        <v>78</v>
      </c>
      <c r="E71" s="353"/>
      <c r="F71" s="355"/>
      <c r="G71" s="354"/>
      <c r="H71" s="353"/>
      <c r="I71" s="355"/>
      <c r="J71" s="354"/>
      <c r="K71" s="353"/>
      <c r="L71" s="355"/>
      <c r="M71" s="354"/>
      <c r="N71" s="353"/>
      <c r="O71" s="355"/>
      <c r="P71" s="354"/>
      <c r="Q71" s="353"/>
      <c r="R71" s="355"/>
      <c r="S71" s="354"/>
      <c r="T71" s="353"/>
      <c r="U71" s="355"/>
      <c r="V71" s="355"/>
      <c r="W71" s="356">
        <f>E71+H71+K71+T71+N71+Q71</f>
        <v>0</v>
      </c>
      <c r="X71" s="357"/>
      <c r="Y71" s="358"/>
    </row>
    <row r="72" spans="2:25" ht="16.5" customHeight="1" x14ac:dyDescent="0.4">
      <c r="B72" s="333"/>
      <c r="C72" s="344"/>
      <c r="D72" s="67" t="s">
        <v>79</v>
      </c>
      <c r="E72" s="351">
        <f>E71-E69</f>
        <v>0</v>
      </c>
      <c r="F72" s="359"/>
      <c r="G72" s="352"/>
      <c r="H72" s="351">
        <f>H71-H69</f>
        <v>0</v>
      </c>
      <c r="I72" s="359"/>
      <c r="J72" s="352"/>
      <c r="K72" s="351">
        <f>K71-K69</f>
        <v>0</v>
      </c>
      <c r="L72" s="359"/>
      <c r="M72" s="352"/>
      <c r="N72" s="351">
        <f>N71-N69</f>
        <v>0</v>
      </c>
      <c r="O72" s="359"/>
      <c r="P72" s="352"/>
      <c r="Q72" s="351">
        <f>Q71-Q69</f>
        <v>0</v>
      </c>
      <c r="R72" s="359"/>
      <c r="S72" s="352"/>
      <c r="T72" s="351">
        <f>T71-T69</f>
        <v>0</v>
      </c>
      <c r="U72" s="359"/>
      <c r="V72" s="359"/>
      <c r="W72" s="360">
        <f>W71-W69</f>
        <v>0</v>
      </c>
      <c r="X72" s="359"/>
      <c r="Y72" s="361"/>
    </row>
    <row r="73" spans="2:25" ht="16.5" customHeight="1" thickBot="1" x14ac:dyDescent="0.45">
      <c r="B73" s="334"/>
      <c r="C73" s="345"/>
      <c r="D73" s="71" t="s">
        <v>80</v>
      </c>
      <c r="E73" s="372">
        <f>IF(E69&lt;&gt;0,IF(E71&lt;&gt;0,E71/E69,0),0)</f>
        <v>0</v>
      </c>
      <c r="F73" s="373"/>
      <c r="G73" s="378"/>
      <c r="H73" s="372">
        <f>IF(H69&lt;&gt;0,IF(H71&lt;&gt;0,H71/H69,0),0)</f>
        <v>0</v>
      </c>
      <c r="I73" s="373"/>
      <c r="J73" s="378"/>
      <c r="K73" s="372">
        <f>IF(K69&lt;&gt;0,IF(K71&lt;&gt;0,K71/K69,0),0)</f>
        <v>0</v>
      </c>
      <c r="L73" s="373"/>
      <c r="M73" s="378"/>
      <c r="N73" s="372">
        <f>IF(N69&lt;&gt;0,IF(N71&lt;&gt;0,N71/N69,0),0)</f>
        <v>0</v>
      </c>
      <c r="O73" s="373"/>
      <c r="P73" s="378"/>
      <c r="Q73" s="372">
        <f>IF(Q69&lt;&gt;0,IF(Q71&lt;&gt;0,Q71/Q69,0),0)</f>
        <v>0</v>
      </c>
      <c r="R73" s="373"/>
      <c r="S73" s="378"/>
      <c r="T73" s="372">
        <f>IF(T69&lt;&gt;0,IF(T71&lt;&gt;0,T71/T69,0),0)</f>
        <v>0</v>
      </c>
      <c r="U73" s="373"/>
      <c r="V73" s="373"/>
      <c r="W73" s="374">
        <f>IF(W69&lt;&gt;0,IF(W71&lt;&gt;0,W71/W69,0),0)</f>
        <v>0</v>
      </c>
      <c r="X73" s="373"/>
      <c r="Y73" s="375"/>
    </row>
    <row r="74" spans="2:25" ht="16.5" customHeight="1" x14ac:dyDescent="0.4">
      <c r="B74" s="332" t="s">
        <v>101</v>
      </c>
      <c r="C74" s="335" t="s">
        <v>75</v>
      </c>
      <c r="D74" s="50" t="s">
        <v>76</v>
      </c>
      <c r="E74" s="51">
        <f t="shared" ref="E74:V74" si="69">SUM(E44,E54,E64)</f>
        <v>0</v>
      </c>
      <c r="F74" s="52">
        <f t="shared" si="69"/>
        <v>0</v>
      </c>
      <c r="G74" s="53">
        <f t="shared" si="69"/>
        <v>0</v>
      </c>
      <c r="H74" s="51">
        <f t="shared" si="69"/>
        <v>0</v>
      </c>
      <c r="I74" s="52">
        <f t="shared" si="69"/>
        <v>0</v>
      </c>
      <c r="J74" s="53">
        <f t="shared" si="69"/>
        <v>0</v>
      </c>
      <c r="K74" s="51">
        <f t="shared" si="69"/>
        <v>0</v>
      </c>
      <c r="L74" s="52">
        <f t="shared" si="69"/>
        <v>0</v>
      </c>
      <c r="M74" s="53">
        <f t="shared" si="69"/>
        <v>0</v>
      </c>
      <c r="N74" s="51">
        <f t="shared" si="69"/>
        <v>0</v>
      </c>
      <c r="O74" s="52">
        <f t="shared" si="69"/>
        <v>0</v>
      </c>
      <c r="P74" s="53">
        <f t="shared" si="69"/>
        <v>0</v>
      </c>
      <c r="Q74" s="51">
        <f t="shared" si="69"/>
        <v>0</v>
      </c>
      <c r="R74" s="52">
        <f t="shared" si="69"/>
        <v>0</v>
      </c>
      <c r="S74" s="53">
        <f t="shared" si="69"/>
        <v>0</v>
      </c>
      <c r="T74" s="51">
        <f t="shared" si="69"/>
        <v>0</v>
      </c>
      <c r="U74" s="52">
        <f t="shared" si="69"/>
        <v>0</v>
      </c>
      <c r="V74" s="53">
        <f t="shared" si="69"/>
        <v>0</v>
      </c>
      <c r="W74" s="72">
        <f t="shared" ref="W74:W75" si="70">E74+H74+K74+N74+Q74+T74</f>
        <v>0</v>
      </c>
      <c r="X74" s="52">
        <f t="shared" ref="X74:X75" si="71">F74+I74+L74+O74+R74+U74</f>
        <v>0</v>
      </c>
      <c r="Y74" s="73">
        <f t="shared" ref="Y74:Y75" si="72">G74+J74+M74+P74+S74+V74</f>
        <v>0</v>
      </c>
    </row>
    <row r="75" spans="2:25" ht="16.5" customHeight="1" x14ac:dyDescent="0.4">
      <c r="B75" s="333"/>
      <c r="C75" s="336"/>
      <c r="D75" s="60" t="s">
        <v>78</v>
      </c>
      <c r="E75" s="64">
        <f t="shared" ref="E75:V75" si="73">SUM(E46,E56,E66)</f>
        <v>0</v>
      </c>
      <c r="F75" s="65">
        <f t="shared" si="73"/>
        <v>0</v>
      </c>
      <c r="G75" s="63">
        <f t="shared" si="73"/>
        <v>0</v>
      </c>
      <c r="H75" s="64">
        <f t="shared" si="73"/>
        <v>0</v>
      </c>
      <c r="I75" s="65">
        <f t="shared" si="73"/>
        <v>0</v>
      </c>
      <c r="J75" s="63">
        <f t="shared" si="73"/>
        <v>0</v>
      </c>
      <c r="K75" s="64">
        <f t="shared" si="73"/>
        <v>0</v>
      </c>
      <c r="L75" s="65">
        <f t="shared" si="73"/>
        <v>0</v>
      </c>
      <c r="M75" s="63">
        <f t="shared" si="73"/>
        <v>0</v>
      </c>
      <c r="N75" s="64">
        <f t="shared" si="73"/>
        <v>0</v>
      </c>
      <c r="O75" s="65">
        <f t="shared" si="73"/>
        <v>0</v>
      </c>
      <c r="P75" s="63">
        <f t="shared" si="73"/>
        <v>0</v>
      </c>
      <c r="Q75" s="64">
        <f t="shared" si="73"/>
        <v>0</v>
      </c>
      <c r="R75" s="65">
        <f t="shared" si="73"/>
        <v>0</v>
      </c>
      <c r="S75" s="63">
        <f t="shared" si="73"/>
        <v>0</v>
      </c>
      <c r="T75" s="64">
        <f t="shared" si="73"/>
        <v>0</v>
      </c>
      <c r="U75" s="65">
        <f t="shared" si="73"/>
        <v>0</v>
      </c>
      <c r="V75" s="63">
        <f t="shared" si="73"/>
        <v>0</v>
      </c>
      <c r="W75" s="77">
        <f t="shared" si="70"/>
        <v>0</v>
      </c>
      <c r="X75" s="62">
        <f t="shared" si="71"/>
        <v>0</v>
      </c>
      <c r="Y75" s="78">
        <f t="shared" si="72"/>
        <v>0</v>
      </c>
    </row>
    <row r="76" spans="2:25" ht="16.5" customHeight="1" x14ac:dyDescent="0.4">
      <c r="B76" s="333"/>
      <c r="C76" s="336"/>
      <c r="D76" s="67" t="s">
        <v>79</v>
      </c>
      <c r="E76" s="105">
        <f>E75-E74</f>
        <v>0</v>
      </c>
      <c r="F76" s="106">
        <f t="shared" ref="F76:G76" si="74">F75-F74</f>
        <v>0</v>
      </c>
      <c r="G76" s="107">
        <f t="shared" si="74"/>
        <v>0</v>
      </c>
      <c r="H76" s="105">
        <f>H75-H74</f>
        <v>0</v>
      </c>
      <c r="I76" s="106">
        <f t="shared" ref="I76:J76" si="75">I75-I74</f>
        <v>0</v>
      </c>
      <c r="J76" s="107">
        <f t="shared" si="75"/>
        <v>0</v>
      </c>
      <c r="K76" s="105">
        <f>K75-K74</f>
        <v>0</v>
      </c>
      <c r="L76" s="106">
        <f t="shared" ref="L76:M76" si="76">L75-L74</f>
        <v>0</v>
      </c>
      <c r="M76" s="107">
        <f t="shared" si="76"/>
        <v>0</v>
      </c>
      <c r="N76" s="105">
        <f>N75-N74</f>
        <v>0</v>
      </c>
      <c r="O76" s="106">
        <f t="shared" ref="O76:P76" si="77">O75-O74</f>
        <v>0</v>
      </c>
      <c r="P76" s="107">
        <f t="shared" si="77"/>
        <v>0</v>
      </c>
      <c r="Q76" s="105">
        <f>Q75-Q74</f>
        <v>0</v>
      </c>
      <c r="R76" s="106">
        <f t="shared" ref="R76:S76" si="78">R75-R74</f>
        <v>0</v>
      </c>
      <c r="S76" s="107">
        <f t="shared" si="78"/>
        <v>0</v>
      </c>
      <c r="T76" s="105">
        <f>T75-T74</f>
        <v>0</v>
      </c>
      <c r="U76" s="106">
        <f t="shared" ref="U76:V76" si="79">U75-U74</f>
        <v>0</v>
      </c>
      <c r="V76" s="107">
        <f t="shared" si="79"/>
        <v>0</v>
      </c>
      <c r="W76" s="108">
        <f>W75-W74</f>
        <v>0</v>
      </c>
      <c r="X76" s="106">
        <f t="shared" ref="X76:Y76" si="80">X75-X74</f>
        <v>0</v>
      </c>
      <c r="Y76" s="109">
        <f t="shared" si="80"/>
        <v>0</v>
      </c>
    </row>
    <row r="77" spans="2:25" ht="16.5" customHeight="1" x14ac:dyDescent="0.4">
      <c r="B77" s="333"/>
      <c r="C77" s="337"/>
      <c r="D77" s="69" t="s">
        <v>80</v>
      </c>
      <c r="E77" s="338">
        <f>IF(G74&lt;&gt;0,IF(G75&lt;&gt;0,G75/G74,0),0)</f>
        <v>0</v>
      </c>
      <c r="F77" s="340"/>
      <c r="G77" s="339"/>
      <c r="H77" s="338">
        <f>IF(J74&lt;&gt;0,IF(J75&lt;&gt;0,J75/J74,0),0)</f>
        <v>0</v>
      </c>
      <c r="I77" s="340"/>
      <c r="J77" s="339"/>
      <c r="K77" s="338">
        <f>IF(M74&lt;&gt;0,IF(M75&lt;&gt;0,M75/M74,0),0)</f>
        <v>0</v>
      </c>
      <c r="L77" s="340"/>
      <c r="M77" s="339"/>
      <c r="N77" s="338">
        <f>IF(P74&lt;&gt;0,IF(P75&lt;&gt;0,P75/P74,0),0)</f>
        <v>0</v>
      </c>
      <c r="O77" s="340"/>
      <c r="P77" s="339"/>
      <c r="Q77" s="338">
        <f>IF(S74&lt;&gt;0,IF(S75&lt;&gt;0,S75/S74,0),0)</f>
        <v>0</v>
      </c>
      <c r="R77" s="340"/>
      <c r="S77" s="339"/>
      <c r="T77" s="338">
        <f>IF(V74&lt;&gt;0,IF(V75&lt;&gt;0,V75/V74,0),0)</f>
        <v>0</v>
      </c>
      <c r="U77" s="340"/>
      <c r="V77" s="340"/>
      <c r="W77" s="341">
        <f>IF(Y74&lt;&gt;0,IF(Y75&lt;&gt;0,Y75/Y74,0),0)</f>
        <v>0</v>
      </c>
      <c r="X77" s="340"/>
      <c r="Y77" s="342"/>
    </row>
    <row r="78" spans="2:25" ht="16.5" customHeight="1" x14ac:dyDescent="0.4">
      <c r="B78" s="333"/>
      <c r="C78" s="343" t="s">
        <v>81</v>
      </c>
      <c r="D78" s="79" t="s">
        <v>76</v>
      </c>
      <c r="E78" s="346">
        <f>SUM(E49,E59,E69)</f>
        <v>0</v>
      </c>
      <c r="F78" s="348"/>
      <c r="G78" s="347"/>
      <c r="H78" s="346">
        <f t="shared" ref="H78" si="81">SUM(H49,H59,H69)</f>
        <v>0</v>
      </c>
      <c r="I78" s="348"/>
      <c r="J78" s="347"/>
      <c r="K78" s="346">
        <f t="shared" ref="K78" si="82">SUM(K49,K59,K69)</f>
        <v>0</v>
      </c>
      <c r="L78" s="348"/>
      <c r="M78" s="347"/>
      <c r="N78" s="346">
        <f t="shared" ref="N78" si="83">SUM(N49,N59,N69)</f>
        <v>0</v>
      </c>
      <c r="O78" s="348"/>
      <c r="P78" s="347"/>
      <c r="Q78" s="346">
        <f t="shared" ref="Q78" si="84">SUM(Q49,Q59,Q69)</f>
        <v>0</v>
      </c>
      <c r="R78" s="348"/>
      <c r="S78" s="347"/>
      <c r="T78" s="346">
        <f t="shared" ref="T78" si="85">SUM(T49,T59,T69)</f>
        <v>0</v>
      </c>
      <c r="U78" s="348"/>
      <c r="V78" s="348"/>
      <c r="W78" s="349">
        <f>SUM(E78:V78)</f>
        <v>0</v>
      </c>
      <c r="X78" s="348"/>
      <c r="Y78" s="350"/>
    </row>
    <row r="79" spans="2:25" ht="16.5" customHeight="1" x14ac:dyDescent="0.4">
      <c r="B79" s="333"/>
      <c r="C79" s="344"/>
      <c r="D79" s="80" t="s">
        <v>78</v>
      </c>
      <c r="E79" s="353">
        <f>SUM(E51,E61,E71)</f>
        <v>0</v>
      </c>
      <c r="F79" s="355"/>
      <c r="G79" s="354"/>
      <c r="H79" s="353">
        <f t="shared" ref="H79" si="86">SUM(H51,H61,H71)</f>
        <v>0</v>
      </c>
      <c r="I79" s="355"/>
      <c r="J79" s="354"/>
      <c r="K79" s="353">
        <f t="shared" ref="K79" si="87">SUM(K51,K61,K71)</f>
        <v>0</v>
      </c>
      <c r="L79" s="355"/>
      <c r="M79" s="354"/>
      <c r="N79" s="353">
        <f t="shared" ref="N79" si="88">SUM(N51,N61,N71)</f>
        <v>0</v>
      </c>
      <c r="O79" s="355"/>
      <c r="P79" s="354"/>
      <c r="Q79" s="353">
        <f t="shared" ref="Q79" si="89">SUM(Q51,Q61,Q71)</f>
        <v>0</v>
      </c>
      <c r="R79" s="355"/>
      <c r="S79" s="354"/>
      <c r="T79" s="353">
        <f t="shared" ref="T79" si="90">SUM(T51,T61,T71)</f>
        <v>0</v>
      </c>
      <c r="U79" s="355"/>
      <c r="V79" s="355"/>
      <c r="W79" s="440">
        <f>SUM(E79:V79)</f>
        <v>0</v>
      </c>
      <c r="X79" s="355"/>
      <c r="Y79" s="439"/>
    </row>
    <row r="80" spans="2:25" ht="16.5" customHeight="1" x14ac:dyDescent="0.4">
      <c r="B80" s="333"/>
      <c r="C80" s="344"/>
      <c r="D80" s="81" t="s">
        <v>79</v>
      </c>
      <c r="E80" s="351">
        <f>E79-E78</f>
        <v>0</v>
      </c>
      <c r="F80" s="359"/>
      <c r="G80" s="352"/>
      <c r="H80" s="351">
        <f>H79-H78</f>
        <v>0</v>
      </c>
      <c r="I80" s="359"/>
      <c r="J80" s="352"/>
      <c r="K80" s="351">
        <f>K79-K78</f>
        <v>0</v>
      </c>
      <c r="L80" s="359"/>
      <c r="M80" s="352"/>
      <c r="N80" s="351">
        <f>N79-N78</f>
        <v>0</v>
      </c>
      <c r="O80" s="359"/>
      <c r="P80" s="352"/>
      <c r="Q80" s="351">
        <f>Q79-Q78</f>
        <v>0</v>
      </c>
      <c r="R80" s="359"/>
      <c r="S80" s="352"/>
      <c r="T80" s="351">
        <f>T79-T78</f>
        <v>0</v>
      </c>
      <c r="U80" s="359"/>
      <c r="V80" s="359"/>
      <c r="W80" s="360">
        <f>W79-W78</f>
        <v>0</v>
      </c>
      <c r="X80" s="359"/>
      <c r="Y80" s="361"/>
    </row>
    <row r="81" spans="2:25" ht="16.5" customHeight="1" thickBot="1" x14ac:dyDescent="0.45">
      <c r="B81" s="334"/>
      <c r="C81" s="345"/>
      <c r="D81" s="71" t="s">
        <v>80</v>
      </c>
      <c r="E81" s="372">
        <f>IF(E78&lt;&gt;0,IF(E79&lt;&gt;0,E79/E78,0),0)</f>
        <v>0</v>
      </c>
      <c r="F81" s="373"/>
      <c r="G81" s="378"/>
      <c r="H81" s="372">
        <f>IF(H78&lt;&gt;0,IF(H79&lt;&gt;0,H79/H78,0),0)</f>
        <v>0</v>
      </c>
      <c r="I81" s="373"/>
      <c r="J81" s="378"/>
      <c r="K81" s="372">
        <f>IF(K78&lt;&gt;0,IF(K79&lt;&gt;0,K79/K78,0),0)</f>
        <v>0</v>
      </c>
      <c r="L81" s="373"/>
      <c r="M81" s="378"/>
      <c r="N81" s="372">
        <f>IF(N78&lt;&gt;0,IF(N79&lt;&gt;0,N79/N78,0),0)</f>
        <v>0</v>
      </c>
      <c r="O81" s="373"/>
      <c r="P81" s="378"/>
      <c r="Q81" s="372">
        <f>IF(Q78&lt;&gt;0,IF(Q79&lt;&gt;0,Q79/Q78,0),0)</f>
        <v>0</v>
      </c>
      <c r="R81" s="373"/>
      <c r="S81" s="378"/>
      <c r="T81" s="372">
        <f>IF(T78&lt;&gt;0,IF(T79&lt;&gt;0,T79/T78,0),0)</f>
        <v>0</v>
      </c>
      <c r="U81" s="373"/>
      <c r="V81" s="373"/>
      <c r="W81" s="374">
        <f>IF(W78&lt;&gt;0,IF(W79&lt;&gt;0,W79/W78,0),0)</f>
        <v>0</v>
      </c>
      <c r="X81" s="373"/>
      <c r="Y81" s="375"/>
    </row>
    <row r="82" spans="2:25" ht="16.5" customHeight="1" x14ac:dyDescent="0.4">
      <c r="B82" s="332" t="s">
        <v>102</v>
      </c>
      <c r="C82" s="335" t="s">
        <v>75</v>
      </c>
      <c r="D82" s="50" t="s">
        <v>76</v>
      </c>
      <c r="E82" s="51">
        <f>SUM(E36,E74)</f>
        <v>0</v>
      </c>
      <c r="F82" s="52">
        <f>SUM(F36,F74)</f>
        <v>0</v>
      </c>
      <c r="G82" s="53">
        <f>SUM(G36,G74)</f>
        <v>0</v>
      </c>
      <c r="H82" s="51">
        <f t="shared" ref="H82:V82" si="91">SUM(H36,H74)</f>
        <v>0</v>
      </c>
      <c r="I82" s="52">
        <f t="shared" si="91"/>
        <v>0</v>
      </c>
      <c r="J82" s="53">
        <f t="shared" si="91"/>
        <v>0</v>
      </c>
      <c r="K82" s="83">
        <f t="shared" si="91"/>
        <v>0</v>
      </c>
      <c r="L82" s="52">
        <f t="shared" si="91"/>
        <v>0</v>
      </c>
      <c r="M82" s="53">
        <f t="shared" si="91"/>
        <v>0</v>
      </c>
      <c r="N82" s="51">
        <f t="shared" si="91"/>
        <v>0</v>
      </c>
      <c r="O82" s="52">
        <f t="shared" si="91"/>
        <v>0</v>
      </c>
      <c r="P82" s="53">
        <f t="shared" si="91"/>
        <v>0</v>
      </c>
      <c r="Q82" s="51">
        <f t="shared" si="91"/>
        <v>0</v>
      </c>
      <c r="R82" s="52">
        <f t="shared" si="91"/>
        <v>0</v>
      </c>
      <c r="S82" s="53">
        <f t="shared" si="91"/>
        <v>0</v>
      </c>
      <c r="T82" s="51">
        <f t="shared" si="91"/>
        <v>0</v>
      </c>
      <c r="U82" s="52">
        <f t="shared" si="91"/>
        <v>0</v>
      </c>
      <c r="V82" s="54">
        <f t="shared" si="91"/>
        <v>0</v>
      </c>
      <c r="W82" s="72">
        <f t="shared" ref="W82:W83" si="92">E82+H82+K82+N82+Q82+T82</f>
        <v>0</v>
      </c>
      <c r="X82" s="52">
        <f t="shared" ref="X82:X83" si="93">F82+I82+L82+O82+R82+U82</f>
        <v>0</v>
      </c>
      <c r="Y82" s="73">
        <f t="shared" ref="Y82:Y83" si="94">G82+J82+M82+P82+S82+V82</f>
        <v>0</v>
      </c>
    </row>
    <row r="83" spans="2:25" ht="16.5" customHeight="1" x14ac:dyDescent="0.4">
      <c r="B83" s="333"/>
      <c r="C83" s="336"/>
      <c r="D83" s="60" t="s">
        <v>78</v>
      </c>
      <c r="E83" s="82">
        <f>SUM(E37,E75)</f>
        <v>0</v>
      </c>
      <c r="F83" s="65">
        <f t="shared" ref="F83:H83" si="95">SUM(F37,F75)</f>
        <v>0</v>
      </c>
      <c r="G83" s="63">
        <f t="shared" si="95"/>
        <v>0</v>
      </c>
      <c r="H83" s="64">
        <f t="shared" si="95"/>
        <v>0</v>
      </c>
      <c r="I83" s="65">
        <f t="shared" ref="I83:V83" si="96">SUM(I37,I75)</f>
        <v>0</v>
      </c>
      <c r="J83" s="63">
        <f t="shared" si="96"/>
        <v>0</v>
      </c>
      <c r="K83" s="82">
        <f t="shared" si="96"/>
        <v>0</v>
      </c>
      <c r="L83" s="65">
        <f t="shared" si="96"/>
        <v>0</v>
      </c>
      <c r="M83" s="63">
        <f t="shared" si="96"/>
        <v>0</v>
      </c>
      <c r="N83" s="64">
        <f t="shared" si="96"/>
        <v>0</v>
      </c>
      <c r="O83" s="65">
        <f t="shared" si="96"/>
        <v>0</v>
      </c>
      <c r="P83" s="63">
        <f t="shared" si="96"/>
        <v>0</v>
      </c>
      <c r="Q83" s="64">
        <f t="shared" si="96"/>
        <v>0</v>
      </c>
      <c r="R83" s="65">
        <f t="shared" si="96"/>
        <v>0</v>
      </c>
      <c r="S83" s="63">
        <f t="shared" si="96"/>
        <v>0</v>
      </c>
      <c r="T83" s="64">
        <f t="shared" si="96"/>
        <v>0</v>
      </c>
      <c r="U83" s="65">
        <f t="shared" si="96"/>
        <v>0</v>
      </c>
      <c r="V83" s="66">
        <f t="shared" si="96"/>
        <v>0</v>
      </c>
      <c r="W83" s="77">
        <f t="shared" si="92"/>
        <v>0</v>
      </c>
      <c r="X83" s="62">
        <f t="shared" si="93"/>
        <v>0</v>
      </c>
      <c r="Y83" s="78">
        <f t="shared" si="94"/>
        <v>0</v>
      </c>
    </row>
    <row r="84" spans="2:25" ht="16.5" customHeight="1" x14ac:dyDescent="0.4">
      <c r="B84" s="333"/>
      <c r="C84" s="336"/>
      <c r="D84" s="67" t="s">
        <v>79</v>
      </c>
      <c r="E84" s="105">
        <f>E83-E82</f>
        <v>0</v>
      </c>
      <c r="F84" s="106">
        <f t="shared" ref="F84:G84" si="97">F83-F82</f>
        <v>0</v>
      </c>
      <c r="G84" s="107">
        <f t="shared" si="97"/>
        <v>0</v>
      </c>
      <c r="H84" s="105">
        <f>H83-H82</f>
        <v>0</v>
      </c>
      <c r="I84" s="106">
        <f t="shared" ref="I84:J84" si="98">I83-I82</f>
        <v>0</v>
      </c>
      <c r="J84" s="107">
        <f t="shared" si="98"/>
        <v>0</v>
      </c>
      <c r="K84" s="84">
        <f>K83-K82</f>
        <v>0</v>
      </c>
      <c r="L84" s="106">
        <f t="shared" ref="L84:M84" si="99">L83-L82</f>
        <v>0</v>
      </c>
      <c r="M84" s="107">
        <f t="shared" si="99"/>
        <v>0</v>
      </c>
      <c r="N84" s="105">
        <f>N83-N82</f>
        <v>0</v>
      </c>
      <c r="O84" s="106">
        <f t="shared" ref="O84:P84" si="100">O83-O82</f>
        <v>0</v>
      </c>
      <c r="P84" s="107">
        <f t="shared" si="100"/>
        <v>0</v>
      </c>
      <c r="Q84" s="105">
        <f>Q83-Q82</f>
        <v>0</v>
      </c>
      <c r="R84" s="106">
        <f t="shared" ref="R84:S84" si="101">R83-R82</f>
        <v>0</v>
      </c>
      <c r="S84" s="107">
        <f t="shared" si="101"/>
        <v>0</v>
      </c>
      <c r="T84" s="105">
        <f>T83-T82</f>
        <v>0</v>
      </c>
      <c r="U84" s="106">
        <f t="shared" ref="U84:V84" si="102">U83-U82</f>
        <v>0</v>
      </c>
      <c r="V84" s="68">
        <f t="shared" si="102"/>
        <v>0</v>
      </c>
      <c r="W84" s="108">
        <f>W83-W82</f>
        <v>0</v>
      </c>
      <c r="X84" s="106">
        <f t="shared" ref="X84:Y84" si="103">X83-X82</f>
        <v>0</v>
      </c>
      <c r="Y84" s="109">
        <f t="shared" si="103"/>
        <v>0</v>
      </c>
    </row>
    <row r="85" spans="2:25" ht="16.5" customHeight="1" x14ac:dyDescent="0.4">
      <c r="B85" s="333"/>
      <c r="C85" s="337"/>
      <c r="D85" s="69" t="s">
        <v>80</v>
      </c>
      <c r="E85" s="366">
        <f>IF(G82&lt;&gt;0,IF(G83&lt;&gt;0,G83/G82,0),0)</f>
        <v>0</v>
      </c>
      <c r="F85" s="368"/>
      <c r="G85" s="367"/>
      <c r="H85" s="366">
        <f>IF(J82&lt;&gt;0,IF(J83&lt;&gt;0,J83/J82,0),0)</f>
        <v>0</v>
      </c>
      <c r="I85" s="368"/>
      <c r="J85" s="367"/>
      <c r="K85" s="366">
        <f>IF(M82&lt;&gt;0,IF(M83&lt;&gt;0,M83/M82,0),0)</f>
        <v>0</v>
      </c>
      <c r="L85" s="368"/>
      <c r="M85" s="367"/>
      <c r="N85" s="366">
        <f>IF(P82&lt;&gt;0,IF(P83&lt;&gt;0,P83/P82,0),0)</f>
        <v>0</v>
      </c>
      <c r="O85" s="368"/>
      <c r="P85" s="367"/>
      <c r="Q85" s="366">
        <f>IF(S82&lt;&gt;0,IF(S83&lt;&gt;0,S83/S82,0),0)</f>
        <v>0</v>
      </c>
      <c r="R85" s="368"/>
      <c r="S85" s="367"/>
      <c r="T85" s="366">
        <f>IF(V82&lt;&gt;0,IF(V83&lt;&gt;0,V83/V82,0),0)</f>
        <v>0</v>
      </c>
      <c r="U85" s="368"/>
      <c r="V85" s="371"/>
      <c r="W85" s="369">
        <f>IF(Y82&lt;&gt;0,IF(Y83&lt;&gt;0,Y83/Y82,0),0)</f>
        <v>0</v>
      </c>
      <c r="X85" s="368"/>
      <c r="Y85" s="371"/>
    </row>
    <row r="86" spans="2:25" ht="16.5" customHeight="1" x14ac:dyDescent="0.4">
      <c r="B86" s="333"/>
      <c r="C86" s="343" t="s">
        <v>81</v>
      </c>
      <c r="D86" s="79" t="s">
        <v>76</v>
      </c>
      <c r="E86" s="346">
        <f>SUM(E40,E78)</f>
        <v>0</v>
      </c>
      <c r="F86" s="348"/>
      <c r="G86" s="347"/>
      <c r="H86" s="346">
        <f t="shared" ref="H86" si="104">SUM(H40,H78)</f>
        <v>0</v>
      </c>
      <c r="I86" s="348"/>
      <c r="J86" s="347"/>
      <c r="K86" s="346">
        <f t="shared" ref="K86" si="105">SUM(K40,K78)</f>
        <v>0</v>
      </c>
      <c r="L86" s="348"/>
      <c r="M86" s="347"/>
      <c r="N86" s="346">
        <f t="shared" ref="N86" si="106">SUM(N40,N78)</f>
        <v>0</v>
      </c>
      <c r="O86" s="348"/>
      <c r="P86" s="347"/>
      <c r="Q86" s="346">
        <f t="shared" ref="Q86" si="107">SUM(Q40,Q78)</f>
        <v>0</v>
      </c>
      <c r="R86" s="348"/>
      <c r="S86" s="347"/>
      <c r="T86" s="346">
        <f t="shared" ref="T86" si="108">SUM(T40,T78)</f>
        <v>0</v>
      </c>
      <c r="U86" s="348"/>
      <c r="V86" s="350"/>
      <c r="W86" s="349">
        <f>SUM(E86:V86)</f>
        <v>0</v>
      </c>
      <c r="X86" s="348"/>
      <c r="Y86" s="350"/>
    </row>
    <row r="87" spans="2:25" ht="16.5" customHeight="1" x14ac:dyDescent="0.4">
      <c r="B87" s="333"/>
      <c r="C87" s="344"/>
      <c r="D87" s="80" t="s">
        <v>78</v>
      </c>
      <c r="E87" s="353">
        <f>SUM(E41,E79)</f>
        <v>0</v>
      </c>
      <c r="F87" s="355"/>
      <c r="G87" s="354"/>
      <c r="H87" s="353">
        <f t="shared" ref="H87" si="109">SUM(H41,H79)</f>
        <v>0</v>
      </c>
      <c r="I87" s="355"/>
      <c r="J87" s="354"/>
      <c r="K87" s="353">
        <f t="shared" ref="K87" si="110">SUM(K41,K79)</f>
        <v>0</v>
      </c>
      <c r="L87" s="355"/>
      <c r="M87" s="354"/>
      <c r="N87" s="353">
        <f t="shared" ref="N87" si="111">SUM(N41,N79)</f>
        <v>0</v>
      </c>
      <c r="O87" s="355"/>
      <c r="P87" s="354"/>
      <c r="Q87" s="353">
        <f t="shared" ref="Q87" si="112">SUM(Q41,Q79)</f>
        <v>0</v>
      </c>
      <c r="R87" s="355"/>
      <c r="S87" s="354"/>
      <c r="T87" s="353">
        <f t="shared" ref="T87" si="113">SUM(T41,T79)</f>
        <v>0</v>
      </c>
      <c r="U87" s="355"/>
      <c r="V87" s="439"/>
      <c r="W87" s="440">
        <f>SUM(E87:V87)</f>
        <v>0</v>
      </c>
      <c r="X87" s="355"/>
      <c r="Y87" s="439"/>
    </row>
    <row r="88" spans="2:25" ht="16.5" customHeight="1" x14ac:dyDescent="0.4">
      <c r="B88" s="333"/>
      <c r="C88" s="344"/>
      <c r="D88" s="81" t="s">
        <v>79</v>
      </c>
      <c r="E88" s="351">
        <f>E87-E86</f>
        <v>0</v>
      </c>
      <c r="F88" s="359"/>
      <c r="G88" s="352"/>
      <c r="H88" s="351">
        <f>H87-H86</f>
        <v>0</v>
      </c>
      <c r="I88" s="359"/>
      <c r="J88" s="352"/>
      <c r="K88" s="351">
        <f>K87-K86</f>
        <v>0</v>
      </c>
      <c r="L88" s="359"/>
      <c r="M88" s="352"/>
      <c r="N88" s="351">
        <f>N87-N86</f>
        <v>0</v>
      </c>
      <c r="O88" s="359"/>
      <c r="P88" s="352"/>
      <c r="Q88" s="351">
        <f>Q87-Q86</f>
        <v>0</v>
      </c>
      <c r="R88" s="359"/>
      <c r="S88" s="352"/>
      <c r="T88" s="351">
        <f>T87-T86</f>
        <v>0</v>
      </c>
      <c r="U88" s="359"/>
      <c r="V88" s="361"/>
      <c r="W88" s="360">
        <f>W87-W86</f>
        <v>0</v>
      </c>
      <c r="X88" s="359"/>
      <c r="Y88" s="361"/>
    </row>
    <row r="89" spans="2:25" ht="16.5" customHeight="1" thickBot="1" x14ac:dyDescent="0.45">
      <c r="B89" s="334"/>
      <c r="C89" s="345"/>
      <c r="D89" s="71" t="s">
        <v>80</v>
      </c>
      <c r="E89" s="372">
        <f>IF(E86&lt;&gt;0,IF(E87&lt;&gt;0,E87/E86,0),0)</f>
        <v>0</v>
      </c>
      <c r="F89" s="373"/>
      <c r="G89" s="378"/>
      <c r="H89" s="372">
        <f>IF(H86&lt;&gt;0,IF(H87&lt;&gt;0,H87/H86,0),0)</f>
        <v>0</v>
      </c>
      <c r="I89" s="373"/>
      <c r="J89" s="378"/>
      <c r="K89" s="372">
        <f>IF(K86&lt;&gt;0,IF(K87&lt;&gt;0,K87/K86,0),0)</f>
        <v>0</v>
      </c>
      <c r="L89" s="373"/>
      <c r="M89" s="378"/>
      <c r="N89" s="372">
        <f>IF(N86&lt;&gt;0,IF(N87&lt;&gt;0,N87/N86,0),0)</f>
        <v>0</v>
      </c>
      <c r="O89" s="373"/>
      <c r="P89" s="378"/>
      <c r="Q89" s="372">
        <f>IF(Q86&lt;&gt;0,IF(Q87&lt;&gt;0,Q87/Q86,0),0)</f>
        <v>0</v>
      </c>
      <c r="R89" s="373"/>
      <c r="S89" s="378"/>
      <c r="T89" s="372">
        <f>IF(T86&lt;&gt;0,IF(T87&lt;&gt;0,T87/T86,0),0)</f>
        <v>0</v>
      </c>
      <c r="U89" s="373"/>
      <c r="V89" s="375"/>
      <c r="W89" s="374">
        <f>IF(W86&lt;&gt;0,IF(W87&lt;&gt;0,W87/W86,0),0)</f>
        <v>0</v>
      </c>
      <c r="X89" s="373"/>
      <c r="Y89" s="375"/>
    </row>
  </sheetData>
  <dataConsolidate/>
  <mergeCells count="392">
    <mergeCell ref="W69:Y69"/>
    <mergeCell ref="W70:Y70"/>
    <mergeCell ref="W71:Y71"/>
    <mergeCell ref="W72:Y72"/>
    <mergeCell ref="W73:Y73"/>
    <mergeCell ref="E73:G73"/>
    <mergeCell ref="H68:J68"/>
    <mergeCell ref="H69:J69"/>
    <mergeCell ref="H70:J70"/>
    <mergeCell ref="H71:J71"/>
    <mergeCell ref="H72:J72"/>
    <mergeCell ref="H73:J73"/>
    <mergeCell ref="K68:M68"/>
    <mergeCell ref="K69:M69"/>
    <mergeCell ref="K70:M70"/>
    <mergeCell ref="K71:M71"/>
    <mergeCell ref="K72:M72"/>
    <mergeCell ref="K73:M73"/>
    <mergeCell ref="Q73:S73"/>
    <mergeCell ref="T73:V73"/>
    <mergeCell ref="N73:P73"/>
    <mergeCell ref="Q70:S70"/>
    <mergeCell ref="T70:V70"/>
    <mergeCell ref="E70:G70"/>
    <mergeCell ref="W58:Y58"/>
    <mergeCell ref="W59:Y59"/>
    <mergeCell ref="W60:Y60"/>
    <mergeCell ref="W61:Y61"/>
    <mergeCell ref="W62:Y62"/>
    <mergeCell ref="W63:Y63"/>
    <mergeCell ref="E68:G68"/>
    <mergeCell ref="E69:G69"/>
    <mergeCell ref="N68:P68"/>
    <mergeCell ref="N69:P69"/>
    <mergeCell ref="E63:G63"/>
    <mergeCell ref="H58:J58"/>
    <mergeCell ref="H59:J59"/>
    <mergeCell ref="H60:J60"/>
    <mergeCell ref="H61:J61"/>
    <mergeCell ref="H62:J62"/>
    <mergeCell ref="H63:J63"/>
    <mergeCell ref="K58:M58"/>
    <mergeCell ref="K59:M59"/>
    <mergeCell ref="K60:M60"/>
    <mergeCell ref="K61:M61"/>
    <mergeCell ref="K62:M62"/>
    <mergeCell ref="K63:M63"/>
    <mergeCell ref="W68:Y68"/>
    <mergeCell ref="W52:Y52"/>
    <mergeCell ref="W53:Y53"/>
    <mergeCell ref="E58:G58"/>
    <mergeCell ref="E59:G59"/>
    <mergeCell ref="N58:P58"/>
    <mergeCell ref="N59:P59"/>
    <mergeCell ref="E53:G53"/>
    <mergeCell ref="H48:J48"/>
    <mergeCell ref="H49:J49"/>
    <mergeCell ref="H50:J50"/>
    <mergeCell ref="H51:J51"/>
    <mergeCell ref="H52:J52"/>
    <mergeCell ref="H53:J53"/>
    <mergeCell ref="K48:M48"/>
    <mergeCell ref="K49:M49"/>
    <mergeCell ref="K50:M50"/>
    <mergeCell ref="K51:M51"/>
    <mergeCell ref="K52:M52"/>
    <mergeCell ref="K53:M53"/>
    <mergeCell ref="Q59:S59"/>
    <mergeCell ref="T59:V59"/>
    <mergeCell ref="Q53:S53"/>
    <mergeCell ref="Q58:S58"/>
    <mergeCell ref="T58:V58"/>
    <mergeCell ref="W31:Y31"/>
    <mergeCell ref="W32:Y32"/>
    <mergeCell ref="W33:Y33"/>
    <mergeCell ref="W34:Y34"/>
    <mergeCell ref="W35:Y35"/>
    <mergeCell ref="E48:G48"/>
    <mergeCell ref="E49:G49"/>
    <mergeCell ref="E50:G50"/>
    <mergeCell ref="E51:G51"/>
    <mergeCell ref="T48:V48"/>
    <mergeCell ref="T49:V49"/>
    <mergeCell ref="T50:V50"/>
    <mergeCell ref="T51:V51"/>
    <mergeCell ref="W48:Y48"/>
    <mergeCell ref="W49:Y49"/>
    <mergeCell ref="W50:Y50"/>
    <mergeCell ref="W51:Y51"/>
    <mergeCell ref="N32:P32"/>
    <mergeCell ref="N33:P33"/>
    <mergeCell ref="N34:P34"/>
    <mergeCell ref="N35:P35"/>
    <mergeCell ref="T39:V39"/>
    <mergeCell ref="W39:Y39"/>
    <mergeCell ref="T40:V40"/>
    <mergeCell ref="W23:Y23"/>
    <mergeCell ref="W24:Y24"/>
    <mergeCell ref="W25:Y25"/>
    <mergeCell ref="E30:G30"/>
    <mergeCell ref="H30:J30"/>
    <mergeCell ref="E31:G31"/>
    <mergeCell ref="E32:G32"/>
    <mergeCell ref="E33:G33"/>
    <mergeCell ref="E34:G34"/>
    <mergeCell ref="H31:J31"/>
    <mergeCell ref="H32:J32"/>
    <mergeCell ref="H33:J33"/>
    <mergeCell ref="H34:J34"/>
    <mergeCell ref="K30:M30"/>
    <mergeCell ref="K31:M31"/>
    <mergeCell ref="K32:M32"/>
    <mergeCell ref="K33:M33"/>
    <mergeCell ref="K34:M34"/>
    <mergeCell ref="T30:V30"/>
    <mergeCell ref="T31:V31"/>
    <mergeCell ref="T32:V32"/>
    <mergeCell ref="T33:V33"/>
    <mergeCell ref="T34:V34"/>
    <mergeCell ref="W30:Y30"/>
    <mergeCell ref="T20:V20"/>
    <mergeCell ref="W20:Y20"/>
    <mergeCell ref="E21:G21"/>
    <mergeCell ref="E22:G22"/>
    <mergeCell ref="E23:G23"/>
    <mergeCell ref="E24:G24"/>
    <mergeCell ref="E25:G25"/>
    <mergeCell ref="H21:J21"/>
    <mergeCell ref="H22:J22"/>
    <mergeCell ref="H23:J23"/>
    <mergeCell ref="H24:J24"/>
    <mergeCell ref="H25:J25"/>
    <mergeCell ref="K21:M21"/>
    <mergeCell ref="K22:M22"/>
    <mergeCell ref="K23:M23"/>
    <mergeCell ref="K24:M24"/>
    <mergeCell ref="K25:M25"/>
    <mergeCell ref="T21:V21"/>
    <mergeCell ref="T22:V22"/>
    <mergeCell ref="T23:V23"/>
    <mergeCell ref="T24:V24"/>
    <mergeCell ref="T25:V25"/>
    <mergeCell ref="W21:Y21"/>
    <mergeCell ref="W22:Y22"/>
    <mergeCell ref="T4:V4"/>
    <mergeCell ref="W4:Y4"/>
    <mergeCell ref="E11:G11"/>
    <mergeCell ref="E12:G12"/>
    <mergeCell ref="E13:G13"/>
    <mergeCell ref="H10:J10"/>
    <mergeCell ref="K10:M10"/>
    <mergeCell ref="T10:V10"/>
    <mergeCell ref="W10:Y10"/>
    <mergeCell ref="H11:J11"/>
    <mergeCell ref="H12:J12"/>
    <mergeCell ref="H13:J13"/>
    <mergeCell ref="K11:M11"/>
    <mergeCell ref="K12:M12"/>
    <mergeCell ref="K13:M13"/>
    <mergeCell ref="T11:V11"/>
    <mergeCell ref="T12:V12"/>
    <mergeCell ref="T13:V13"/>
    <mergeCell ref="W11:Y11"/>
    <mergeCell ref="W12:Y12"/>
    <mergeCell ref="Q10:S10"/>
    <mergeCell ref="Q14:S14"/>
    <mergeCell ref="Q15:S15"/>
    <mergeCell ref="Q20:S20"/>
    <mergeCell ref="Q21:S21"/>
    <mergeCell ref="Q22:S22"/>
    <mergeCell ref="Q23:S23"/>
    <mergeCell ref="E4:G4"/>
    <mergeCell ref="H4:J4"/>
    <mergeCell ref="K4:M4"/>
    <mergeCell ref="Q24:S24"/>
    <mergeCell ref="Q25:S25"/>
    <mergeCell ref="Q30:S30"/>
    <mergeCell ref="Q31:S31"/>
    <mergeCell ref="Q32:S32"/>
    <mergeCell ref="Q33:S33"/>
    <mergeCell ref="Q34:S34"/>
    <mergeCell ref="Q35:S35"/>
    <mergeCell ref="B6:B15"/>
    <mergeCell ref="C6:C10"/>
    <mergeCell ref="C11:C15"/>
    <mergeCell ref="B16:B25"/>
    <mergeCell ref="C16:C20"/>
    <mergeCell ref="C21:C25"/>
    <mergeCell ref="N23:P23"/>
    <mergeCell ref="N24:P24"/>
    <mergeCell ref="N25:P25"/>
    <mergeCell ref="E20:G20"/>
    <mergeCell ref="H20:J20"/>
    <mergeCell ref="K20:M20"/>
    <mergeCell ref="N20:P20"/>
    <mergeCell ref="N21:P21"/>
    <mergeCell ref="N22:P22"/>
    <mergeCell ref="B26:B35"/>
    <mergeCell ref="B4:D5"/>
    <mergeCell ref="N4:P4"/>
    <mergeCell ref="Q4:S4"/>
    <mergeCell ref="W13:Y13"/>
    <mergeCell ref="E14:G14"/>
    <mergeCell ref="E15:G15"/>
    <mergeCell ref="H14:J14"/>
    <mergeCell ref="H15:J15"/>
    <mergeCell ref="K14:M14"/>
    <mergeCell ref="K15:M15"/>
    <mergeCell ref="T14:V14"/>
    <mergeCell ref="T15:V15"/>
    <mergeCell ref="W14:Y14"/>
    <mergeCell ref="W15:Y15"/>
    <mergeCell ref="N10:P10"/>
    <mergeCell ref="N11:P11"/>
    <mergeCell ref="N12:P12"/>
    <mergeCell ref="N13:P13"/>
    <mergeCell ref="N14:P14"/>
    <mergeCell ref="N15:P15"/>
    <mergeCell ref="E10:G10"/>
    <mergeCell ref="Q11:S11"/>
    <mergeCell ref="Q12:S12"/>
    <mergeCell ref="Q13:S13"/>
    <mergeCell ref="T53:V53"/>
    <mergeCell ref="E61:G61"/>
    <mergeCell ref="N60:P60"/>
    <mergeCell ref="N61:P61"/>
    <mergeCell ref="Q62:S62"/>
    <mergeCell ref="B44:B53"/>
    <mergeCell ref="C44:C48"/>
    <mergeCell ref="C49:C53"/>
    <mergeCell ref="N49:P49"/>
    <mergeCell ref="Q49:S49"/>
    <mergeCell ref="N48:P48"/>
    <mergeCell ref="Q48:S48"/>
    <mergeCell ref="N52:P52"/>
    <mergeCell ref="Q52:S52"/>
    <mergeCell ref="N51:P51"/>
    <mergeCell ref="Q51:S51"/>
    <mergeCell ref="E52:G52"/>
    <mergeCell ref="N53:P53"/>
    <mergeCell ref="B54:B63"/>
    <mergeCell ref="C54:C58"/>
    <mergeCell ref="C59:C63"/>
    <mergeCell ref="T62:V62"/>
    <mergeCell ref="Q61:S61"/>
    <mergeCell ref="T61:V61"/>
    <mergeCell ref="C26:C30"/>
    <mergeCell ref="C31:C35"/>
    <mergeCell ref="E35:G35"/>
    <mergeCell ref="H35:J35"/>
    <mergeCell ref="K35:M35"/>
    <mergeCell ref="T35:V35"/>
    <mergeCell ref="N50:P50"/>
    <mergeCell ref="Q50:S50"/>
    <mergeCell ref="T52:V52"/>
    <mergeCell ref="N30:P30"/>
    <mergeCell ref="N31:P31"/>
    <mergeCell ref="T43:V43"/>
    <mergeCell ref="C36:C39"/>
    <mergeCell ref="E39:G39"/>
    <mergeCell ref="H39:J39"/>
    <mergeCell ref="K39:M39"/>
    <mergeCell ref="N39:P39"/>
    <mergeCell ref="Q39:S39"/>
    <mergeCell ref="C40:C43"/>
    <mergeCell ref="E40:G40"/>
    <mergeCell ref="H40:J40"/>
    <mergeCell ref="K40:M40"/>
    <mergeCell ref="N40:P40"/>
    <mergeCell ref="Q40:S40"/>
    <mergeCell ref="T88:V88"/>
    <mergeCell ref="H85:J85"/>
    <mergeCell ref="K85:M85"/>
    <mergeCell ref="N85:P85"/>
    <mergeCell ref="Q85:S85"/>
    <mergeCell ref="T85:V85"/>
    <mergeCell ref="E62:G62"/>
    <mergeCell ref="N62:P62"/>
    <mergeCell ref="Q60:S60"/>
    <mergeCell ref="T60:V60"/>
    <mergeCell ref="E60:G60"/>
    <mergeCell ref="N63:P63"/>
    <mergeCell ref="Q63:S63"/>
    <mergeCell ref="T63:V63"/>
    <mergeCell ref="Q68:S68"/>
    <mergeCell ref="T68:V68"/>
    <mergeCell ref="Q88:S88"/>
    <mergeCell ref="B64:B73"/>
    <mergeCell ref="C64:C68"/>
    <mergeCell ref="C69:C73"/>
    <mergeCell ref="Q69:S69"/>
    <mergeCell ref="T69:V69"/>
    <mergeCell ref="Q72:S72"/>
    <mergeCell ref="T72:V72"/>
    <mergeCell ref="E72:G72"/>
    <mergeCell ref="N72:P72"/>
    <mergeCell ref="E71:G71"/>
    <mergeCell ref="N70:P70"/>
    <mergeCell ref="N71:P71"/>
    <mergeCell ref="Q71:S71"/>
    <mergeCell ref="T71:V71"/>
    <mergeCell ref="E43:G43"/>
    <mergeCell ref="H43:J43"/>
    <mergeCell ref="K43:M43"/>
    <mergeCell ref="N43:P43"/>
    <mergeCell ref="Q43:S43"/>
    <mergeCell ref="W40:Y40"/>
    <mergeCell ref="E41:G41"/>
    <mergeCell ref="H41:J41"/>
    <mergeCell ref="K41:M41"/>
    <mergeCell ref="N41:P41"/>
    <mergeCell ref="Q41:S41"/>
    <mergeCell ref="T41:V41"/>
    <mergeCell ref="W41:Y41"/>
    <mergeCell ref="E42:G42"/>
    <mergeCell ref="H42:J42"/>
    <mergeCell ref="K42:M42"/>
    <mergeCell ref="N42:P42"/>
    <mergeCell ref="Q42:S42"/>
    <mergeCell ref="T42:V42"/>
    <mergeCell ref="W42:Y42"/>
    <mergeCell ref="W43:Y43"/>
    <mergeCell ref="B74:B81"/>
    <mergeCell ref="C74:C77"/>
    <mergeCell ref="E77:G77"/>
    <mergeCell ref="H77:J77"/>
    <mergeCell ref="K77:M77"/>
    <mergeCell ref="N77:P77"/>
    <mergeCell ref="Q77:S77"/>
    <mergeCell ref="T77:V77"/>
    <mergeCell ref="W77:Y77"/>
    <mergeCell ref="C78:C81"/>
    <mergeCell ref="E78:G78"/>
    <mergeCell ref="H78:J78"/>
    <mergeCell ref="K78:M78"/>
    <mergeCell ref="N78:P78"/>
    <mergeCell ref="Q78:S78"/>
    <mergeCell ref="T78:V78"/>
    <mergeCell ref="W78:Y78"/>
    <mergeCell ref="E79:G79"/>
    <mergeCell ref="H79:J79"/>
    <mergeCell ref="K79:M79"/>
    <mergeCell ref="N79:P79"/>
    <mergeCell ref="Q79:S79"/>
    <mergeCell ref="B36:B43"/>
    <mergeCell ref="Q89:S89"/>
    <mergeCell ref="T89:V89"/>
    <mergeCell ref="W89:Y89"/>
    <mergeCell ref="W79:Y79"/>
    <mergeCell ref="E80:G80"/>
    <mergeCell ref="H80:J80"/>
    <mergeCell ref="K80:M80"/>
    <mergeCell ref="N80:P80"/>
    <mergeCell ref="Q80:S80"/>
    <mergeCell ref="T80:V80"/>
    <mergeCell ref="W80:Y80"/>
    <mergeCell ref="E81:G81"/>
    <mergeCell ref="H81:J81"/>
    <mergeCell ref="K81:M81"/>
    <mergeCell ref="N81:P81"/>
    <mergeCell ref="Q81:S81"/>
    <mergeCell ref="T81:V81"/>
    <mergeCell ref="W81:Y81"/>
    <mergeCell ref="T79:V79"/>
    <mergeCell ref="E88:G88"/>
    <mergeCell ref="H88:J88"/>
    <mergeCell ref="K88:M88"/>
    <mergeCell ref="N88:P88"/>
    <mergeCell ref="B82:B89"/>
    <mergeCell ref="C82:C85"/>
    <mergeCell ref="E85:G85"/>
    <mergeCell ref="W85:Y85"/>
    <mergeCell ref="C86:C89"/>
    <mergeCell ref="E86:G86"/>
    <mergeCell ref="H86:J86"/>
    <mergeCell ref="K86:M86"/>
    <mergeCell ref="N86:P86"/>
    <mergeCell ref="Q86:S86"/>
    <mergeCell ref="T86:V86"/>
    <mergeCell ref="W86:Y86"/>
    <mergeCell ref="E87:G87"/>
    <mergeCell ref="H87:J87"/>
    <mergeCell ref="K87:M87"/>
    <mergeCell ref="N87:P87"/>
    <mergeCell ref="Q87:S87"/>
    <mergeCell ref="T87:V87"/>
    <mergeCell ref="W87:Y87"/>
    <mergeCell ref="W88:Y88"/>
    <mergeCell ref="E89:G89"/>
    <mergeCell ref="H89:J89"/>
    <mergeCell ref="K89:M89"/>
    <mergeCell ref="N89:P89"/>
  </mergeCells>
  <phoneticPr fontId="1"/>
  <pageMargins left="0.25" right="0.25" top="0.75" bottom="0.75" header="0.3" footer="0.3"/>
  <pageSetup paperSize="9" scale="55" orientation="landscape" r:id="rId1"/>
  <rowBreaks count="1" manualBreakCount="1">
    <brk id="43" max="2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EBE3-D55B-4CB2-A0B0-0AE0C63C10A1}">
  <dimension ref="B1:X89"/>
  <sheetViews>
    <sheetView zoomScale="85" zoomScaleNormal="85" workbookViewId="0">
      <pane ySplit="5" topLeftCell="A6" activePane="bottomLeft" state="frozen"/>
      <selection pane="bottomLeft"/>
    </sheetView>
  </sheetViews>
  <sheetFormatPr defaultRowHeight="16.5" x14ac:dyDescent="0.4"/>
  <cols>
    <col min="1" max="1" width="1.875" style="256" customWidth="1"/>
    <col min="2" max="2" width="13" style="256" customWidth="1"/>
    <col min="3" max="3" width="8.625" style="256" customWidth="1"/>
    <col min="4" max="4" width="6.375" style="256" customWidth="1"/>
    <col min="5" max="6" width="5.625" style="256" customWidth="1"/>
    <col min="7" max="7" width="13" style="256" customWidth="1"/>
    <col min="8" max="9" width="5.625" style="256" customWidth="1"/>
    <col min="10" max="10" width="13" style="256" customWidth="1"/>
    <col min="11" max="11" width="5.625" style="256" customWidth="1"/>
    <col min="12" max="12" width="13" style="256" customWidth="1"/>
    <col min="13" max="13" width="5.625" style="256" customWidth="1"/>
    <col min="14" max="14" width="13" style="256" customWidth="1"/>
    <col min="15" max="15" width="5.625" style="256" customWidth="1"/>
    <col min="16" max="16" width="13" style="256" customWidth="1"/>
    <col min="17" max="17" width="5.625" style="256" customWidth="1"/>
    <col min="18" max="18" width="13" style="256" customWidth="1"/>
    <col min="19" max="19" width="5.625" style="256" customWidth="1"/>
    <col min="20" max="20" width="13" style="256" customWidth="1"/>
    <col min="21" max="23" width="5.625" style="256" customWidth="1"/>
    <col min="24" max="24" width="13" style="256" customWidth="1"/>
    <col min="25" max="16384" width="9" style="256"/>
  </cols>
  <sheetData>
    <row r="1" spans="2:24" ht="16.5" customHeight="1" x14ac:dyDescent="0.4"/>
    <row r="2" spans="2:24" ht="19.5" customHeight="1" x14ac:dyDescent="0.4">
      <c r="B2" s="117" t="s">
        <v>139</v>
      </c>
      <c r="D2" s="110"/>
      <c r="J2" s="115"/>
      <c r="L2" s="112"/>
      <c r="M2" s="113"/>
      <c r="P2" s="114"/>
      <c r="X2" s="116"/>
    </row>
    <row r="3" spans="2:24" ht="19.5" customHeight="1" thickBot="1" x14ac:dyDescent="0.45">
      <c r="B3" s="35"/>
      <c r="X3" s="116" t="s">
        <v>84</v>
      </c>
    </row>
    <row r="4" spans="2:24" x14ac:dyDescent="0.4">
      <c r="B4" s="421" t="s">
        <v>70</v>
      </c>
      <c r="C4" s="422"/>
      <c r="D4" s="423"/>
      <c r="E4" s="416" t="s">
        <v>141</v>
      </c>
      <c r="F4" s="414"/>
      <c r="G4" s="414"/>
      <c r="H4" s="416" t="s">
        <v>88</v>
      </c>
      <c r="I4" s="414"/>
      <c r="J4" s="414"/>
      <c r="K4" s="416" t="s">
        <v>126</v>
      </c>
      <c r="L4" s="417"/>
      <c r="M4" s="416" t="s">
        <v>127</v>
      </c>
      <c r="N4" s="417"/>
      <c r="O4" s="416" t="s">
        <v>128</v>
      </c>
      <c r="P4" s="417"/>
      <c r="Q4" s="416" t="s">
        <v>129</v>
      </c>
      <c r="R4" s="417"/>
      <c r="S4" s="416" t="s">
        <v>130</v>
      </c>
      <c r="T4" s="417"/>
      <c r="U4" s="413" t="s">
        <v>71</v>
      </c>
      <c r="V4" s="414"/>
      <c r="W4" s="414"/>
      <c r="X4" s="415"/>
    </row>
    <row r="5" spans="2:24" ht="17.25" thickBot="1" x14ac:dyDescent="0.45">
      <c r="B5" s="424"/>
      <c r="C5" s="425"/>
      <c r="D5" s="426"/>
      <c r="E5" s="316" t="s">
        <v>73</v>
      </c>
      <c r="F5" s="316" t="s">
        <v>151</v>
      </c>
      <c r="G5" s="165"/>
      <c r="H5" s="316" t="s">
        <v>73</v>
      </c>
      <c r="I5" s="316" t="s">
        <v>151</v>
      </c>
      <c r="J5" s="316"/>
      <c r="K5" s="331" t="s">
        <v>72</v>
      </c>
      <c r="L5" s="317"/>
      <c r="M5" s="323" t="s">
        <v>72</v>
      </c>
      <c r="N5" s="317"/>
      <c r="O5" s="323" t="s">
        <v>72</v>
      </c>
      <c r="P5" s="317"/>
      <c r="Q5" s="323" t="s">
        <v>72</v>
      </c>
      <c r="R5" s="317"/>
      <c r="S5" s="323" t="s">
        <v>72</v>
      </c>
      <c r="T5" s="317"/>
      <c r="U5" s="315" t="s">
        <v>73</v>
      </c>
      <c r="V5" s="316" t="s">
        <v>151</v>
      </c>
      <c r="W5" s="323" t="s">
        <v>74</v>
      </c>
      <c r="X5" s="34"/>
    </row>
    <row r="6" spans="2:24" ht="16.5" customHeight="1" x14ac:dyDescent="0.4">
      <c r="B6" s="332" t="s">
        <v>142</v>
      </c>
      <c r="C6" s="335" t="s">
        <v>75</v>
      </c>
      <c r="D6" s="50" t="s">
        <v>76</v>
      </c>
      <c r="E6" s="51"/>
      <c r="F6" s="52"/>
      <c r="G6" s="53"/>
      <c r="H6" s="51"/>
      <c r="I6" s="52"/>
      <c r="J6" s="53"/>
      <c r="K6" s="51"/>
      <c r="L6" s="53"/>
      <c r="M6" s="51"/>
      <c r="N6" s="53"/>
      <c r="O6" s="51"/>
      <c r="P6" s="53"/>
      <c r="Q6" s="51"/>
      <c r="R6" s="53"/>
      <c r="S6" s="51"/>
      <c r="T6" s="53"/>
      <c r="U6" s="83">
        <f>E6+H6</f>
        <v>0</v>
      </c>
      <c r="V6" s="52">
        <f>F6+I6</f>
        <v>0</v>
      </c>
      <c r="W6" s="52">
        <f>K6+M6+O6+Q6+S6</f>
        <v>0</v>
      </c>
      <c r="X6" s="73">
        <f>L6+N6+P6+R6+T6+G6+J6</f>
        <v>0</v>
      </c>
    </row>
    <row r="7" spans="2:24" ht="16.5" customHeight="1" x14ac:dyDescent="0.4">
      <c r="B7" s="401"/>
      <c r="C7" s="336"/>
      <c r="D7" s="55" t="s">
        <v>77</v>
      </c>
      <c r="E7" s="56"/>
      <c r="F7" s="57"/>
      <c r="G7" s="58"/>
      <c r="H7" s="56"/>
      <c r="I7" s="57"/>
      <c r="J7" s="58"/>
      <c r="K7" s="56"/>
      <c r="L7" s="58"/>
      <c r="M7" s="56"/>
      <c r="N7" s="58"/>
      <c r="O7" s="56"/>
      <c r="P7" s="58"/>
      <c r="Q7" s="56"/>
      <c r="R7" s="58"/>
      <c r="S7" s="56"/>
      <c r="T7" s="58"/>
      <c r="U7" s="318">
        <f t="shared" ref="U7:U8" si="0">E7+H7</f>
        <v>0</v>
      </c>
      <c r="V7" s="75">
        <f t="shared" ref="V7:V8" si="1">F7+I7</f>
        <v>0</v>
      </c>
      <c r="W7" s="75">
        <f t="shared" ref="W7:W8" si="2">K7+M7+O7+Q7+S7</f>
        <v>0</v>
      </c>
      <c r="X7" s="76">
        <f>L7+N7+P7+R7+T7+G7+J7</f>
        <v>0</v>
      </c>
    </row>
    <row r="8" spans="2:24" ht="16.5" customHeight="1" x14ac:dyDescent="0.4">
      <c r="B8" s="333"/>
      <c r="C8" s="336"/>
      <c r="D8" s="60" t="s">
        <v>78</v>
      </c>
      <c r="E8" s="61"/>
      <c r="F8" s="62"/>
      <c r="G8" s="63"/>
      <c r="H8" s="61"/>
      <c r="I8" s="62"/>
      <c r="J8" s="63"/>
      <c r="K8" s="61"/>
      <c r="L8" s="63"/>
      <c r="M8" s="61"/>
      <c r="N8" s="63"/>
      <c r="O8" s="61"/>
      <c r="P8" s="63"/>
      <c r="Q8" s="64"/>
      <c r="R8" s="63"/>
      <c r="S8" s="64"/>
      <c r="T8" s="63"/>
      <c r="U8" s="319">
        <f t="shared" si="0"/>
        <v>0</v>
      </c>
      <c r="V8" s="62">
        <f t="shared" si="1"/>
        <v>0</v>
      </c>
      <c r="W8" s="62">
        <f t="shared" si="2"/>
        <v>0</v>
      </c>
      <c r="X8" s="78">
        <f>L8+N8+P8+R8+T8+G8+J8</f>
        <v>0</v>
      </c>
    </row>
    <row r="9" spans="2:24" ht="16.5" customHeight="1" x14ac:dyDescent="0.4">
      <c r="B9" s="333"/>
      <c r="C9" s="336"/>
      <c r="D9" s="67" t="s">
        <v>79</v>
      </c>
      <c r="E9" s="313">
        <f>E8-E6</f>
        <v>0</v>
      </c>
      <c r="F9" s="311">
        <f t="shared" ref="F9:G9" si="3">F8-F6</f>
        <v>0</v>
      </c>
      <c r="G9" s="314">
        <f t="shared" si="3"/>
        <v>0</v>
      </c>
      <c r="H9" s="313">
        <f>H8-H6</f>
        <v>0</v>
      </c>
      <c r="I9" s="311">
        <f t="shared" ref="I9:J9" si="4">I8-I6</f>
        <v>0</v>
      </c>
      <c r="J9" s="314">
        <f t="shared" si="4"/>
        <v>0</v>
      </c>
      <c r="K9" s="313">
        <f>K8-K6</f>
        <v>0</v>
      </c>
      <c r="L9" s="314">
        <f t="shared" ref="L9" si="5">L8-L6</f>
        <v>0</v>
      </c>
      <c r="M9" s="313">
        <f>M8-M6</f>
        <v>0</v>
      </c>
      <c r="N9" s="314">
        <f t="shared" ref="N9" si="6">N8-N6</f>
        <v>0</v>
      </c>
      <c r="O9" s="313">
        <f>O8-O6</f>
        <v>0</v>
      </c>
      <c r="P9" s="314">
        <f t="shared" ref="P9" si="7">P8-P6</f>
        <v>0</v>
      </c>
      <c r="Q9" s="313">
        <f>Q8-Q6</f>
        <v>0</v>
      </c>
      <c r="R9" s="314">
        <f t="shared" ref="R9" si="8">R8-R6</f>
        <v>0</v>
      </c>
      <c r="S9" s="313">
        <f>S8-S6</f>
        <v>0</v>
      </c>
      <c r="T9" s="314">
        <f t="shared" ref="T9" si="9">T8-T6</f>
        <v>0</v>
      </c>
      <c r="U9" s="166">
        <f>U8-U6</f>
        <v>0</v>
      </c>
      <c r="V9" s="311">
        <f>V8-V6</f>
        <v>0</v>
      </c>
      <c r="W9" s="320">
        <f>W8-W6</f>
        <v>0</v>
      </c>
      <c r="X9" s="312">
        <f>X8-X6</f>
        <v>0</v>
      </c>
    </row>
    <row r="10" spans="2:24" ht="16.5" customHeight="1" x14ac:dyDescent="0.4">
      <c r="B10" s="333"/>
      <c r="C10" s="337"/>
      <c r="D10" s="69" t="s">
        <v>80</v>
      </c>
      <c r="E10" s="338">
        <f>IF(G6&lt;&gt;0,IF(G8&lt;&gt;0, G8/G6, 0),0)</f>
        <v>0</v>
      </c>
      <c r="F10" s="340"/>
      <c r="G10" s="339"/>
      <c r="H10" s="338">
        <f>IF(J6&lt;&gt;0,IF(J8&lt;&gt;0, J8/J6, 0),0)</f>
        <v>0</v>
      </c>
      <c r="I10" s="340"/>
      <c r="J10" s="339"/>
      <c r="K10" s="338">
        <f>IF(L6&lt;&gt;0,IF(L8&lt;&gt;0, L8/L6, 0),0)</f>
        <v>0</v>
      </c>
      <c r="L10" s="339"/>
      <c r="M10" s="338">
        <f>IF(N6&lt;&gt;0,IF(N8&lt;&gt;0, N8/N6, 0),0)</f>
        <v>0</v>
      </c>
      <c r="N10" s="339"/>
      <c r="O10" s="338">
        <f>IF(P6&lt;&gt;0,IF(P8&lt;&gt;0, P8/P6, 0),0)</f>
        <v>0</v>
      </c>
      <c r="P10" s="339"/>
      <c r="Q10" s="338">
        <f>IF(R6&lt;&gt;0,IF(R8&lt;&gt;0, R8/R6, 0),0)</f>
        <v>0</v>
      </c>
      <c r="R10" s="339"/>
      <c r="S10" s="338">
        <f>IF(T6&lt;&gt;0,IF(T8&lt;&gt;0, T8/T6, 0),0)</f>
        <v>0</v>
      </c>
      <c r="T10" s="339"/>
      <c r="U10" s="340">
        <f>IF(X6&lt;&gt;0,IF(X8&lt;&gt;0, X8/X6, 0),0)</f>
        <v>0</v>
      </c>
      <c r="V10" s="340"/>
      <c r="W10" s="340"/>
      <c r="X10" s="342"/>
    </row>
    <row r="11" spans="2:24" ht="16.5" customHeight="1" x14ac:dyDescent="0.4">
      <c r="B11" s="333"/>
      <c r="C11" s="343" t="s">
        <v>81</v>
      </c>
      <c r="D11" s="70" t="s">
        <v>76</v>
      </c>
      <c r="E11" s="459"/>
      <c r="F11" s="460"/>
      <c r="G11" s="461"/>
      <c r="H11" s="459"/>
      <c r="I11" s="460"/>
      <c r="J11" s="461"/>
      <c r="K11" s="459"/>
      <c r="L11" s="461"/>
      <c r="M11" s="459"/>
      <c r="N11" s="461"/>
      <c r="O11" s="459"/>
      <c r="P11" s="461"/>
      <c r="Q11" s="459"/>
      <c r="R11" s="461"/>
      <c r="S11" s="459"/>
      <c r="T11" s="461"/>
      <c r="U11" s="460">
        <f>K11+M11+O11+E11+Q11+S11+H11</f>
        <v>0</v>
      </c>
      <c r="V11" s="460"/>
      <c r="W11" s="460"/>
      <c r="X11" s="462"/>
    </row>
    <row r="12" spans="2:24" ht="16.5" customHeight="1" x14ac:dyDescent="0.4">
      <c r="B12" s="333"/>
      <c r="C12" s="344"/>
      <c r="D12" s="55" t="s">
        <v>82</v>
      </c>
      <c r="E12" s="467"/>
      <c r="F12" s="469"/>
      <c r="G12" s="468"/>
      <c r="H12" s="467"/>
      <c r="I12" s="469"/>
      <c r="J12" s="468"/>
      <c r="K12" s="467"/>
      <c r="L12" s="468"/>
      <c r="M12" s="467"/>
      <c r="N12" s="468"/>
      <c r="O12" s="467"/>
      <c r="P12" s="468"/>
      <c r="Q12" s="467"/>
      <c r="R12" s="468"/>
      <c r="S12" s="467"/>
      <c r="T12" s="468"/>
      <c r="U12" s="470">
        <f>K12+M12+O12+E12+Q12+S12+H12</f>
        <v>0</v>
      </c>
      <c r="V12" s="470"/>
      <c r="W12" s="470"/>
      <c r="X12" s="471"/>
    </row>
    <row r="13" spans="2:24" ht="16.5" customHeight="1" x14ac:dyDescent="0.4">
      <c r="B13" s="333"/>
      <c r="C13" s="344"/>
      <c r="D13" s="60" t="s">
        <v>78</v>
      </c>
      <c r="E13" s="463"/>
      <c r="F13" s="465"/>
      <c r="G13" s="464"/>
      <c r="H13" s="463"/>
      <c r="I13" s="465"/>
      <c r="J13" s="464"/>
      <c r="K13" s="463"/>
      <c r="L13" s="464"/>
      <c r="M13" s="463"/>
      <c r="N13" s="464"/>
      <c r="O13" s="463"/>
      <c r="P13" s="464"/>
      <c r="Q13" s="463"/>
      <c r="R13" s="464"/>
      <c r="S13" s="463"/>
      <c r="T13" s="464"/>
      <c r="U13" s="357">
        <f>K13+M13+O13+E13+Q13+S13+H13</f>
        <v>0</v>
      </c>
      <c r="V13" s="357"/>
      <c r="W13" s="357"/>
      <c r="X13" s="358"/>
    </row>
    <row r="14" spans="2:24" ht="16.5" customHeight="1" x14ac:dyDescent="0.4">
      <c r="B14" s="333"/>
      <c r="C14" s="344"/>
      <c r="D14" s="67" t="s">
        <v>79</v>
      </c>
      <c r="E14" s="351">
        <f>E13-E11</f>
        <v>0</v>
      </c>
      <c r="F14" s="359"/>
      <c r="G14" s="352"/>
      <c r="H14" s="351">
        <f>H13-H11</f>
        <v>0</v>
      </c>
      <c r="I14" s="359"/>
      <c r="J14" s="352"/>
      <c r="K14" s="351">
        <f>K13-K11</f>
        <v>0</v>
      </c>
      <c r="L14" s="352"/>
      <c r="M14" s="351">
        <f>M13-M11</f>
        <v>0</v>
      </c>
      <c r="N14" s="352"/>
      <c r="O14" s="351">
        <f>O13-O11</f>
        <v>0</v>
      </c>
      <c r="P14" s="352"/>
      <c r="Q14" s="351">
        <f>Q13-Q11</f>
        <v>0</v>
      </c>
      <c r="R14" s="352"/>
      <c r="S14" s="351">
        <f>S13-S11</f>
        <v>0</v>
      </c>
      <c r="T14" s="352"/>
      <c r="U14" s="359">
        <f>U13-U11</f>
        <v>0</v>
      </c>
      <c r="V14" s="359"/>
      <c r="W14" s="359"/>
      <c r="X14" s="361"/>
    </row>
    <row r="15" spans="2:24" ht="16.5" customHeight="1" thickBot="1" x14ac:dyDescent="0.45">
      <c r="B15" s="334"/>
      <c r="C15" s="345"/>
      <c r="D15" s="71" t="s">
        <v>80</v>
      </c>
      <c r="E15" s="372">
        <f>IF(E11&lt;&gt;0,IF(E13&lt;&gt;0,E13/E11,0),0)</f>
        <v>0</v>
      </c>
      <c r="F15" s="373"/>
      <c r="G15" s="378"/>
      <c r="H15" s="372">
        <f>IF(H11&lt;&gt;0,IF(H13&lt;&gt;0,H13/H11,0),0)</f>
        <v>0</v>
      </c>
      <c r="I15" s="373"/>
      <c r="J15" s="378"/>
      <c r="K15" s="372">
        <f>IF(K11&lt;&gt;0,IF(K13&lt;&gt;0,K13/K11,0),0)</f>
        <v>0</v>
      </c>
      <c r="L15" s="378"/>
      <c r="M15" s="372">
        <f>IF(M11&lt;&gt;0,IF(M13&lt;&gt;0,M13/M11,0),0)</f>
        <v>0</v>
      </c>
      <c r="N15" s="378"/>
      <c r="O15" s="372">
        <f>IF(O11&lt;&gt;0,IF(O13&lt;&gt;0,O13/O11,0),0)</f>
        <v>0</v>
      </c>
      <c r="P15" s="378"/>
      <c r="Q15" s="372">
        <f>IF(Q11&lt;&gt;0,IF(Q13&lt;&gt;0,Q13/Q11,0),0)</f>
        <v>0</v>
      </c>
      <c r="R15" s="378"/>
      <c r="S15" s="372">
        <f>IF(S11&lt;&gt;0,IF(S13&lt;&gt;0,S13/S11,0),0)</f>
        <v>0</v>
      </c>
      <c r="T15" s="378"/>
      <c r="U15" s="373">
        <f>IF(U11&lt;&gt;0,IF(U13&lt;&gt;0,U13/U11,0),0)</f>
        <v>0</v>
      </c>
      <c r="V15" s="373"/>
      <c r="W15" s="373"/>
      <c r="X15" s="375"/>
    </row>
    <row r="16" spans="2:24" ht="16.5" customHeight="1" x14ac:dyDescent="0.4">
      <c r="B16" s="332" t="s">
        <v>143</v>
      </c>
      <c r="C16" s="335" t="s">
        <v>75</v>
      </c>
      <c r="D16" s="50" t="s">
        <v>76</v>
      </c>
      <c r="E16" s="51"/>
      <c r="F16" s="52"/>
      <c r="G16" s="53"/>
      <c r="H16" s="51"/>
      <c r="I16" s="52"/>
      <c r="J16" s="53"/>
      <c r="K16" s="51"/>
      <c r="L16" s="53"/>
      <c r="M16" s="51"/>
      <c r="N16" s="53"/>
      <c r="O16" s="51"/>
      <c r="P16" s="53"/>
      <c r="Q16" s="51"/>
      <c r="R16" s="53"/>
      <c r="S16" s="51"/>
      <c r="T16" s="53"/>
      <c r="U16" s="83">
        <f t="shared" ref="U16:V18" si="10">E16+H16</f>
        <v>0</v>
      </c>
      <c r="V16" s="52">
        <f>F16+I16</f>
        <v>0</v>
      </c>
      <c r="W16" s="52">
        <f>K16+M16+O16+Q16+S16</f>
        <v>0</v>
      </c>
      <c r="X16" s="73">
        <f>L16+N16+P16+R16+T16+G16+J16</f>
        <v>0</v>
      </c>
    </row>
    <row r="17" spans="2:24" ht="16.5" customHeight="1" x14ac:dyDescent="0.4">
      <c r="B17" s="401"/>
      <c r="C17" s="336"/>
      <c r="D17" s="55" t="s">
        <v>77</v>
      </c>
      <c r="E17" s="56"/>
      <c r="F17" s="57"/>
      <c r="G17" s="58"/>
      <c r="H17" s="56"/>
      <c r="I17" s="57"/>
      <c r="J17" s="58"/>
      <c r="K17" s="56"/>
      <c r="L17" s="58"/>
      <c r="M17" s="56"/>
      <c r="N17" s="58"/>
      <c r="O17" s="56"/>
      <c r="P17" s="58"/>
      <c r="Q17" s="56"/>
      <c r="R17" s="58"/>
      <c r="S17" s="56"/>
      <c r="T17" s="58"/>
      <c r="U17" s="318">
        <f t="shared" si="10"/>
        <v>0</v>
      </c>
      <c r="V17" s="75">
        <f t="shared" si="10"/>
        <v>0</v>
      </c>
      <c r="W17" s="75">
        <f t="shared" ref="W17:W18" si="11">K17+M17+O17+Q17+S17</f>
        <v>0</v>
      </c>
      <c r="X17" s="76">
        <f>L17+N17+P17+R17+T17+G17+J17</f>
        <v>0</v>
      </c>
    </row>
    <row r="18" spans="2:24" ht="16.5" customHeight="1" x14ac:dyDescent="0.4">
      <c r="B18" s="333"/>
      <c r="C18" s="336"/>
      <c r="D18" s="60" t="s">
        <v>78</v>
      </c>
      <c r="E18" s="61"/>
      <c r="F18" s="62"/>
      <c r="G18" s="63"/>
      <c r="H18" s="61"/>
      <c r="I18" s="62"/>
      <c r="J18" s="63"/>
      <c r="K18" s="61"/>
      <c r="L18" s="63"/>
      <c r="M18" s="61"/>
      <c r="N18" s="63"/>
      <c r="O18" s="61"/>
      <c r="P18" s="63"/>
      <c r="Q18" s="64"/>
      <c r="R18" s="63"/>
      <c r="S18" s="64"/>
      <c r="T18" s="63"/>
      <c r="U18" s="319">
        <f t="shared" si="10"/>
        <v>0</v>
      </c>
      <c r="V18" s="62">
        <f t="shared" si="10"/>
        <v>0</v>
      </c>
      <c r="W18" s="62">
        <f t="shared" si="11"/>
        <v>0</v>
      </c>
      <c r="X18" s="78">
        <f>L18+N18+P18+R18+T18+G18+J18</f>
        <v>0</v>
      </c>
    </row>
    <row r="19" spans="2:24" ht="16.5" customHeight="1" x14ac:dyDescent="0.4">
      <c r="B19" s="333"/>
      <c r="C19" s="336"/>
      <c r="D19" s="67" t="s">
        <v>79</v>
      </c>
      <c r="E19" s="313">
        <f>E18-E16</f>
        <v>0</v>
      </c>
      <c r="F19" s="311">
        <f t="shared" ref="F19:G19" si="12">F18-F16</f>
        <v>0</v>
      </c>
      <c r="G19" s="314">
        <f t="shared" si="12"/>
        <v>0</v>
      </c>
      <c r="H19" s="313">
        <f>H18-H16</f>
        <v>0</v>
      </c>
      <c r="I19" s="311">
        <f t="shared" ref="I19:J19" si="13">I18-I16</f>
        <v>0</v>
      </c>
      <c r="J19" s="314">
        <f t="shared" si="13"/>
        <v>0</v>
      </c>
      <c r="K19" s="313">
        <f>K18-K16</f>
        <v>0</v>
      </c>
      <c r="L19" s="314">
        <f t="shared" ref="L19" si="14">L18-L16</f>
        <v>0</v>
      </c>
      <c r="M19" s="313">
        <f>M18-M16</f>
        <v>0</v>
      </c>
      <c r="N19" s="314">
        <f t="shared" ref="N19" si="15">N18-N16</f>
        <v>0</v>
      </c>
      <c r="O19" s="313">
        <f>O18-O16</f>
        <v>0</v>
      </c>
      <c r="P19" s="314">
        <f t="shared" ref="P19" si="16">P18-P16</f>
        <v>0</v>
      </c>
      <c r="Q19" s="313">
        <f>Q18-Q16</f>
        <v>0</v>
      </c>
      <c r="R19" s="314">
        <f t="shared" ref="R19" si="17">R18-R16</f>
        <v>0</v>
      </c>
      <c r="S19" s="313">
        <f>S18-S16</f>
        <v>0</v>
      </c>
      <c r="T19" s="314">
        <f t="shared" ref="T19" si="18">T18-T16</f>
        <v>0</v>
      </c>
      <c r="U19" s="166">
        <f>U18-U16</f>
        <v>0</v>
      </c>
      <c r="V19" s="311">
        <f>V18-V16</f>
        <v>0</v>
      </c>
      <c r="W19" s="320">
        <f>W18-W16</f>
        <v>0</v>
      </c>
      <c r="X19" s="312">
        <f>X18-X16</f>
        <v>0</v>
      </c>
    </row>
    <row r="20" spans="2:24" ht="16.5" customHeight="1" x14ac:dyDescent="0.4">
      <c r="B20" s="333"/>
      <c r="C20" s="337"/>
      <c r="D20" s="69" t="s">
        <v>80</v>
      </c>
      <c r="E20" s="338">
        <f>IF(G16&lt;&gt;0,IF(G18&lt;&gt;0, G18/G16, 0),0)</f>
        <v>0</v>
      </c>
      <c r="F20" s="340"/>
      <c r="G20" s="339"/>
      <c r="H20" s="338">
        <f>IF(J16&lt;&gt;0,IF(J18&lt;&gt;0, J18/J16, 0),0)</f>
        <v>0</v>
      </c>
      <c r="I20" s="340"/>
      <c r="J20" s="339"/>
      <c r="K20" s="338">
        <f>IF(L16&lt;&gt;0,IF(L18&lt;&gt;0, L18/L16, 0),0)</f>
        <v>0</v>
      </c>
      <c r="L20" s="339"/>
      <c r="M20" s="338">
        <f>IF(N16&lt;&gt;0,IF(N18&lt;&gt;0, N18/N16, 0),0)</f>
        <v>0</v>
      </c>
      <c r="N20" s="339"/>
      <c r="O20" s="338">
        <f>IF(P16&lt;&gt;0,IF(P18&lt;&gt;0, P18/P16, 0),0)</f>
        <v>0</v>
      </c>
      <c r="P20" s="339"/>
      <c r="Q20" s="338">
        <f>IF(R16&lt;&gt;0,IF(R18&lt;&gt;0, R18/R16, 0),0)</f>
        <v>0</v>
      </c>
      <c r="R20" s="339"/>
      <c r="S20" s="338">
        <f>IF(T16&lt;&gt;0,IF(T18&lt;&gt;0, T18/T16, 0),0)</f>
        <v>0</v>
      </c>
      <c r="T20" s="339"/>
      <c r="U20" s="340">
        <f>IF(X16&lt;&gt;0,IF(X18&lt;&gt;0, X18/X16, 0),0)</f>
        <v>0</v>
      </c>
      <c r="V20" s="340"/>
      <c r="W20" s="340"/>
      <c r="X20" s="342"/>
    </row>
    <row r="21" spans="2:24" ht="16.5" customHeight="1" x14ac:dyDescent="0.4">
      <c r="B21" s="333"/>
      <c r="C21" s="343" t="s">
        <v>81</v>
      </c>
      <c r="D21" s="70" t="s">
        <v>76</v>
      </c>
      <c r="E21" s="459"/>
      <c r="F21" s="460"/>
      <c r="G21" s="461"/>
      <c r="H21" s="459"/>
      <c r="I21" s="460"/>
      <c r="J21" s="461"/>
      <c r="K21" s="459"/>
      <c r="L21" s="461"/>
      <c r="M21" s="459"/>
      <c r="N21" s="461"/>
      <c r="O21" s="459"/>
      <c r="P21" s="461"/>
      <c r="Q21" s="459"/>
      <c r="R21" s="461"/>
      <c r="S21" s="459"/>
      <c r="T21" s="461"/>
      <c r="U21" s="460">
        <f>K21+M21+O21+E21+Q21+S21+H21</f>
        <v>0</v>
      </c>
      <c r="V21" s="460"/>
      <c r="W21" s="460"/>
      <c r="X21" s="462"/>
    </row>
    <row r="22" spans="2:24" ht="16.5" customHeight="1" x14ac:dyDescent="0.4">
      <c r="B22" s="333"/>
      <c r="C22" s="344"/>
      <c r="D22" s="55" t="s">
        <v>82</v>
      </c>
      <c r="E22" s="467"/>
      <c r="F22" s="469"/>
      <c r="G22" s="468"/>
      <c r="H22" s="467"/>
      <c r="I22" s="469"/>
      <c r="J22" s="468"/>
      <c r="K22" s="467"/>
      <c r="L22" s="468"/>
      <c r="M22" s="467"/>
      <c r="N22" s="468"/>
      <c r="O22" s="467"/>
      <c r="P22" s="468"/>
      <c r="Q22" s="467"/>
      <c r="R22" s="468"/>
      <c r="S22" s="467"/>
      <c r="T22" s="468"/>
      <c r="U22" s="470">
        <f>K22+M22+O22+E22+Q22+S22+H22</f>
        <v>0</v>
      </c>
      <c r="V22" s="470"/>
      <c r="W22" s="470"/>
      <c r="X22" s="471"/>
    </row>
    <row r="23" spans="2:24" ht="16.5" customHeight="1" x14ac:dyDescent="0.4">
      <c r="B23" s="333"/>
      <c r="C23" s="344"/>
      <c r="D23" s="60" t="s">
        <v>78</v>
      </c>
      <c r="E23" s="463"/>
      <c r="F23" s="465"/>
      <c r="G23" s="464"/>
      <c r="H23" s="463"/>
      <c r="I23" s="465"/>
      <c r="J23" s="464"/>
      <c r="K23" s="463"/>
      <c r="L23" s="464"/>
      <c r="M23" s="463"/>
      <c r="N23" s="464"/>
      <c r="O23" s="463"/>
      <c r="P23" s="464"/>
      <c r="Q23" s="463"/>
      <c r="R23" s="464"/>
      <c r="S23" s="463"/>
      <c r="T23" s="464"/>
      <c r="U23" s="357">
        <f>K23+M23+O23+E23+Q23+S23+H23</f>
        <v>0</v>
      </c>
      <c r="V23" s="357"/>
      <c r="W23" s="357"/>
      <c r="X23" s="358"/>
    </row>
    <row r="24" spans="2:24" ht="16.5" customHeight="1" x14ac:dyDescent="0.4">
      <c r="B24" s="333"/>
      <c r="C24" s="344"/>
      <c r="D24" s="67" t="s">
        <v>79</v>
      </c>
      <c r="E24" s="351">
        <f>E23-E21</f>
        <v>0</v>
      </c>
      <c r="F24" s="359"/>
      <c r="G24" s="352"/>
      <c r="H24" s="351">
        <f>H23-H21</f>
        <v>0</v>
      </c>
      <c r="I24" s="359"/>
      <c r="J24" s="352"/>
      <c r="K24" s="351">
        <f>K23-K21</f>
        <v>0</v>
      </c>
      <c r="L24" s="352"/>
      <c r="M24" s="351">
        <f>M23-M21</f>
        <v>0</v>
      </c>
      <c r="N24" s="352"/>
      <c r="O24" s="351">
        <f>O23-O21</f>
        <v>0</v>
      </c>
      <c r="P24" s="352"/>
      <c r="Q24" s="351">
        <f>Q23-Q21</f>
        <v>0</v>
      </c>
      <c r="R24" s="352"/>
      <c r="S24" s="351">
        <f>S23-S21</f>
        <v>0</v>
      </c>
      <c r="T24" s="352"/>
      <c r="U24" s="359">
        <f>U23-U21</f>
        <v>0</v>
      </c>
      <c r="V24" s="359"/>
      <c r="W24" s="359"/>
      <c r="X24" s="361"/>
    </row>
    <row r="25" spans="2:24" ht="16.5" customHeight="1" thickBot="1" x14ac:dyDescent="0.45">
      <c r="B25" s="334"/>
      <c r="C25" s="345"/>
      <c r="D25" s="71" t="s">
        <v>80</v>
      </c>
      <c r="E25" s="372">
        <f>IF(E21&lt;&gt;0,IF(E23&lt;&gt;0,E23/E21,0),0)</f>
        <v>0</v>
      </c>
      <c r="F25" s="373"/>
      <c r="G25" s="378"/>
      <c r="H25" s="372">
        <f>IF(H21&lt;&gt;0,IF(H23&lt;&gt;0,H23/H21,0),0)</f>
        <v>0</v>
      </c>
      <c r="I25" s="373"/>
      <c r="J25" s="378"/>
      <c r="K25" s="372">
        <f>IF(K21&lt;&gt;0,IF(K23&lt;&gt;0,K23/K21,0),0)</f>
        <v>0</v>
      </c>
      <c r="L25" s="378"/>
      <c r="M25" s="372">
        <f>IF(M21&lt;&gt;0,IF(M23&lt;&gt;0,M23/M21,0),0)</f>
        <v>0</v>
      </c>
      <c r="N25" s="378"/>
      <c r="O25" s="372">
        <f>IF(O21&lt;&gt;0,IF(O23&lt;&gt;0,O23/O21,0),0)</f>
        <v>0</v>
      </c>
      <c r="P25" s="378"/>
      <c r="Q25" s="372">
        <f>IF(Q21&lt;&gt;0,IF(Q23&lt;&gt;0,Q23/Q21,0),0)</f>
        <v>0</v>
      </c>
      <c r="R25" s="378"/>
      <c r="S25" s="372">
        <f>IF(S21&lt;&gt;0,IF(S23&lt;&gt;0,S23/S21,0),0)</f>
        <v>0</v>
      </c>
      <c r="T25" s="378"/>
      <c r="U25" s="373">
        <f>IF(U21&lt;&gt;0,IF(U23&lt;&gt;0,U23/U21,0),0)</f>
        <v>0</v>
      </c>
      <c r="V25" s="373"/>
      <c r="W25" s="373"/>
      <c r="X25" s="375"/>
    </row>
    <row r="26" spans="2:24" ht="16.5" customHeight="1" x14ac:dyDescent="0.4">
      <c r="B26" s="332" t="s">
        <v>144</v>
      </c>
      <c r="C26" s="335" t="s">
        <v>75</v>
      </c>
      <c r="D26" s="50" t="s">
        <v>76</v>
      </c>
      <c r="E26" s="51"/>
      <c r="F26" s="52"/>
      <c r="G26" s="53"/>
      <c r="H26" s="51"/>
      <c r="I26" s="52"/>
      <c r="J26" s="53"/>
      <c r="K26" s="51"/>
      <c r="L26" s="53"/>
      <c r="M26" s="51"/>
      <c r="N26" s="53"/>
      <c r="O26" s="51"/>
      <c r="P26" s="53"/>
      <c r="Q26" s="51"/>
      <c r="R26" s="53"/>
      <c r="S26" s="51"/>
      <c r="T26" s="53"/>
      <c r="U26" s="83">
        <f t="shared" ref="U26:V28" si="19">E26+H26</f>
        <v>0</v>
      </c>
      <c r="V26" s="52">
        <f>F26+I26</f>
        <v>0</v>
      </c>
      <c r="W26" s="52">
        <f>K26+M26+O26+Q26+S26</f>
        <v>0</v>
      </c>
      <c r="X26" s="73">
        <f>L26+N26+P26+R26+T26+G26+J26</f>
        <v>0</v>
      </c>
    </row>
    <row r="27" spans="2:24" ht="16.5" customHeight="1" x14ac:dyDescent="0.4">
      <c r="B27" s="401"/>
      <c r="C27" s="336"/>
      <c r="D27" s="55" t="s">
        <v>77</v>
      </c>
      <c r="E27" s="56"/>
      <c r="F27" s="57"/>
      <c r="G27" s="58"/>
      <c r="H27" s="56"/>
      <c r="I27" s="57"/>
      <c r="J27" s="58"/>
      <c r="K27" s="56"/>
      <c r="L27" s="58"/>
      <c r="M27" s="56"/>
      <c r="N27" s="58"/>
      <c r="O27" s="56"/>
      <c r="P27" s="58"/>
      <c r="Q27" s="56"/>
      <c r="R27" s="58"/>
      <c r="S27" s="56"/>
      <c r="T27" s="58"/>
      <c r="U27" s="318">
        <f t="shared" si="19"/>
        <v>0</v>
      </c>
      <c r="V27" s="75">
        <f t="shared" si="19"/>
        <v>0</v>
      </c>
      <c r="W27" s="75">
        <f t="shared" ref="W27:W28" si="20">K27+M27+O27+Q27+S27</f>
        <v>0</v>
      </c>
      <c r="X27" s="76">
        <f>L27+N27+P27+R27+T27+G27+J27</f>
        <v>0</v>
      </c>
    </row>
    <row r="28" spans="2:24" ht="16.5" customHeight="1" x14ac:dyDescent="0.4">
      <c r="B28" s="333"/>
      <c r="C28" s="336"/>
      <c r="D28" s="60" t="s">
        <v>78</v>
      </c>
      <c r="E28" s="61"/>
      <c r="F28" s="62"/>
      <c r="G28" s="63"/>
      <c r="H28" s="61"/>
      <c r="I28" s="62"/>
      <c r="J28" s="63"/>
      <c r="K28" s="61"/>
      <c r="L28" s="63"/>
      <c r="M28" s="61"/>
      <c r="N28" s="63"/>
      <c r="O28" s="61"/>
      <c r="P28" s="63"/>
      <c r="Q28" s="64"/>
      <c r="R28" s="63"/>
      <c r="S28" s="64"/>
      <c r="T28" s="63"/>
      <c r="U28" s="319">
        <f t="shared" si="19"/>
        <v>0</v>
      </c>
      <c r="V28" s="62">
        <f t="shared" si="19"/>
        <v>0</v>
      </c>
      <c r="W28" s="62">
        <f t="shared" si="20"/>
        <v>0</v>
      </c>
      <c r="X28" s="78">
        <f>L28+N28+P28+R28+T28+G28+J28</f>
        <v>0</v>
      </c>
    </row>
    <row r="29" spans="2:24" ht="16.5" customHeight="1" x14ac:dyDescent="0.4">
      <c r="B29" s="333"/>
      <c r="C29" s="336"/>
      <c r="D29" s="67" t="s">
        <v>79</v>
      </c>
      <c r="E29" s="313">
        <f>E28-E26</f>
        <v>0</v>
      </c>
      <c r="F29" s="311">
        <f t="shared" ref="F29:G29" si="21">F28-F26</f>
        <v>0</v>
      </c>
      <c r="G29" s="314">
        <f t="shared" si="21"/>
        <v>0</v>
      </c>
      <c r="H29" s="313">
        <f>H28-H26</f>
        <v>0</v>
      </c>
      <c r="I29" s="311">
        <f t="shared" ref="I29:J29" si="22">I28-I26</f>
        <v>0</v>
      </c>
      <c r="J29" s="314">
        <f t="shared" si="22"/>
        <v>0</v>
      </c>
      <c r="K29" s="313">
        <f>K28-K26</f>
        <v>0</v>
      </c>
      <c r="L29" s="314">
        <f t="shared" ref="L29" si="23">L28-L26</f>
        <v>0</v>
      </c>
      <c r="M29" s="313">
        <f>M28-M26</f>
        <v>0</v>
      </c>
      <c r="N29" s="314">
        <f t="shared" ref="N29" si="24">N28-N26</f>
        <v>0</v>
      </c>
      <c r="O29" s="313">
        <f>O28-O26</f>
        <v>0</v>
      </c>
      <c r="P29" s="314">
        <f t="shared" ref="P29" si="25">P28-P26</f>
        <v>0</v>
      </c>
      <c r="Q29" s="313">
        <f>Q28-Q26</f>
        <v>0</v>
      </c>
      <c r="R29" s="314">
        <f t="shared" ref="R29" si="26">R28-R26</f>
        <v>0</v>
      </c>
      <c r="S29" s="313">
        <f>S28-S26</f>
        <v>0</v>
      </c>
      <c r="T29" s="314">
        <f t="shared" ref="T29" si="27">T28-T26</f>
        <v>0</v>
      </c>
      <c r="U29" s="166">
        <f>U28-U26</f>
        <v>0</v>
      </c>
      <c r="V29" s="311">
        <f>V28-V26</f>
        <v>0</v>
      </c>
      <c r="W29" s="320">
        <f>W28-W26</f>
        <v>0</v>
      </c>
      <c r="X29" s="312">
        <f>X28-X26</f>
        <v>0</v>
      </c>
    </row>
    <row r="30" spans="2:24" ht="16.5" customHeight="1" x14ac:dyDescent="0.4">
      <c r="B30" s="333"/>
      <c r="C30" s="337"/>
      <c r="D30" s="69" t="s">
        <v>80</v>
      </c>
      <c r="E30" s="338">
        <f>IF(G26&lt;&gt;0,IF(G28&lt;&gt;0, G28/G26, 0),0)</f>
        <v>0</v>
      </c>
      <c r="F30" s="340"/>
      <c r="G30" s="339"/>
      <c r="H30" s="338">
        <f>IF(J26&lt;&gt;0,IF(J28&lt;&gt;0, J28/J26, 0),0)</f>
        <v>0</v>
      </c>
      <c r="I30" s="340"/>
      <c r="J30" s="339"/>
      <c r="K30" s="338">
        <f>IF(L26&lt;&gt;0,IF(L28&lt;&gt;0, L28/L26, 0),0)</f>
        <v>0</v>
      </c>
      <c r="L30" s="339"/>
      <c r="M30" s="338">
        <f>IF(N26&lt;&gt;0,IF(N28&lt;&gt;0, N28/N26, 0),0)</f>
        <v>0</v>
      </c>
      <c r="N30" s="339"/>
      <c r="O30" s="338">
        <f>IF(P26&lt;&gt;0,IF(P28&lt;&gt;0, P28/P26, 0),0)</f>
        <v>0</v>
      </c>
      <c r="P30" s="339"/>
      <c r="Q30" s="338">
        <f>IF(R26&lt;&gt;0,IF(R28&lt;&gt;0, R28/R26, 0),0)</f>
        <v>0</v>
      </c>
      <c r="R30" s="339"/>
      <c r="S30" s="338">
        <f>IF(T26&lt;&gt;0,IF(T28&lt;&gt;0, T28/T26, 0),0)</f>
        <v>0</v>
      </c>
      <c r="T30" s="339"/>
      <c r="U30" s="340">
        <f>IF(X26&lt;&gt;0,IF(X28&lt;&gt;0, X28/X26, 0),0)</f>
        <v>0</v>
      </c>
      <c r="V30" s="340"/>
      <c r="W30" s="340"/>
      <c r="X30" s="342"/>
    </row>
    <row r="31" spans="2:24" ht="16.5" customHeight="1" x14ac:dyDescent="0.4">
      <c r="B31" s="333"/>
      <c r="C31" s="343" t="s">
        <v>81</v>
      </c>
      <c r="D31" s="70" t="s">
        <v>76</v>
      </c>
      <c r="E31" s="459"/>
      <c r="F31" s="460"/>
      <c r="G31" s="461"/>
      <c r="H31" s="459"/>
      <c r="I31" s="460"/>
      <c r="J31" s="461"/>
      <c r="K31" s="459"/>
      <c r="L31" s="461"/>
      <c r="M31" s="459"/>
      <c r="N31" s="461"/>
      <c r="O31" s="459"/>
      <c r="P31" s="461"/>
      <c r="Q31" s="459"/>
      <c r="R31" s="461"/>
      <c r="S31" s="459"/>
      <c r="T31" s="461"/>
      <c r="U31" s="460">
        <f>K31+M31+O31+E31+Q31+S31+H31</f>
        <v>0</v>
      </c>
      <c r="V31" s="460"/>
      <c r="W31" s="460"/>
      <c r="X31" s="462"/>
    </row>
    <row r="32" spans="2:24" ht="16.5" customHeight="1" x14ac:dyDescent="0.4">
      <c r="B32" s="333"/>
      <c r="C32" s="344"/>
      <c r="D32" s="55" t="s">
        <v>82</v>
      </c>
      <c r="E32" s="467"/>
      <c r="F32" s="469"/>
      <c r="G32" s="468"/>
      <c r="H32" s="467"/>
      <c r="I32" s="469"/>
      <c r="J32" s="468"/>
      <c r="K32" s="467"/>
      <c r="L32" s="468"/>
      <c r="M32" s="467"/>
      <c r="N32" s="468"/>
      <c r="O32" s="467"/>
      <c r="P32" s="468"/>
      <c r="Q32" s="467"/>
      <c r="R32" s="468"/>
      <c r="S32" s="467"/>
      <c r="T32" s="468"/>
      <c r="U32" s="470">
        <f>K32+M32+O32+E32+Q32+S32+H32</f>
        <v>0</v>
      </c>
      <c r="V32" s="470"/>
      <c r="W32" s="470"/>
      <c r="X32" s="471"/>
    </row>
    <row r="33" spans="2:24" ht="16.5" customHeight="1" x14ac:dyDescent="0.4">
      <c r="B33" s="333"/>
      <c r="C33" s="344"/>
      <c r="D33" s="60" t="s">
        <v>78</v>
      </c>
      <c r="E33" s="463"/>
      <c r="F33" s="465"/>
      <c r="G33" s="464"/>
      <c r="H33" s="463"/>
      <c r="I33" s="465"/>
      <c r="J33" s="464"/>
      <c r="K33" s="463"/>
      <c r="L33" s="464"/>
      <c r="M33" s="463"/>
      <c r="N33" s="464"/>
      <c r="O33" s="463"/>
      <c r="P33" s="464"/>
      <c r="Q33" s="463"/>
      <c r="R33" s="464"/>
      <c r="S33" s="463"/>
      <c r="T33" s="464"/>
      <c r="U33" s="357">
        <f>K33+M33+O33+E33+Q33+S33+H33</f>
        <v>0</v>
      </c>
      <c r="V33" s="357"/>
      <c r="W33" s="357"/>
      <c r="X33" s="358"/>
    </row>
    <row r="34" spans="2:24" ht="16.5" customHeight="1" x14ac:dyDescent="0.4">
      <c r="B34" s="333"/>
      <c r="C34" s="344"/>
      <c r="D34" s="67" t="s">
        <v>79</v>
      </c>
      <c r="E34" s="351">
        <f>E33-E31</f>
        <v>0</v>
      </c>
      <c r="F34" s="359"/>
      <c r="G34" s="352"/>
      <c r="H34" s="351">
        <f>H33-H31</f>
        <v>0</v>
      </c>
      <c r="I34" s="359"/>
      <c r="J34" s="352"/>
      <c r="K34" s="351">
        <f>K33-K31</f>
        <v>0</v>
      </c>
      <c r="L34" s="352"/>
      <c r="M34" s="351">
        <f>M33-M31</f>
        <v>0</v>
      </c>
      <c r="N34" s="352"/>
      <c r="O34" s="351">
        <f>O33-O31</f>
        <v>0</v>
      </c>
      <c r="P34" s="352"/>
      <c r="Q34" s="351">
        <f>Q33-Q31</f>
        <v>0</v>
      </c>
      <c r="R34" s="352"/>
      <c r="S34" s="351">
        <f>S33-S31</f>
        <v>0</v>
      </c>
      <c r="T34" s="352"/>
      <c r="U34" s="359">
        <f>U33-U31</f>
        <v>0</v>
      </c>
      <c r="V34" s="359"/>
      <c r="W34" s="359"/>
      <c r="X34" s="361"/>
    </row>
    <row r="35" spans="2:24" ht="16.5" customHeight="1" thickBot="1" x14ac:dyDescent="0.45">
      <c r="B35" s="334"/>
      <c r="C35" s="345"/>
      <c r="D35" s="71" t="s">
        <v>80</v>
      </c>
      <c r="E35" s="372">
        <f>IF(E31&lt;&gt;0,IF(E33&lt;&gt;0,E33/E31,0),0)</f>
        <v>0</v>
      </c>
      <c r="F35" s="373"/>
      <c r="G35" s="378"/>
      <c r="H35" s="372">
        <f>IF(H31&lt;&gt;0,IF(H33&lt;&gt;0,H33/H31,0),0)</f>
        <v>0</v>
      </c>
      <c r="I35" s="373"/>
      <c r="J35" s="378"/>
      <c r="K35" s="372">
        <f>IF(K31&lt;&gt;0,IF(K33&lt;&gt;0,K33/K31,0),0)</f>
        <v>0</v>
      </c>
      <c r="L35" s="378"/>
      <c r="M35" s="372">
        <f>IF(M31&lt;&gt;0,IF(M33&lt;&gt;0,M33/M31,0),0)</f>
        <v>0</v>
      </c>
      <c r="N35" s="378"/>
      <c r="O35" s="372">
        <f>IF(O31&lt;&gt;0,IF(O33&lt;&gt;0,O33/O31,0),0)</f>
        <v>0</v>
      </c>
      <c r="P35" s="378"/>
      <c r="Q35" s="372">
        <f>IF(Q31&lt;&gt;0,IF(Q33&lt;&gt;0,Q33/Q31,0),0)</f>
        <v>0</v>
      </c>
      <c r="R35" s="378"/>
      <c r="S35" s="372">
        <f>IF(S31&lt;&gt;0,IF(S33&lt;&gt;0,S33/S31,0),0)</f>
        <v>0</v>
      </c>
      <c r="T35" s="378"/>
      <c r="U35" s="373">
        <f>IF(U31&lt;&gt;0,IF(U33&lt;&gt;0,U33/U31,0),0)</f>
        <v>0</v>
      </c>
      <c r="V35" s="373"/>
      <c r="W35" s="373"/>
      <c r="X35" s="375"/>
    </row>
    <row r="36" spans="2:24" ht="16.5" customHeight="1" x14ac:dyDescent="0.4">
      <c r="B36" s="332" t="s">
        <v>145</v>
      </c>
      <c r="C36" s="335" t="s">
        <v>75</v>
      </c>
      <c r="D36" s="50" t="s">
        <v>76</v>
      </c>
      <c r="E36" s="51">
        <f t="shared" ref="E36:J36" si="28">SUM(E6,E16,E26)</f>
        <v>0</v>
      </c>
      <c r="F36" s="52">
        <f t="shared" si="28"/>
        <v>0</v>
      </c>
      <c r="G36" s="53">
        <f t="shared" si="28"/>
        <v>0</v>
      </c>
      <c r="H36" s="51">
        <f t="shared" si="28"/>
        <v>0</v>
      </c>
      <c r="I36" s="52">
        <f t="shared" si="28"/>
        <v>0</v>
      </c>
      <c r="J36" s="53">
        <f t="shared" si="28"/>
        <v>0</v>
      </c>
      <c r="K36" s="51">
        <f t="shared" ref="K36:T36" si="29">SUM(K6,K16,K26)</f>
        <v>0</v>
      </c>
      <c r="L36" s="53">
        <f t="shared" si="29"/>
        <v>0</v>
      </c>
      <c r="M36" s="51">
        <f t="shared" si="29"/>
        <v>0</v>
      </c>
      <c r="N36" s="53">
        <f t="shared" si="29"/>
        <v>0</v>
      </c>
      <c r="O36" s="51">
        <f t="shared" si="29"/>
        <v>0</v>
      </c>
      <c r="P36" s="53">
        <f t="shared" si="29"/>
        <v>0</v>
      </c>
      <c r="Q36" s="51">
        <f t="shared" si="29"/>
        <v>0</v>
      </c>
      <c r="R36" s="53">
        <f t="shared" si="29"/>
        <v>0</v>
      </c>
      <c r="S36" s="51">
        <f t="shared" si="29"/>
        <v>0</v>
      </c>
      <c r="T36" s="53">
        <f t="shared" si="29"/>
        <v>0</v>
      </c>
      <c r="U36" s="83">
        <f t="shared" ref="U36:V37" si="30">E36+H36</f>
        <v>0</v>
      </c>
      <c r="V36" s="52">
        <f>F36+I36</f>
        <v>0</v>
      </c>
      <c r="W36" s="52">
        <f>K36+M36+O36+Q36+S36</f>
        <v>0</v>
      </c>
      <c r="X36" s="73">
        <f>L36+N36+P36+R36+T36+G36+J36</f>
        <v>0</v>
      </c>
    </row>
    <row r="37" spans="2:24" ht="16.5" customHeight="1" x14ac:dyDescent="0.4">
      <c r="B37" s="333"/>
      <c r="C37" s="336"/>
      <c r="D37" s="60" t="s">
        <v>78</v>
      </c>
      <c r="E37" s="64">
        <f t="shared" ref="E37:J37" si="31">SUM(E8,E18,E28)</f>
        <v>0</v>
      </c>
      <c r="F37" s="65">
        <f t="shared" si="31"/>
        <v>0</v>
      </c>
      <c r="G37" s="63">
        <f t="shared" si="31"/>
        <v>0</v>
      </c>
      <c r="H37" s="64">
        <f t="shared" si="31"/>
        <v>0</v>
      </c>
      <c r="I37" s="65">
        <f t="shared" si="31"/>
        <v>0</v>
      </c>
      <c r="J37" s="63">
        <f t="shared" si="31"/>
        <v>0</v>
      </c>
      <c r="K37" s="64">
        <f t="shared" ref="K37:T37" si="32">SUM(K8,K18,K28)</f>
        <v>0</v>
      </c>
      <c r="L37" s="63">
        <f t="shared" si="32"/>
        <v>0</v>
      </c>
      <c r="M37" s="64">
        <f t="shared" si="32"/>
        <v>0</v>
      </c>
      <c r="N37" s="63">
        <f t="shared" si="32"/>
        <v>0</v>
      </c>
      <c r="O37" s="64">
        <f t="shared" si="32"/>
        <v>0</v>
      </c>
      <c r="P37" s="63">
        <f t="shared" si="32"/>
        <v>0</v>
      </c>
      <c r="Q37" s="64">
        <f t="shared" si="32"/>
        <v>0</v>
      </c>
      <c r="R37" s="63">
        <f t="shared" si="32"/>
        <v>0</v>
      </c>
      <c r="S37" s="64">
        <f t="shared" si="32"/>
        <v>0</v>
      </c>
      <c r="T37" s="63">
        <f t="shared" si="32"/>
        <v>0</v>
      </c>
      <c r="U37" s="319">
        <f t="shared" si="30"/>
        <v>0</v>
      </c>
      <c r="V37" s="62">
        <f t="shared" si="30"/>
        <v>0</v>
      </c>
      <c r="W37" s="62">
        <f t="shared" ref="W37" si="33">K37+M37+O37+Q37+S37</f>
        <v>0</v>
      </c>
      <c r="X37" s="78">
        <f>L37+N37+P37+R37+T37+G37+J37</f>
        <v>0</v>
      </c>
    </row>
    <row r="38" spans="2:24" ht="16.5" customHeight="1" x14ac:dyDescent="0.4">
      <c r="B38" s="333"/>
      <c r="C38" s="336"/>
      <c r="D38" s="67" t="s">
        <v>79</v>
      </c>
      <c r="E38" s="313">
        <f>E37-E36</f>
        <v>0</v>
      </c>
      <c r="F38" s="311">
        <f t="shared" ref="F38:G38" si="34">F37-F36</f>
        <v>0</v>
      </c>
      <c r="G38" s="314">
        <f t="shared" si="34"/>
        <v>0</v>
      </c>
      <c r="H38" s="313">
        <f>H37-H36</f>
        <v>0</v>
      </c>
      <c r="I38" s="311">
        <f t="shared" ref="I38:J38" si="35">I37-I36</f>
        <v>0</v>
      </c>
      <c r="J38" s="314">
        <f t="shared" si="35"/>
        <v>0</v>
      </c>
      <c r="K38" s="313">
        <f>K37-K36</f>
        <v>0</v>
      </c>
      <c r="L38" s="314">
        <f t="shared" ref="L38" si="36">L37-L36</f>
        <v>0</v>
      </c>
      <c r="M38" s="313">
        <f>M37-M36</f>
        <v>0</v>
      </c>
      <c r="N38" s="314">
        <f t="shared" ref="N38" si="37">N37-N36</f>
        <v>0</v>
      </c>
      <c r="O38" s="313">
        <f>O37-O36</f>
        <v>0</v>
      </c>
      <c r="P38" s="314">
        <f t="shared" ref="P38" si="38">P37-P36</f>
        <v>0</v>
      </c>
      <c r="Q38" s="313">
        <f>Q37-Q36</f>
        <v>0</v>
      </c>
      <c r="R38" s="314">
        <f t="shared" ref="R38" si="39">R37-R36</f>
        <v>0</v>
      </c>
      <c r="S38" s="313">
        <f>S37-S36</f>
        <v>0</v>
      </c>
      <c r="T38" s="314">
        <f t="shared" ref="T38" si="40">T37-T36</f>
        <v>0</v>
      </c>
      <c r="U38" s="166">
        <f>U37-U36</f>
        <v>0</v>
      </c>
      <c r="V38" s="311">
        <f>V37-V36</f>
        <v>0</v>
      </c>
      <c r="W38" s="320">
        <f>W37-W36</f>
        <v>0</v>
      </c>
      <c r="X38" s="312">
        <f>X37-X36</f>
        <v>0</v>
      </c>
    </row>
    <row r="39" spans="2:24" ht="16.5" customHeight="1" x14ac:dyDescent="0.4">
      <c r="B39" s="333"/>
      <c r="C39" s="337"/>
      <c r="D39" s="69" t="s">
        <v>80</v>
      </c>
      <c r="E39" s="338">
        <f>IF(G36&lt;&gt;0,IF(G37&lt;&gt;0,G37/G36,0),0)</f>
        <v>0</v>
      </c>
      <c r="F39" s="340"/>
      <c r="G39" s="339"/>
      <c r="H39" s="338">
        <f>IF(J36&lt;&gt;0,IF(J37&lt;&gt;0,J37/J36,0),0)</f>
        <v>0</v>
      </c>
      <c r="I39" s="340"/>
      <c r="J39" s="339"/>
      <c r="K39" s="338">
        <f>IF(L36&lt;&gt;0,IF(L37&lt;&gt;0,L37/L36,0),0)</f>
        <v>0</v>
      </c>
      <c r="L39" s="339"/>
      <c r="M39" s="338">
        <f>IF(N36&lt;&gt;0,IF(N37&lt;&gt;0,N37/N36,0),0)</f>
        <v>0</v>
      </c>
      <c r="N39" s="339"/>
      <c r="O39" s="338">
        <f>IF(P36&lt;&gt;0,IF(P37&lt;&gt;0,P37/P36,0),0)</f>
        <v>0</v>
      </c>
      <c r="P39" s="339"/>
      <c r="Q39" s="338">
        <f>IF(R36&lt;&gt;0,IF(R37&lt;&gt;0,R37/R36,0),0)</f>
        <v>0</v>
      </c>
      <c r="R39" s="339"/>
      <c r="S39" s="338">
        <f>IF(T36&lt;&gt;0,IF(T37&lt;&gt;0,T37/T36,0),0)</f>
        <v>0</v>
      </c>
      <c r="T39" s="339"/>
      <c r="U39" s="340">
        <f>IF(X36&lt;&gt;0,IF(X37&lt;&gt;0,X37/X36,0),0)</f>
        <v>0</v>
      </c>
      <c r="V39" s="340"/>
      <c r="W39" s="340"/>
      <c r="X39" s="342"/>
    </row>
    <row r="40" spans="2:24" ht="16.5" customHeight="1" x14ac:dyDescent="0.4">
      <c r="B40" s="333"/>
      <c r="C40" s="343" t="s">
        <v>81</v>
      </c>
      <c r="D40" s="79" t="s">
        <v>76</v>
      </c>
      <c r="E40" s="459">
        <f t="shared" ref="E40" si="41">SUM(E11,E21,E31)</f>
        <v>0</v>
      </c>
      <c r="F40" s="460"/>
      <c r="G40" s="461"/>
      <c r="H40" s="459">
        <f t="shared" ref="H40" si="42">SUM(H11,H21,H31)</f>
        <v>0</v>
      </c>
      <c r="I40" s="460"/>
      <c r="J40" s="461"/>
      <c r="K40" s="459">
        <f>SUM(K11,K21,K31)</f>
        <v>0</v>
      </c>
      <c r="L40" s="461"/>
      <c r="M40" s="459">
        <f t="shared" ref="M40" si="43">SUM(M11,M21,M31)</f>
        <v>0</v>
      </c>
      <c r="N40" s="461"/>
      <c r="O40" s="459">
        <f t="shared" ref="O40" si="44">SUM(O11,O21,O31)</f>
        <v>0</v>
      </c>
      <c r="P40" s="461"/>
      <c r="Q40" s="459">
        <f t="shared" ref="Q40" si="45">SUM(Q11,Q21,Q31)</f>
        <v>0</v>
      </c>
      <c r="R40" s="461"/>
      <c r="S40" s="459">
        <f t="shared" ref="S40" si="46">SUM(S11,S21,S31)</f>
        <v>0</v>
      </c>
      <c r="T40" s="461"/>
      <c r="U40" s="460">
        <f>K40+M40+O40+E40+Q40+S40+H40</f>
        <v>0</v>
      </c>
      <c r="V40" s="460"/>
      <c r="W40" s="460"/>
      <c r="X40" s="462"/>
    </row>
    <row r="41" spans="2:24" ht="16.5" customHeight="1" x14ac:dyDescent="0.4">
      <c r="B41" s="333"/>
      <c r="C41" s="344"/>
      <c r="D41" s="80" t="s">
        <v>78</v>
      </c>
      <c r="E41" s="463">
        <f t="shared" ref="E41" si="47">SUM(E13,E23,E33)</f>
        <v>0</v>
      </c>
      <c r="F41" s="465"/>
      <c r="G41" s="464"/>
      <c r="H41" s="463">
        <f t="shared" ref="H41" si="48">SUM(H13,H23,H33)</f>
        <v>0</v>
      </c>
      <c r="I41" s="465"/>
      <c r="J41" s="464"/>
      <c r="K41" s="463">
        <f>SUM(K13,K23,K33)</f>
        <v>0</v>
      </c>
      <c r="L41" s="464"/>
      <c r="M41" s="463">
        <f t="shared" ref="M41" si="49">SUM(M13,M23,M33)</f>
        <v>0</v>
      </c>
      <c r="N41" s="464"/>
      <c r="O41" s="463">
        <f t="shared" ref="O41" si="50">SUM(O13,O23,O33)</f>
        <v>0</v>
      </c>
      <c r="P41" s="464"/>
      <c r="Q41" s="463">
        <f t="shared" ref="Q41" si="51">SUM(Q13,Q23,Q33)</f>
        <v>0</v>
      </c>
      <c r="R41" s="464"/>
      <c r="S41" s="463">
        <f t="shared" ref="S41" si="52">SUM(S13,S23,S33)</f>
        <v>0</v>
      </c>
      <c r="T41" s="464"/>
      <c r="U41" s="465">
        <f>K41+M41+O41+E41+Q41+S41+H41</f>
        <v>0</v>
      </c>
      <c r="V41" s="465"/>
      <c r="W41" s="465"/>
      <c r="X41" s="466"/>
    </row>
    <row r="42" spans="2:24" ht="16.5" customHeight="1" x14ac:dyDescent="0.4">
      <c r="B42" s="333"/>
      <c r="C42" s="344"/>
      <c r="D42" s="81" t="s">
        <v>79</v>
      </c>
      <c r="E42" s="351">
        <f>E41-E40</f>
        <v>0</v>
      </c>
      <c r="F42" s="359"/>
      <c r="G42" s="352"/>
      <c r="H42" s="351">
        <f>H41-H40</f>
        <v>0</v>
      </c>
      <c r="I42" s="359"/>
      <c r="J42" s="352"/>
      <c r="K42" s="351">
        <f>K41-K40</f>
        <v>0</v>
      </c>
      <c r="L42" s="352"/>
      <c r="M42" s="351">
        <f>M41-M40</f>
        <v>0</v>
      </c>
      <c r="N42" s="352"/>
      <c r="O42" s="351">
        <f>O41-O40</f>
        <v>0</v>
      </c>
      <c r="P42" s="352"/>
      <c r="Q42" s="351">
        <f>Q41-Q40</f>
        <v>0</v>
      </c>
      <c r="R42" s="352"/>
      <c r="S42" s="351">
        <f>S41-S40</f>
        <v>0</v>
      </c>
      <c r="T42" s="352"/>
      <c r="U42" s="359">
        <f>U41-U40</f>
        <v>0</v>
      </c>
      <c r="V42" s="359"/>
      <c r="W42" s="359"/>
      <c r="X42" s="361"/>
    </row>
    <row r="43" spans="2:24" ht="16.5" customHeight="1" thickBot="1" x14ac:dyDescent="0.45">
      <c r="B43" s="334"/>
      <c r="C43" s="345"/>
      <c r="D43" s="71" t="s">
        <v>80</v>
      </c>
      <c r="E43" s="372">
        <f>IF(E40&lt;&gt;0,IF(E41&lt;&gt;0,E41/E40,0),0)</f>
        <v>0</v>
      </c>
      <c r="F43" s="373"/>
      <c r="G43" s="378"/>
      <c r="H43" s="372">
        <f>IF(H40&lt;&gt;0,IF(H41&lt;&gt;0,H41/H40,0),0)</f>
        <v>0</v>
      </c>
      <c r="I43" s="373"/>
      <c r="J43" s="378"/>
      <c r="K43" s="372">
        <f>IF(K40&lt;&gt;0,IF(K41&lt;&gt;0,K41/K40,0),0)</f>
        <v>0</v>
      </c>
      <c r="L43" s="378"/>
      <c r="M43" s="372">
        <f>IF(M40&lt;&gt;0,IF(M41&lt;&gt;0,M41/M40,0),0)</f>
        <v>0</v>
      </c>
      <c r="N43" s="378"/>
      <c r="O43" s="372">
        <f>IF(O40&lt;&gt;0,IF(O41&lt;&gt;0,O41/O40,0),0)</f>
        <v>0</v>
      </c>
      <c r="P43" s="378"/>
      <c r="Q43" s="372">
        <f>IF(Q40&lt;&gt;0,IF(Q41&lt;&gt;0,Q41/Q40,0),0)</f>
        <v>0</v>
      </c>
      <c r="R43" s="378"/>
      <c r="S43" s="372">
        <f>IF(S40&lt;&gt;0,IF(S41&lt;&gt;0,S41/S40,0),0)</f>
        <v>0</v>
      </c>
      <c r="T43" s="378"/>
      <c r="U43" s="373">
        <f>IF(U40&lt;&gt;0,IF(U41&lt;&gt;0,U41/U40,0),0)</f>
        <v>0</v>
      </c>
      <c r="V43" s="373"/>
      <c r="W43" s="373"/>
      <c r="X43" s="375"/>
    </row>
    <row r="44" spans="2:24" ht="16.5" customHeight="1" x14ac:dyDescent="0.4">
      <c r="B44" s="332" t="s">
        <v>146</v>
      </c>
      <c r="C44" s="335" t="s">
        <v>75</v>
      </c>
      <c r="D44" s="50" t="s">
        <v>76</v>
      </c>
      <c r="E44" s="51"/>
      <c r="F44" s="52"/>
      <c r="G44" s="53"/>
      <c r="H44" s="51"/>
      <c r="I44" s="52"/>
      <c r="J44" s="53"/>
      <c r="K44" s="51"/>
      <c r="L44" s="53"/>
      <c r="M44" s="51"/>
      <c r="N44" s="53"/>
      <c r="O44" s="51"/>
      <c r="P44" s="53"/>
      <c r="Q44" s="51"/>
      <c r="R44" s="53"/>
      <c r="S44" s="51"/>
      <c r="T44" s="53"/>
      <c r="U44" s="83">
        <f t="shared" ref="U44:V46" si="53">E44+H44</f>
        <v>0</v>
      </c>
      <c r="V44" s="52">
        <f>F44+I44</f>
        <v>0</v>
      </c>
      <c r="W44" s="52">
        <f>K44+M44+O44+Q44+S44</f>
        <v>0</v>
      </c>
      <c r="X44" s="73">
        <f>L44+N44+P44+R44+T44+G44+J44</f>
        <v>0</v>
      </c>
    </row>
    <row r="45" spans="2:24" ht="16.5" customHeight="1" x14ac:dyDescent="0.4">
      <c r="B45" s="401"/>
      <c r="C45" s="336"/>
      <c r="D45" s="55" t="s">
        <v>77</v>
      </c>
      <c r="E45" s="56"/>
      <c r="F45" s="57"/>
      <c r="G45" s="58"/>
      <c r="H45" s="56"/>
      <c r="I45" s="57"/>
      <c r="J45" s="58"/>
      <c r="K45" s="56"/>
      <c r="L45" s="58"/>
      <c r="M45" s="56"/>
      <c r="N45" s="58"/>
      <c r="O45" s="56"/>
      <c r="P45" s="58"/>
      <c r="Q45" s="56"/>
      <c r="R45" s="58"/>
      <c r="S45" s="56"/>
      <c r="T45" s="58"/>
      <c r="U45" s="318">
        <f t="shared" si="53"/>
        <v>0</v>
      </c>
      <c r="V45" s="75">
        <f t="shared" si="53"/>
        <v>0</v>
      </c>
      <c r="W45" s="75">
        <f t="shared" ref="W45:W46" si="54">K45+M45+O45+Q45+S45</f>
        <v>0</v>
      </c>
      <c r="X45" s="76">
        <f>L45+N45+P45+R45+T45+G45+J45</f>
        <v>0</v>
      </c>
    </row>
    <row r="46" spans="2:24" ht="16.5" customHeight="1" x14ac:dyDescent="0.4">
      <c r="B46" s="333"/>
      <c r="C46" s="336"/>
      <c r="D46" s="60" t="s">
        <v>78</v>
      </c>
      <c r="E46" s="61"/>
      <c r="F46" s="62"/>
      <c r="G46" s="63"/>
      <c r="H46" s="61"/>
      <c r="I46" s="62"/>
      <c r="J46" s="63"/>
      <c r="K46" s="61"/>
      <c r="L46" s="63"/>
      <c r="M46" s="61"/>
      <c r="N46" s="63"/>
      <c r="O46" s="61"/>
      <c r="P46" s="63"/>
      <c r="Q46" s="64"/>
      <c r="R46" s="63"/>
      <c r="S46" s="64"/>
      <c r="T46" s="63"/>
      <c r="U46" s="319">
        <f t="shared" si="53"/>
        <v>0</v>
      </c>
      <c r="V46" s="62">
        <f t="shared" si="53"/>
        <v>0</v>
      </c>
      <c r="W46" s="62">
        <f t="shared" si="54"/>
        <v>0</v>
      </c>
      <c r="X46" s="78">
        <f>L46+N46+P46+R46+T46+G46+J46</f>
        <v>0</v>
      </c>
    </row>
    <row r="47" spans="2:24" ht="16.5" customHeight="1" x14ac:dyDescent="0.4">
      <c r="B47" s="333"/>
      <c r="C47" s="336"/>
      <c r="D47" s="67" t="s">
        <v>79</v>
      </c>
      <c r="E47" s="313">
        <f>E46-E44</f>
        <v>0</v>
      </c>
      <c r="F47" s="311">
        <f t="shared" ref="F47:G47" si="55">F46-F44</f>
        <v>0</v>
      </c>
      <c r="G47" s="314">
        <f t="shared" si="55"/>
        <v>0</v>
      </c>
      <c r="H47" s="313">
        <f>H46-H44</f>
        <v>0</v>
      </c>
      <c r="I47" s="311">
        <f t="shared" ref="I47:J47" si="56">I46-I44</f>
        <v>0</v>
      </c>
      <c r="J47" s="314">
        <f t="shared" si="56"/>
        <v>0</v>
      </c>
      <c r="K47" s="313">
        <f>K46-K44</f>
        <v>0</v>
      </c>
      <c r="L47" s="314">
        <f t="shared" ref="L47" si="57">L46-L44</f>
        <v>0</v>
      </c>
      <c r="M47" s="313">
        <f>M46-M44</f>
        <v>0</v>
      </c>
      <c r="N47" s="314">
        <f t="shared" ref="N47" si="58">N46-N44</f>
        <v>0</v>
      </c>
      <c r="O47" s="313">
        <f>O46-O44</f>
        <v>0</v>
      </c>
      <c r="P47" s="314">
        <f t="shared" ref="P47" si="59">P46-P44</f>
        <v>0</v>
      </c>
      <c r="Q47" s="313">
        <f>Q46-Q44</f>
        <v>0</v>
      </c>
      <c r="R47" s="314">
        <f t="shared" ref="R47" si="60">R46-R44</f>
        <v>0</v>
      </c>
      <c r="S47" s="313">
        <f>S46-S44</f>
        <v>0</v>
      </c>
      <c r="T47" s="314">
        <f t="shared" ref="T47" si="61">T46-T44</f>
        <v>0</v>
      </c>
      <c r="U47" s="166">
        <f>U46-U44</f>
        <v>0</v>
      </c>
      <c r="V47" s="311">
        <f>V46-V44</f>
        <v>0</v>
      </c>
      <c r="W47" s="320">
        <f>W46-W44</f>
        <v>0</v>
      </c>
      <c r="X47" s="312">
        <f>X46-X44</f>
        <v>0</v>
      </c>
    </row>
    <row r="48" spans="2:24" ht="16.5" customHeight="1" x14ac:dyDescent="0.4">
      <c r="B48" s="333"/>
      <c r="C48" s="337"/>
      <c r="D48" s="69" t="s">
        <v>80</v>
      </c>
      <c r="E48" s="338">
        <f>IF(G44&lt;&gt;0,IF(G46&lt;&gt;0, G46/G44, 0),0)</f>
        <v>0</v>
      </c>
      <c r="F48" s="340"/>
      <c r="G48" s="339"/>
      <c r="H48" s="338">
        <f>IF(J44&lt;&gt;0,IF(J46&lt;&gt;0, J46/J44, 0),0)</f>
        <v>0</v>
      </c>
      <c r="I48" s="340"/>
      <c r="J48" s="339"/>
      <c r="K48" s="338">
        <f>IF(L44&lt;&gt;0,IF(L46&lt;&gt;0, L46/L44, 0),0)</f>
        <v>0</v>
      </c>
      <c r="L48" s="339"/>
      <c r="M48" s="338">
        <f>IF(N44&lt;&gt;0,IF(N46&lt;&gt;0, N46/N44, 0),0)</f>
        <v>0</v>
      </c>
      <c r="N48" s="339"/>
      <c r="O48" s="338">
        <f>IF(P44&lt;&gt;0,IF(P46&lt;&gt;0, P46/P44, 0),0)</f>
        <v>0</v>
      </c>
      <c r="P48" s="339"/>
      <c r="Q48" s="338">
        <f>IF(R44&lt;&gt;0,IF(R46&lt;&gt;0, R46/R44, 0),0)</f>
        <v>0</v>
      </c>
      <c r="R48" s="339"/>
      <c r="S48" s="338">
        <f>IF(T44&lt;&gt;0,IF(T46&lt;&gt;0, T46/T44, 0),0)</f>
        <v>0</v>
      </c>
      <c r="T48" s="339"/>
      <c r="U48" s="340">
        <f>IF(X44&lt;&gt;0,IF(X46&lt;&gt;0, X46/X44, 0),0)</f>
        <v>0</v>
      </c>
      <c r="V48" s="340"/>
      <c r="W48" s="340"/>
      <c r="X48" s="342"/>
    </row>
    <row r="49" spans="2:24" ht="16.5" customHeight="1" x14ac:dyDescent="0.4">
      <c r="B49" s="333"/>
      <c r="C49" s="343" t="s">
        <v>81</v>
      </c>
      <c r="D49" s="70" t="s">
        <v>76</v>
      </c>
      <c r="E49" s="459"/>
      <c r="F49" s="460"/>
      <c r="G49" s="461"/>
      <c r="H49" s="459"/>
      <c r="I49" s="460"/>
      <c r="J49" s="461"/>
      <c r="K49" s="459"/>
      <c r="L49" s="461"/>
      <c r="M49" s="459"/>
      <c r="N49" s="461"/>
      <c r="O49" s="459"/>
      <c r="P49" s="461"/>
      <c r="Q49" s="459"/>
      <c r="R49" s="461"/>
      <c r="S49" s="459"/>
      <c r="T49" s="461"/>
      <c r="U49" s="460">
        <f>K49+M49+O49+E49+Q49+S49+H49</f>
        <v>0</v>
      </c>
      <c r="V49" s="460"/>
      <c r="W49" s="460"/>
      <c r="X49" s="462"/>
    </row>
    <row r="50" spans="2:24" ht="16.5" customHeight="1" x14ac:dyDescent="0.4">
      <c r="B50" s="333"/>
      <c r="C50" s="344"/>
      <c r="D50" s="55" t="s">
        <v>82</v>
      </c>
      <c r="E50" s="467"/>
      <c r="F50" s="469"/>
      <c r="G50" s="468"/>
      <c r="H50" s="467"/>
      <c r="I50" s="469"/>
      <c r="J50" s="468"/>
      <c r="K50" s="467"/>
      <c r="L50" s="468"/>
      <c r="M50" s="467"/>
      <c r="N50" s="468"/>
      <c r="O50" s="467"/>
      <c r="P50" s="468"/>
      <c r="Q50" s="467"/>
      <c r="R50" s="468"/>
      <c r="S50" s="467"/>
      <c r="T50" s="468"/>
      <c r="U50" s="470">
        <f>K50+M50+O50+E50+Q50+S50+H50</f>
        <v>0</v>
      </c>
      <c r="V50" s="470"/>
      <c r="W50" s="470"/>
      <c r="X50" s="471"/>
    </row>
    <row r="51" spans="2:24" ht="16.5" customHeight="1" x14ac:dyDescent="0.4">
      <c r="B51" s="333"/>
      <c r="C51" s="344"/>
      <c r="D51" s="60" t="s">
        <v>78</v>
      </c>
      <c r="E51" s="463"/>
      <c r="F51" s="465"/>
      <c r="G51" s="464"/>
      <c r="H51" s="463"/>
      <c r="I51" s="465"/>
      <c r="J51" s="464"/>
      <c r="K51" s="463"/>
      <c r="L51" s="464"/>
      <c r="M51" s="463"/>
      <c r="N51" s="464"/>
      <c r="O51" s="463"/>
      <c r="P51" s="464"/>
      <c r="Q51" s="463"/>
      <c r="R51" s="464"/>
      <c r="S51" s="463"/>
      <c r="T51" s="464"/>
      <c r="U51" s="357">
        <f>K51+M51+O51+E51+Q51+S51+H51</f>
        <v>0</v>
      </c>
      <c r="V51" s="357"/>
      <c r="W51" s="357"/>
      <c r="X51" s="358"/>
    </row>
    <row r="52" spans="2:24" ht="16.5" customHeight="1" x14ac:dyDescent="0.4">
      <c r="B52" s="333"/>
      <c r="C52" s="344"/>
      <c r="D52" s="67" t="s">
        <v>79</v>
      </c>
      <c r="E52" s="351">
        <f>E51-E49</f>
        <v>0</v>
      </c>
      <c r="F52" s="359"/>
      <c r="G52" s="352"/>
      <c r="H52" s="351">
        <f>H51-H49</f>
        <v>0</v>
      </c>
      <c r="I52" s="359"/>
      <c r="J52" s="352"/>
      <c r="K52" s="351">
        <f>K51-K49</f>
        <v>0</v>
      </c>
      <c r="L52" s="352"/>
      <c r="M52" s="351">
        <f>M51-M49</f>
        <v>0</v>
      </c>
      <c r="N52" s="352"/>
      <c r="O52" s="351">
        <f>O51-O49</f>
        <v>0</v>
      </c>
      <c r="P52" s="352"/>
      <c r="Q52" s="351">
        <f>Q51-Q49</f>
        <v>0</v>
      </c>
      <c r="R52" s="352"/>
      <c r="S52" s="351">
        <f>S51-S49</f>
        <v>0</v>
      </c>
      <c r="T52" s="352"/>
      <c r="U52" s="359">
        <f>U51-U49</f>
        <v>0</v>
      </c>
      <c r="V52" s="359"/>
      <c r="W52" s="359"/>
      <c r="X52" s="361"/>
    </row>
    <row r="53" spans="2:24" ht="16.5" customHeight="1" thickBot="1" x14ac:dyDescent="0.45">
      <c r="B53" s="334"/>
      <c r="C53" s="345"/>
      <c r="D53" s="71" t="s">
        <v>80</v>
      </c>
      <c r="E53" s="372">
        <f>IF(E49&lt;&gt;0,IF(E51&lt;&gt;0,E51/E49,0),0)</f>
        <v>0</v>
      </c>
      <c r="F53" s="373"/>
      <c r="G53" s="378"/>
      <c r="H53" s="372">
        <f>IF(H49&lt;&gt;0,IF(H51&lt;&gt;0,H51/H49,0),0)</f>
        <v>0</v>
      </c>
      <c r="I53" s="373"/>
      <c r="J53" s="378"/>
      <c r="K53" s="372">
        <f>IF(K49&lt;&gt;0,IF(K51&lt;&gt;0,K51/K49,0),0)</f>
        <v>0</v>
      </c>
      <c r="L53" s="378"/>
      <c r="M53" s="372">
        <f>IF(M49&lt;&gt;0,IF(M51&lt;&gt;0,M51/M49,0),0)</f>
        <v>0</v>
      </c>
      <c r="N53" s="378"/>
      <c r="O53" s="372">
        <f>IF(O49&lt;&gt;0,IF(O51&lt;&gt;0,O51/O49,0),0)</f>
        <v>0</v>
      </c>
      <c r="P53" s="378"/>
      <c r="Q53" s="372">
        <f>IF(Q49&lt;&gt;0,IF(Q51&lt;&gt;0,Q51/Q49,0),0)</f>
        <v>0</v>
      </c>
      <c r="R53" s="378"/>
      <c r="S53" s="372">
        <f>IF(S49&lt;&gt;0,IF(S51&lt;&gt;0,S51/S49,0),0)</f>
        <v>0</v>
      </c>
      <c r="T53" s="378"/>
      <c r="U53" s="373">
        <f>IF(U49&lt;&gt;0,IF(U51&lt;&gt;0,U51/U49,0),0)</f>
        <v>0</v>
      </c>
      <c r="V53" s="373"/>
      <c r="W53" s="373"/>
      <c r="X53" s="375"/>
    </row>
    <row r="54" spans="2:24" ht="16.5" customHeight="1" x14ac:dyDescent="0.4">
      <c r="B54" s="332" t="s">
        <v>147</v>
      </c>
      <c r="C54" s="335" t="s">
        <v>75</v>
      </c>
      <c r="D54" s="50" t="s">
        <v>76</v>
      </c>
      <c r="E54" s="51"/>
      <c r="F54" s="52"/>
      <c r="G54" s="53"/>
      <c r="H54" s="51"/>
      <c r="I54" s="52"/>
      <c r="J54" s="53"/>
      <c r="K54" s="51"/>
      <c r="L54" s="53"/>
      <c r="M54" s="51"/>
      <c r="N54" s="53"/>
      <c r="O54" s="51"/>
      <c r="P54" s="53"/>
      <c r="Q54" s="51"/>
      <c r="R54" s="53"/>
      <c r="S54" s="51"/>
      <c r="T54" s="53"/>
      <c r="U54" s="83">
        <f t="shared" ref="U54:V56" si="62">E54+H54</f>
        <v>0</v>
      </c>
      <c r="V54" s="52">
        <f>F54+I54</f>
        <v>0</v>
      </c>
      <c r="W54" s="52">
        <f>K54+M54+O54+Q54+S54</f>
        <v>0</v>
      </c>
      <c r="X54" s="73">
        <f>L54+N54+P54+R54+T54+G54+J54</f>
        <v>0</v>
      </c>
    </row>
    <row r="55" spans="2:24" ht="16.5" customHeight="1" x14ac:dyDescent="0.4">
      <c r="B55" s="401"/>
      <c r="C55" s="336"/>
      <c r="D55" s="55" t="s">
        <v>77</v>
      </c>
      <c r="E55" s="56"/>
      <c r="F55" s="57"/>
      <c r="G55" s="58"/>
      <c r="H55" s="56"/>
      <c r="I55" s="57"/>
      <c r="J55" s="58"/>
      <c r="K55" s="56"/>
      <c r="L55" s="58"/>
      <c r="M55" s="56"/>
      <c r="N55" s="58"/>
      <c r="O55" s="56"/>
      <c r="P55" s="58"/>
      <c r="Q55" s="56"/>
      <c r="R55" s="58"/>
      <c r="S55" s="56"/>
      <c r="T55" s="58"/>
      <c r="U55" s="318">
        <f t="shared" si="62"/>
        <v>0</v>
      </c>
      <c r="V55" s="75">
        <f t="shared" si="62"/>
        <v>0</v>
      </c>
      <c r="W55" s="75">
        <f t="shared" ref="W55:W56" si="63">K55+M55+O55+Q55+S55</f>
        <v>0</v>
      </c>
      <c r="X55" s="76">
        <f>L55+N55+P55+R55+T55+G55+J55</f>
        <v>0</v>
      </c>
    </row>
    <row r="56" spans="2:24" ht="16.5" customHeight="1" x14ac:dyDescent="0.4">
      <c r="B56" s="333"/>
      <c r="C56" s="336"/>
      <c r="D56" s="60" t="s">
        <v>78</v>
      </c>
      <c r="E56" s="61"/>
      <c r="F56" s="62"/>
      <c r="G56" s="63"/>
      <c r="H56" s="61"/>
      <c r="I56" s="62"/>
      <c r="J56" s="63"/>
      <c r="K56" s="61"/>
      <c r="L56" s="63"/>
      <c r="M56" s="61"/>
      <c r="N56" s="63"/>
      <c r="O56" s="61"/>
      <c r="P56" s="63"/>
      <c r="Q56" s="64"/>
      <c r="R56" s="63"/>
      <c r="S56" s="64"/>
      <c r="T56" s="63"/>
      <c r="U56" s="319">
        <f t="shared" si="62"/>
        <v>0</v>
      </c>
      <c r="V56" s="62">
        <f t="shared" si="62"/>
        <v>0</v>
      </c>
      <c r="W56" s="62">
        <f t="shared" si="63"/>
        <v>0</v>
      </c>
      <c r="X56" s="78">
        <f>L56+N56+P56+R56+T56+G56+J56</f>
        <v>0</v>
      </c>
    </row>
    <row r="57" spans="2:24" ht="16.5" customHeight="1" x14ac:dyDescent="0.4">
      <c r="B57" s="333"/>
      <c r="C57" s="336"/>
      <c r="D57" s="67" t="s">
        <v>79</v>
      </c>
      <c r="E57" s="313">
        <f>E56-E54</f>
        <v>0</v>
      </c>
      <c r="F57" s="311">
        <f t="shared" ref="F57:G57" si="64">F56-F54</f>
        <v>0</v>
      </c>
      <c r="G57" s="314">
        <f t="shared" si="64"/>
        <v>0</v>
      </c>
      <c r="H57" s="313">
        <f>H56-H54</f>
        <v>0</v>
      </c>
      <c r="I57" s="311">
        <f t="shared" ref="I57:J57" si="65">I56-I54</f>
        <v>0</v>
      </c>
      <c r="J57" s="314">
        <f t="shared" si="65"/>
        <v>0</v>
      </c>
      <c r="K57" s="313">
        <f>K56-K54</f>
        <v>0</v>
      </c>
      <c r="L57" s="314">
        <f t="shared" ref="L57" si="66">L56-L54</f>
        <v>0</v>
      </c>
      <c r="M57" s="313">
        <f>M56-M54</f>
        <v>0</v>
      </c>
      <c r="N57" s="314">
        <f t="shared" ref="N57" si="67">N56-N54</f>
        <v>0</v>
      </c>
      <c r="O57" s="313">
        <f>O56-O54</f>
        <v>0</v>
      </c>
      <c r="P57" s="314">
        <f t="shared" ref="P57" si="68">P56-P54</f>
        <v>0</v>
      </c>
      <c r="Q57" s="313">
        <f>Q56-Q54</f>
        <v>0</v>
      </c>
      <c r="R57" s="314">
        <f t="shared" ref="R57" si="69">R56-R54</f>
        <v>0</v>
      </c>
      <c r="S57" s="313">
        <f>S56-S54</f>
        <v>0</v>
      </c>
      <c r="T57" s="314">
        <f t="shared" ref="T57" si="70">T56-T54</f>
        <v>0</v>
      </c>
      <c r="U57" s="166">
        <f>U56-U54</f>
        <v>0</v>
      </c>
      <c r="V57" s="311">
        <f>V56-V54</f>
        <v>0</v>
      </c>
      <c r="W57" s="320">
        <f>W56-W54</f>
        <v>0</v>
      </c>
      <c r="X57" s="312">
        <f>X56-X54</f>
        <v>0</v>
      </c>
    </row>
    <row r="58" spans="2:24" ht="16.5" customHeight="1" x14ac:dyDescent="0.4">
      <c r="B58" s="333"/>
      <c r="C58" s="337"/>
      <c r="D58" s="69" t="s">
        <v>80</v>
      </c>
      <c r="E58" s="338">
        <f>IF(G54&lt;&gt;0,IF(G56&lt;&gt;0, G56/G54, 0),0)</f>
        <v>0</v>
      </c>
      <c r="F58" s="340"/>
      <c r="G58" s="339"/>
      <c r="H58" s="338">
        <f>IF(J54&lt;&gt;0,IF(J56&lt;&gt;0, J56/J54, 0),0)</f>
        <v>0</v>
      </c>
      <c r="I58" s="340"/>
      <c r="J58" s="339"/>
      <c r="K58" s="338">
        <f>IF(L54&lt;&gt;0,IF(L56&lt;&gt;0, L56/L54, 0),0)</f>
        <v>0</v>
      </c>
      <c r="L58" s="339"/>
      <c r="M58" s="338">
        <f>IF(N54&lt;&gt;0,IF(N56&lt;&gt;0, N56/N54, 0),0)</f>
        <v>0</v>
      </c>
      <c r="N58" s="339"/>
      <c r="O58" s="338">
        <f>IF(P54&lt;&gt;0,IF(P56&lt;&gt;0, P56/P54, 0),0)</f>
        <v>0</v>
      </c>
      <c r="P58" s="339"/>
      <c r="Q58" s="338">
        <f>IF(R54&lt;&gt;0,IF(R56&lt;&gt;0, R56/R54, 0),0)</f>
        <v>0</v>
      </c>
      <c r="R58" s="339"/>
      <c r="S58" s="338">
        <f>IF(T54&lt;&gt;0,IF(T56&lt;&gt;0, T56/T54, 0),0)</f>
        <v>0</v>
      </c>
      <c r="T58" s="339"/>
      <c r="U58" s="340">
        <f>IF(X54&lt;&gt;0,IF(X56&lt;&gt;0, X56/X54, 0),0)</f>
        <v>0</v>
      </c>
      <c r="V58" s="340"/>
      <c r="W58" s="340"/>
      <c r="X58" s="342"/>
    </row>
    <row r="59" spans="2:24" ht="16.5" customHeight="1" x14ac:dyDescent="0.4">
      <c r="B59" s="333"/>
      <c r="C59" s="343" t="s">
        <v>81</v>
      </c>
      <c r="D59" s="70" t="s">
        <v>76</v>
      </c>
      <c r="E59" s="459"/>
      <c r="F59" s="460"/>
      <c r="G59" s="461"/>
      <c r="H59" s="459"/>
      <c r="I59" s="460"/>
      <c r="J59" s="461"/>
      <c r="K59" s="459"/>
      <c r="L59" s="461"/>
      <c r="M59" s="459"/>
      <c r="N59" s="461"/>
      <c r="O59" s="459"/>
      <c r="P59" s="461"/>
      <c r="Q59" s="459"/>
      <c r="R59" s="461"/>
      <c r="S59" s="459"/>
      <c r="T59" s="461"/>
      <c r="U59" s="460">
        <f>K59+M59+O59+E59+Q59+S59+H59</f>
        <v>0</v>
      </c>
      <c r="V59" s="460"/>
      <c r="W59" s="460"/>
      <c r="X59" s="462"/>
    </row>
    <row r="60" spans="2:24" ht="16.5" customHeight="1" x14ac:dyDescent="0.4">
      <c r="B60" s="333"/>
      <c r="C60" s="344"/>
      <c r="D60" s="55" t="s">
        <v>82</v>
      </c>
      <c r="E60" s="467"/>
      <c r="F60" s="469"/>
      <c r="G60" s="468"/>
      <c r="H60" s="467"/>
      <c r="I60" s="469"/>
      <c r="J60" s="468"/>
      <c r="K60" s="467"/>
      <c r="L60" s="468"/>
      <c r="M60" s="467"/>
      <c r="N60" s="468"/>
      <c r="O60" s="467"/>
      <c r="P60" s="468"/>
      <c r="Q60" s="467"/>
      <c r="R60" s="468"/>
      <c r="S60" s="467"/>
      <c r="T60" s="468"/>
      <c r="U60" s="470">
        <f>K60+M60+O60+E60+Q60+S60+H60</f>
        <v>0</v>
      </c>
      <c r="V60" s="470"/>
      <c r="W60" s="470"/>
      <c r="X60" s="471"/>
    </row>
    <row r="61" spans="2:24" ht="16.5" customHeight="1" x14ac:dyDescent="0.4">
      <c r="B61" s="333"/>
      <c r="C61" s="344"/>
      <c r="D61" s="60" t="s">
        <v>78</v>
      </c>
      <c r="E61" s="463"/>
      <c r="F61" s="465"/>
      <c r="G61" s="464"/>
      <c r="H61" s="463"/>
      <c r="I61" s="465"/>
      <c r="J61" s="464"/>
      <c r="K61" s="463"/>
      <c r="L61" s="464"/>
      <c r="M61" s="463"/>
      <c r="N61" s="464"/>
      <c r="O61" s="463"/>
      <c r="P61" s="464"/>
      <c r="Q61" s="463"/>
      <c r="R61" s="464"/>
      <c r="S61" s="463"/>
      <c r="T61" s="464"/>
      <c r="U61" s="357">
        <f>K61+M61+O61+E61+Q61+S61+H61</f>
        <v>0</v>
      </c>
      <c r="V61" s="357"/>
      <c r="W61" s="357"/>
      <c r="X61" s="358"/>
    </row>
    <row r="62" spans="2:24" ht="16.5" customHeight="1" x14ac:dyDescent="0.4">
      <c r="B62" s="333"/>
      <c r="C62" s="344"/>
      <c r="D62" s="67" t="s">
        <v>79</v>
      </c>
      <c r="E62" s="351">
        <f>E61-E59</f>
        <v>0</v>
      </c>
      <c r="F62" s="359"/>
      <c r="G62" s="352"/>
      <c r="H62" s="351">
        <f>H61-H59</f>
        <v>0</v>
      </c>
      <c r="I62" s="359"/>
      <c r="J62" s="352"/>
      <c r="K62" s="351">
        <f>K61-K59</f>
        <v>0</v>
      </c>
      <c r="L62" s="352"/>
      <c r="M62" s="351">
        <f>M61-M59</f>
        <v>0</v>
      </c>
      <c r="N62" s="352"/>
      <c r="O62" s="351">
        <f>O61-O59</f>
        <v>0</v>
      </c>
      <c r="P62" s="352"/>
      <c r="Q62" s="351">
        <f>Q61-Q59</f>
        <v>0</v>
      </c>
      <c r="R62" s="352"/>
      <c r="S62" s="351">
        <f>S61-S59</f>
        <v>0</v>
      </c>
      <c r="T62" s="352"/>
      <c r="U62" s="359">
        <f>U61-U59</f>
        <v>0</v>
      </c>
      <c r="V62" s="359"/>
      <c r="W62" s="359"/>
      <c r="X62" s="361"/>
    </row>
    <row r="63" spans="2:24" ht="16.5" customHeight="1" thickBot="1" x14ac:dyDescent="0.45">
      <c r="B63" s="334"/>
      <c r="C63" s="345"/>
      <c r="D63" s="71" t="s">
        <v>80</v>
      </c>
      <c r="E63" s="372">
        <f>IF(E59&lt;&gt;0,IF(E61&lt;&gt;0,E61/E59,0),0)</f>
        <v>0</v>
      </c>
      <c r="F63" s="373"/>
      <c r="G63" s="378"/>
      <c r="H63" s="372">
        <f>IF(H59&lt;&gt;0,IF(H61&lt;&gt;0,H61/H59,0),0)</f>
        <v>0</v>
      </c>
      <c r="I63" s="373"/>
      <c r="J63" s="378"/>
      <c r="K63" s="372">
        <f>IF(K59&lt;&gt;0,IF(K61&lt;&gt;0,K61/K59,0),0)</f>
        <v>0</v>
      </c>
      <c r="L63" s="378"/>
      <c r="M63" s="372">
        <f>IF(M59&lt;&gt;0,IF(M61&lt;&gt;0,M61/M59,0),0)</f>
        <v>0</v>
      </c>
      <c r="N63" s="378"/>
      <c r="O63" s="372">
        <f>IF(O59&lt;&gt;0,IF(O61&lt;&gt;0,O61/O59,0),0)</f>
        <v>0</v>
      </c>
      <c r="P63" s="378"/>
      <c r="Q63" s="372">
        <f>IF(Q59&lt;&gt;0,IF(Q61&lt;&gt;0,Q61/Q59,0),0)</f>
        <v>0</v>
      </c>
      <c r="R63" s="378"/>
      <c r="S63" s="372">
        <f>IF(S59&lt;&gt;0,IF(S61&lt;&gt;0,S61/S59,0),0)</f>
        <v>0</v>
      </c>
      <c r="T63" s="378"/>
      <c r="U63" s="373">
        <f>IF(U59&lt;&gt;0,IF(U61&lt;&gt;0,U61/U59,0),0)</f>
        <v>0</v>
      </c>
      <c r="V63" s="373"/>
      <c r="W63" s="373"/>
      <c r="X63" s="375"/>
    </row>
    <row r="64" spans="2:24" ht="16.5" customHeight="1" x14ac:dyDescent="0.4">
      <c r="B64" s="332" t="s">
        <v>148</v>
      </c>
      <c r="C64" s="335" t="s">
        <v>75</v>
      </c>
      <c r="D64" s="50" t="s">
        <v>76</v>
      </c>
      <c r="E64" s="51"/>
      <c r="F64" s="52"/>
      <c r="G64" s="53"/>
      <c r="H64" s="51"/>
      <c r="I64" s="52"/>
      <c r="J64" s="53"/>
      <c r="K64" s="51"/>
      <c r="L64" s="53"/>
      <c r="M64" s="51"/>
      <c r="N64" s="53"/>
      <c r="O64" s="51"/>
      <c r="P64" s="53"/>
      <c r="Q64" s="51"/>
      <c r="R64" s="53"/>
      <c r="S64" s="51"/>
      <c r="T64" s="53"/>
      <c r="U64" s="83">
        <f t="shared" ref="U64:V66" si="71">E64+H64</f>
        <v>0</v>
      </c>
      <c r="V64" s="52">
        <f>F64+I64</f>
        <v>0</v>
      </c>
      <c r="W64" s="52">
        <f>K64+M64+O64+Q64+S64</f>
        <v>0</v>
      </c>
      <c r="X64" s="73">
        <f>L64+N64+P64+R64+T64+G64+J64</f>
        <v>0</v>
      </c>
    </row>
    <row r="65" spans="2:24" ht="16.5" customHeight="1" x14ac:dyDescent="0.4">
      <c r="B65" s="401"/>
      <c r="C65" s="336"/>
      <c r="D65" s="55" t="s">
        <v>77</v>
      </c>
      <c r="E65" s="56"/>
      <c r="F65" s="57"/>
      <c r="G65" s="58"/>
      <c r="H65" s="56"/>
      <c r="I65" s="57"/>
      <c r="J65" s="58"/>
      <c r="K65" s="56"/>
      <c r="L65" s="58"/>
      <c r="M65" s="56"/>
      <c r="N65" s="58"/>
      <c r="O65" s="56"/>
      <c r="P65" s="58"/>
      <c r="Q65" s="56"/>
      <c r="R65" s="58"/>
      <c r="S65" s="56"/>
      <c r="T65" s="58"/>
      <c r="U65" s="318">
        <f t="shared" si="71"/>
        <v>0</v>
      </c>
      <c r="V65" s="75">
        <f t="shared" si="71"/>
        <v>0</v>
      </c>
      <c r="W65" s="75">
        <f t="shared" ref="W65:W66" si="72">K65+M65+O65+Q65+S65</f>
        <v>0</v>
      </c>
      <c r="X65" s="76">
        <f>L65+N65+P65+R65+T65+G65+J65</f>
        <v>0</v>
      </c>
    </row>
    <row r="66" spans="2:24" ht="16.5" customHeight="1" x14ac:dyDescent="0.4">
      <c r="B66" s="333"/>
      <c r="C66" s="336"/>
      <c r="D66" s="60" t="s">
        <v>78</v>
      </c>
      <c r="E66" s="61"/>
      <c r="F66" s="62"/>
      <c r="G66" s="63"/>
      <c r="H66" s="61"/>
      <c r="I66" s="62"/>
      <c r="J66" s="63"/>
      <c r="K66" s="61"/>
      <c r="L66" s="63"/>
      <c r="M66" s="61"/>
      <c r="N66" s="63"/>
      <c r="O66" s="61"/>
      <c r="P66" s="63"/>
      <c r="Q66" s="64"/>
      <c r="R66" s="63"/>
      <c r="S66" s="64"/>
      <c r="T66" s="63"/>
      <c r="U66" s="319">
        <f t="shared" si="71"/>
        <v>0</v>
      </c>
      <c r="V66" s="62">
        <f t="shared" si="71"/>
        <v>0</v>
      </c>
      <c r="W66" s="62">
        <f t="shared" si="72"/>
        <v>0</v>
      </c>
      <c r="X66" s="78">
        <f>L66+N66+P66+R66+T66+G66+J66</f>
        <v>0</v>
      </c>
    </row>
    <row r="67" spans="2:24" ht="16.5" customHeight="1" x14ac:dyDescent="0.4">
      <c r="B67" s="333"/>
      <c r="C67" s="336"/>
      <c r="D67" s="67" t="s">
        <v>79</v>
      </c>
      <c r="E67" s="313">
        <f>E66-E64</f>
        <v>0</v>
      </c>
      <c r="F67" s="311">
        <f t="shared" ref="F67:G67" si="73">F66-F64</f>
        <v>0</v>
      </c>
      <c r="G67" s="314">
        <f t="shared" si="73"/>
        <v>0</v>
      </c>
      <c r="H67" s="313">
        <f>H66-H64</f>
        <v>0</v>
      </c>
      <c r="I67" s="311">
        <f t="shared" ref="I67:J67" si="74">I66-I64</f>
        <v>0</v>
      </c>
      <c r="J67" s="314">
        <f t="shared" si="74"/>
        <v>0</v>
      </c>
      <c r="K67" s="313">
        <f>K66-K64</f>
        <v>0</v>
      </c>
      <c r="L67" s="314">
        <f t="shared" ref="L67" si="75">L66-L64</f>
        <v>0</v>
      </c>
      <c r="M67" s="313">
        <f>M66-M64</f>
        <v>0</v>
      </c>
      <c r="N67" s="314">
        <f t="shared" ref="N67" si="76">N66-N64</f>
        <v>0</v>
      </c>
      <c r="O67" s="313">
        <f>O66-O64</f>
        <v>0</v>
      </c>
      <c r="P67" s="314">
        <f t="shared" ref="P67" si="77">P66-P64</f>
        <v>0</v>
      </c>
      <c r="Q67" s="313">
        <f>Q66-Q64</f>
        <v>0</v>
      </c>
      <c r="R67" s="314">
        <f t="shared" ref="R67" si="78">R66-R64</f>
        <v>0</v>
      </c>
      <c r="S67" s="313">
        <f>S66-S64</f>
        <v>0</v>
      </c>
      <c r="T67" s="314">
        <f t="shared" ref="T67" si="79">T66-T64</f>
        <v>0</v>
      </c>
      <c r="U67" s="166">
        <f>U66-U64</f>
        <v>0</v>
      </c>
      <c r="V67" s="311">
        <f>V66-V64</f>
        <v>0</v>
      </c>
      <c r="W67" s="320">
        <f>W66-W64</f>
        <v>0</v>
      </c>
      <c r="X67" s="312">
        <f>X66-X64</f>
        <v>0</v>
      </c>
    </row>
    <row r="68" spans="2:24" ht="16.5" customHeight="1" x14ac:dyDescent="0.4">
      <c r="B68" s="333"/>
      <c r="C68" s="337"/>
      <c r="D68" s="69" t="s">
        <v>80</v>
      </c>
      <c r="E68" s="338">
        <f>IF(G64&lt;&gt;0,IF(G66&lt;&gt;0, G66/G64, 0),0)</f>
        <v>0</v>
      </c>
      <c r="F68" s="340"/>
      <c r="G68" s="339"/>
      <c r="H68" s="338">
        <f>IF(J64&lt;&gt;0,IF(J66&lt;&gt;0, J66/J64, 0),0)</f>
        <v>0</v>
      </c>
      <c r="I68" s="340"/>
      <c r="J68" s="339"/>
      <c r="K68" s="338">
        <f>IF(L64&lt;&gt;0,IF(L66&lt;&gt;0, L66/L64, 0),0)</f>
        <v>0</v>
      </c>
      <c r="L68" s="339"/>
      <c r="M68" s="338">
        <f>IF(N64&lt;&gt;0,IF(N66&lt;&gt;0, N66/N64, 0),0)</f>
        <v>0</v>
      </c>
      <c r="N68" s="339"/>
      <c r="O68" s="338">
        <f>IF(P64&lt;&gt;0,IF(P66&lt;&gt;0, P66/P64, 0),0)</f>
        <v>0</v>
      </c>
      <c r="P68" s="339"/>
      <c r="Q68" s="338">
        <f>IF(R64&lt;&gt;0,IF(R66&lt;&gt;0, R66/R64, 0),0)</f>
        <v>0</v>
      </c>
      <c r="R68" s="339"/>
      <c r="S68" s="338">
        <f>IF(T64&lt;&gt;0,IF(T66&lt;&gt;0, T66/T64, 0),0)</f>
        <v>0</v>
      </c>
      <c r="T68" s="339"/>
      <c r="U68" s="340">
        <f>IF(X64&lt;&gt;0,IF(X66&lt;&gt;0, X66/X64, 0),0)</f>
        <v>0</v>
      </c>
      <c r="V68" s="340"/>
      <c r="W68" s="340"/>
      <c r="X68" s="342"/>
    </row>
    <row r="69" spans="2:24" ht="16.5" customHeight="1" x14ac:dyDescent="0.4">
      <c r="B69" s="333"/>
      <c r="C69" s="343" t="s">
        <v>81</v>
      </c>
      <c r="D69" s="70" t="s">
        <v>76</v>
      </c>
      <c r="E69" s="459"/>
      <c r="F69" s="460"/>
      <c r="G69" s="461"/>
      <c r="H69" s="459"/>
      <c r="I69" s="460"/>
      <c r="J69" s="461"/>
      <c r="K69" s="459"/>
      <c r="L69" s="461"/>
      <c r="M69" s="459"/>
      <c r="N69" s="461"/>
      <c r="O69" s="459"/>
      <c r="P69" s="461"/>
      <c r="Q69" s="459"/>
      <c r="R69" s="461"/>
      <c r="S69" s="459"/>
      <c r="T69" s="461"/>
      <c r="U69" s="460">
        <f>K69+M69+O69+E69+Q69+S69+H69</f>
        <v>0</v>
      </c>
      <c r="V69" s="460"/>
      <c r="W69" s="460"/>
      <c r="X69" s="462"/>
    </row>
    <row r="70" spans="2:24" ht="16.5" customHeight="1" x14ac:dyDescent="0.4">
      <c r="B70" s="333"/>
      <c r="C70" s="344"/>
      <c r="D70" s="55" t="s">
        <v>82</v>
      </c>
      <c r="E70" s="467"/>
      <c r="F70" s="469"/>
      <c r="G70" s="468"/>
      <c r="H70" s="467"/>
      <c r="I70" s="469"/>
      <c r="J70" s="468"/>
      <c r="K70" s="467"/>
      <c r="L70" s="468"/>
      <c r="M70" s="467"/>
      <c r="N70" s="468"/>
      <c r="O70" s="467"/>
      <c r="P70" s="468"/>
      <c r="Q70" s="467"/>
      <c r="R70" s="468"/>
      <c r="S70" s="467"/>
      <c r="T70" s="468"/>
      <c r="U70" s="470">
        <f>K70+M70+O70+E70+Q70+S70+H70</f>
        <v>0</v>
      </c>
      <c r="V70" s="470"/>
      <c r="W70" s="470"/>
      <c r="X70" s="471"/>
    </row>
    <row r="71" spans="2:24" ht="16.5" customHeight="1" x14ac:dyDescent="0.4">
      <c r="B71" s="333"/>
      <c r="C71" s="344"/>
      <c r="D71" s="60" t="s">
        <v>78</v>
      </c>
      <c r="E71" s="463"/>
      <c r="F71" s="465"/>
      <c r="G71" s="464"/>
      <c r="H71" s="463"/>
      <c r="I71" s="465"/>
      <c r="J71" s="464"/>
      <c r="K71" s="463"/>
      <c r="L71" s="464"/>
      <c r="M71" s="463"/>
      <c r="N71" s="464"/>
      <c r="O71" s="463"/>
      <c r="P71" s="464"/>
      <c r="Q71" s="463"/>
      <c r="R71" s="464"/>
      <c r="S71" s="463"/>
      <c r="T71" s="464"/>
      <c r="U71" s="357">
        <f>K71+M71+O71+E71+Q71+S71+H71</f>
        <v>0</v>
      </c>
      <c r="V71" s="357"/>
      <c r="W71" s="357"/>
      <c r="X71" s="358"/>
    </row>
    <row r="72" spans="2:24" ht="16.5" customHeight="1" x14ac:dyDescent="0.4">
      <c r="B72" s="333"/>
      <c r="C72" s="344"/>
      <c r="D72" s="67" t="s">
        <v>79</v>
      </c>
      <c r="E72" s="351">
        <f>E71-E69</f>
        <v>0</v>
      </c>
      <c r="F72" s="359"/>
      <c r="G72" s="352"/>
      <c r="H72" s="351">
        <f>H71-H69</f>
        <v>0</v>
      </c>
      <c r="I72" s="359"/>
      <c r="J72" s="352"/>
      <c r="K72" s="351">
        <f>K71-K69</f>
        <v>0</v>
      </c>
      <c r="L72" s="352"/>
      <c r="M72" s="351">
        <f>M71-M69</f>
        <v>0</v>
      </c>
      <c r="N72" s="352"/>
      <c r="O72" s="351">
        <f>O71-O69</f>
        <v>0</v>
      </c>
      <c r="P72" s="352"/>
      <c r="Q72" s="351">
        <f>Q71-Q69</f>
        <v>0</v>
      </c>
      <c r="R72" s="352"/>
      <c r="S72" s="351">
        <f>S71-S69</f>
        <v>0</v>
      </c>
      <c r="T72" s="352"/>
      <c r="U72" s="359">
        <f>U71-U69</f>
        <v>0</v>
      </c>
      <c r="V72" s="359"/>
      <c r="W72" s="359"/>
      <c r="X72" s="361"/>
    </row>
    <row r="73" spans="2:24" ht="16.5" customHeight="1" thickBot="1" x14ac:dyDescent="0.45">
      <c r="B73" s="334"/>
      <c r="C73" s="345"/>
      <c r="D73" s="71" t="s">
        <v>80</v>
      </c>
      <c r="E73" s="372">
        <f>IF(E69&lt;&gt;0,IF(E71&lt;&gt;0,E71/E69,0),0)</f>
        <v>0</v>
      </c>
      <c r="F73" s="373"/>
      <c r="G73" s="378"/>
      <c r="H73" s="372">
        <f>IF(H69&lt;&gt;0,IF(H71&lt;&gt;0,H71/H69,0),0)</f>
        <v>0</v>
      </c>
      <c r="I73" s="373"/>
      <c r="J73" s="378"/>
      <c r="K73" s="372">
        <f>IF(K69&lt;&gt;0,IF(K71&lt;&gt;0,K71/K69,0),0)</f>
        <v>0</v>
      </c>
      <c r="L73" s="378"/>
      <c r="M73" s="372">
        <f>IF(M69&lt;&gt;0,IF(M71&lt;&gt;0,M71/M69,0),0)</f>
        <v>0</v>
      </c>
      <c r="N73" s="378"/>
      <c r="O73" s="372">
        <f>IF(O69&lt;&gt;0,IF(O71&lt;&gt;0,O71/O69,0),0)</f>
        <v>0</v>
      </c>
      <c r="P73" s="378"/>
      <c r="Q73" s="372">
        <f>IF(Q69&lt;&gt;0,IF(Q71&lt;&gt;0,Q71/Q69,0),0)</f>
        <v>0</v>
      </c>
      <c r="R73" s="378"/>
      <c r="S73" s="372">
        <f>IF(S69&lt;&gt;0,IF(S71&lt;&gt;0,S71/S69,0),0)</f>
        <v>0</v>
      </c>
      <c r="T73" s="378"/>
      <c r="U73" s="373">
        <f>IF(U69&lt;&gt;0,IF(U71&lt;&gt;0,U71/U69,0),0)</f>
        <v>0</v>
      </c>
      <c r="V73" s="373"/>
      <c r="W73" s="373"/>
      <c r="X73" s="375"/>
    </row>
    <row r="74" spans="2:24" ht="16.5" customHeight="1" x14ac:dyDescent="0.4">
      <c r="B74" s="332" t="s">
        <v>149</v>
      </c>
      <c r="C74" s="335" t="s">
        <v>75</v>
      </c>
      <c r="D74" s="50" t="s">
        <v>76</v>
      </c>
      <c r="E74" s="51">
        <f t="shared" ref="E74:J74" si="80">SUM(E44,E54,E64)</f>
        <v>0</v>
      </c>
      <c r="F74" s="52">
        <f t="shared" si="80"/>
        <v>0</v>
      </c>
      <c r="G74" s="53">
        <f t="shared" si="80"/>
        <v>0</v>
      </c>
      <c r="H74" s="51">
        <f t="shared" si="80"/>
        <v>0</v>
      </c>
      <c r="I74" s="52">
        <f t="shared" si="80"/>
        <v>0</v>
      </c>
      <c r="J74" s="53">
        <f t="shared" si="80"/>
        <v>0</v>
      </c>
      <c r="K74" s="51">
        <f t="shared" ref="K74:T74" si="81">SUM(K44,K54,K64)</f>
        <v>0</v>
      </c>
      <c r="L74" s="53">
        <f t="shared" si="81"/>
        <v>0</v>
      </c>
      <c r="M74" s="51">
        <f t="shared" si="81"/>
        <v>0</v>
      </c>
      <c r="N74" s="53">
        <f t="shared" si="81"/>
        <v>0</v>
      </c>
      <c r="O74" s="51">
        <f t="shared" si="81"/>
        <v>0</v>
      </c>
      <c r="P74" s="53">
        <f t="shared" si="81"/>
        <v>0</v>
      </c>
      <c r="Q74" s="51">
        <f t="shared" si="81"/>
        <v>0</v>
      </c>
      <c r="R74" s="53">
        <f t="shared" si="81"/>
        <v>0</v>
      </c>
      <c r="S74" s="51">
        <f t="shared" si="81"/>
        <v>0</v>
      </c>
      <c r="T74" s="53">
        <f t="shared" si="81"/>
        <v>0</v>
      </c>
      <c r="U74" s="83">
        <f t="shared" ref="U74:V75" si="82">E74+H74</f>
        <v>0</v>
      </c>
      <c r="V74" s="52">
        <f>F74+I74</f>
        <v>0</v>
      </c>
      <c r="W74" s="52">
        <f>K74+M74+O74+Q74+S74</f>
        <v>0</v>
      </c>
      <c r="X74" s="73">
        <f>L74+N74+P74+R74+T74+G74+J74</f>
        <v>0</v>
      </c>
    </row>
    <row r="75" spans="2:24" ht="16.5" customHeight="1" x14ac:dyDescent="0.4">
      <c r="B75" s="333"/>
      <c r="C75" s="336"/>
      <c r="D75" s="60" t="s">
        <v>78</v>
      </c>
      <c r="E75" s="64">
        <f t="shared" ref="E75:J75" si="83">SUM(E46,E56,E66)</f>
        <v>0</v>
      </c>
      <c r="F75" s="65">
        <f t="shared" si="83"/>
        <v>0</v>
      </c>
      <c r="G75" s="63">
        <f t="shared" si="83"/>
        <v>0</v>
      </c>
      <c r="H75" s="64">
        <f t="shared" si="83"/>
        <v>0</v>
      </c>
      <c r="I75" s="65">
        <f t="shared" si="83"/>
        <v>0</v>
      </c>
      <c r="J75" s="63">
        <f t="shared" si="83"/>
        <v>0</v>
      </c>
      <c r="K75" s="64">
        <f t="shared" ref="K75:T75" si="84">SUM(K46,K56,K66)</f>
        <v>0</v>
      </c>
      <c r="L75" s="63">
        <f t="shared" si="84"/>
        <v>0</v>
      </c>
      <c r="M75" s="64">
        <f t="shared" si="84"/>
        <v>0</v>
      </c>
      <c r="N75" s="63">
        <f t="shared" si="84"/>
        <v>0</v>
      </c>
      <c r="O75" s="64">
        <f t="shared" si="84"/>
        <v>0</v>
      </c>
      <c r="P75" s="63">
        <f t="shared" si="84"/>
        <v>0</v>
      </c>
      <c r="Q75" s="64">
        <f t="shared" si="84"/>
        <v>0</v>
      </c>
      <c r="R75" s="63">
        <f t="shared" si="84"/>
        <v>0</v>
      </c>
      <c r="S75" s="64">
        <f t="shared" si="84"/>
        <v>0</v>
      </c>
      <c r="T75" s="63">
        <f t="shared" si="84"/>
        <v>0</v>
      </c>
      <c r="U75" s="319">
        <f t="shared" si="82"/>
        <v>0</v>
      </c>
      <c r="V75" s="62">
        <f t="shared" si="82"/>
        <v>0</v>
      </c>
      <c r="W75" s="62">
        <f t="shared" ref="W75" si="85">K75+M75+O75+Q75+S75</f>
        <v>0</v>
      </c>
      <c r="X75" s="78">
        <f>L75+N75+P75+R75+T75+G75+J75</f>
        <v>0</v>
      </c>
    </row>
    <row r="76" spans="2:24" ht="16.5" customHeight="1" x14ac:dyDescent="0.4">
      <c r="B76" s="333"/>
      <c r="C76" s="336"/>
      <c r="D76" s="67" t="s">
        <v>79</v>
      </c>
      <c r="E76" s="313">
        <f>E75-E74</f>
        <v>0</v>
      </c>
      <c r="F76" s="311">
        <f t="shared" ref="F76:G76" si="86">F75-F74</f>
        <v>0</v>
      </c>
      <c r="G76" s="314">
        <f t="shared" si="86"/>
        <v>0</v>
      </c>
      <c r="H76" s="313">
        <f>H75-H74</f>
        <v>0</v>
      </c>
      <c r="I76" s="311">
        <f t="shared" ref="I76:J76" si="87">I75-I74</f>
        <v>0</v>
      </c>
      <c r="J76" s="314">
        <f t="shared" si="87"/>
        <v>0</v>
      </c>
      <c r="K76" s="313">
        <f>K75-K74</f>
        <v>0</v>
      </c>
      <c r="L76" s="314">
        <f t="shared" ref="L76" si="88">L75-L74</f>
        <v>0</v>
      </c>
      <c r="M76" s="313">
        <f>M75-M74</f>
        <v>0</v>
      </c>
      <c r="N76" s="314">
        <f t="shared" ref="N76" si="89">N75-N74</f>
        <v>0</v>
      </c>
      <c r="O76" s="313">
        <f>O75-O74</f>
        <v>0</v>
      </c>
      <c r="P76" s="314">
        <f t="shared" ref="P76" si="90">P75-P74</f>
        <v>0</v>
      </c>
      <c r="Q76" s="313">
        <f>Q75-Q74</f>
        <v>0</v>
      </c>
      <c r="R76" s="314">
        <f t="shared" ref="R76" si="91">R75-R74</f>
        <v>0</v>
      </c>
      <c r="S76" s="313">
        <f>S75-S74</f>
        <v>0</v>
      </c>
      <c r="T76" s="314">
        <f t="shared" ref="T76" si="92">T75-T74</f>
        <v>0</v>
      </c>
      <c r="U76" s="166">
        <f>U75-U74</f>
        <v>0</v>
      </c>
      <c r="V76" s="311">
        <f t="shared" ref="V76:X76" si="93">V75-V74</f>
        <v>0</v>
      </c>
      <c r="W76" s="320">
        <f t="shared" si="93"/>
        <v>0</v>
      </c>
      <c r="X76" s="312">
        <f t="shared" si="93"/>
        <v>0</v>
      </c>
    </row>
    <row r="77" spans="2:24" ht="16.5" customHeight="1" x14ac:dyDescent="0.4">
      <c r="B77" s="333"/>
      <c r="C77" s="337"/>
      <c r="D77" s="69" t="s">
        <v>80</v>
      </c>
      <c r="E77" s="338">
        <f>IF(G74&lt;&gt;0,IF(G75&lt;&gt;0,G75/G74,0),0)</f>
        <v>0</v>
      </c>
      <c r="F77" s="340"/>
      <c r="G77" s="339"/>
      <c r="H77" s="338">
        <f>IF(J74&lt;&gt;0,IF(J75&lt;&gt;0,J75/J74,0),0)</f>
        <v>0</v>
      </c>
      <c r="I77" s="340"/>
      <c r="J77" s="339"/>
      <c r="K77" s="338">
        <f>IF(L74&lt;&gt;0,IF(L75&lt;&gt;0,L75/L74,0),0)</f>
        <v>0</v>
      </c>
      <c r="L77" s="339"/>
      <c r="M77" s="338">
        <f>IF(N74&lt;&gt;0,IF(N75&lt;&gt;0,N75/N74,0),0)</f>
        <v>0</v>
      </c>
      <c r="N77" s="339"/>
      <c r="O77" s="338">
        <f>IF(P74&lt;&gt;0,IF(P75&lt;&gt;0,P75/P74,0),0)</f>
        <v>0</v>
      </c>
      <c r="P77" s="339"/>
      <c r="Q77" s="338">
        <f>IF(R74&lt;&gt;0,IF(R75&lt;&gt;0,R75/R74,0),0)</f>
        <v>0</v>
      </c>
      <c r="R77" s="339"/>
      <c r="S77" s="338">
        <f>IF(T74&lt;&gt;0,IF(T75&lt;&gt;0,T75/T74,0),0)</f>
        <v>0</v>
      </c>
      <c r="T77" s="339"/>
      <c r="U77" s="340">
        <f>IF(X74&lt;&gt;0,IF(X75&lt;&gt;0,X75/X74,0),0)</f>
        <v>0</v>
      </c>
      <c r="V77" s="340"/>
      <c r="W77" s="340"/>
      <c r="X77" s="342"/>
    </row>
    <row r="78" spans="2:24" ht="16.5" customHeight="1" x14ac:dyDescent="0.4">
      <c r="B78" s="333"/>
      <c r="C78" s="343" t="s">
        <v>81</v>
      </c>
      <c r="D78" s="79" t="s">
        <v>76</v>
      </c>
      <c r="E78" s="459">
        <f t="shared" ref="E78" si="94">SUM(E49,E59,E69)</f>
        <v>0</v>
      </c>
      <c r="F78" s="460"/>
      <c r="G78" s="461"/>
      <c r="H78" s="459">
        <f t="shared" ref="H78" si="95">SUM(H49,H59,H69)</f>
        <v>0</v>
      </c>
      <c r="I78" s="460"/>
      <c r="J78" s="461"/>
      <c r="K78" s="459">
        <f>SUM(K49,K59,K69)</f>
        <v>0</v>
      </c>
      <c r="L78" s="461"/>
      <c r="M78" s="459">
        <f t="shared" ref="M78" si="96">SUM(M49,M59,M69)</f>
        <v>0</v>
      </c>
      <c r="N78" s="461"/>
      <c r="O78" s="459">
        <f t="shared" ref="O78" si="97">SUM(O49,O59,O69)</f>
        <v>0</v>
      </c>
      <c r="P78" s="461"/>
      <c r="Q78" s="459">
        <f t="shared" ref="Q78" si="98">SUM(Q49,Q59,Q69)</f>
        <v>0</v>
      </c>
      <c r="R78" s="461"/>
      <c r="S78" s="459">
        <f t="shared" ref="S78" si="99">SUM(S49,S59,S69)</f>
        <v>0</v>
      </c>
      <c r="T78" s="461"/>
      <c r="U78" s="460">
        <f>K78+M78+O78+E78+Q78+S78+H78</f>
        <v>0</v>
      </c>
      <c r="V78" s="460"/>
      <c r="W78" s="460"/>
      <c r="X78" s="462"/>
    </row>
    <row r="79" spans="2:24" ht="16.5" customHeight="1" x14ac:dyDescent="0.4">
      <c r="B79" s="333"/>
      <c r="C79" s="344"/>
      <c r="D79" s="80" t="s">
        <v>78</v>
      </c>
      <c r="E79" s="463">
        <f t="shared" ref="E79" si="100">SUM(E51,E61,E71)</f>
        <v>0</v>
      </c>
      <c r="F79" s="465"/>
      <c r="G79" s="464"/>
      <c r="H79" s="463">
        <f t="shared" ref="H79" si="101">SUM(H51,H61,H71)</f>
        <v>0</v>
      </c>
      <c r="I79" s="465"/>
      <c r="J79" s="464"/>
      <c r="K79" s="463">
        <f>SUM(K51,K61,K71)</f>
        <v>0</v>
      </c>
      <c r="L79" s="464"/>
      <c r="M79" s="463">
        <f t="shared" ref="M79" si="102">SUM(M51,M61,M71)</f>
        <v>0</v>
      </c>
      <c r="N79" s="464"/>
      <c r="O79" s="463">
        <f t="shared" ref="O79" si="103">SUM(O51,O61,O71)</f>
        <v>0</v>
      </c>
      <c r="P79" s="464"/>
      <c r="Q79" s="463">
        <f t="shared" ref="Q79" si="104">SUM(Q51,Q61,Q71)</f>
        <v>0</v>
      </c>
      <c r="R79" s="464"/>
      <c r="S79" s="463">
        <f t="shared" ref="S79" si="105">SUM(S51,S61,S71)</f>
        <v>0</v>
      </c>
      <c r="T79" s="464"/>
      <c r="U79" s="465">
        <f>K79+M79+O79+E79+Q79+S79+H79</f>
        <v>0</v>
      </c>
      <c r="V79" s="465"/>
      <c r="W79" s="465"/>
      <c r="X79" s="466"/>
    </row>
    <row r="80" spans="2:24" ht="16.5" customHeight="1" x14ac:dyDescent="0.4">
      <c r="B80" s="333"/>
      <c r="C80" s="344"/>
      <c r="D80" s="81" t="s">
        <v>79</v>
      </c>
      <c r="E80" s="351">
        <f>E79-E78</f>
        <v>0</v>
      </c>
      <c r="F80" s="359"/>
      <c r="G80" s="352"/>
      <c r="H80" s="351">
        <f>H79-H78</f>
        <v>0</v>
      </c>
      <c r="I80" s="359"/>
      <c r="J80" s="352"/>
      <c r="K80" s="351">
        <f>K79-K78</f>
        <v>0</v>
      </c>
      <c r="L80" s="352"/>
      <c r="M80" s="351">
        <f>M79-M78</f>
        <v>0</v>
      </c>
      <c r="N80" s="352"/>
      <c r="O80" s="351">
        <f>O79-O78</f>
        <v>0</v>
      </c>
      <c r="P80" s="352"/>
      <c r="Q80" s="351">
        <f>Q79-Q78</f>
        <v>0</v>
      </c>
      <c r="R80" s="352"/>
      <c r="S80" s="351">
        <f>S79-S78</f>
        <v>0</v>
      </c>
      <c r="T80" s="352"/>
      <c r="U80" s="359">
        <f>U79-U78</f>
        <v>0</v>
      </c>
      <c r="V80" s="359"/>
      <c r="W80" s="359"/>
      <c r="X80" s="361"/>
    </row>
    <row r="81" spans="2:24" ht="16.5" customHeight="1" thickBot="1" x14ac:dyDescent="0.45">
      <c r="B81" s="334"/>
      <c r="C81" s="345"/>
      <c r="D81" s="71" t="s">
        <v>80</v>
      </c>
      <c r="E81" s="372">
        <f>IF(E78&lt;&gt;0,IF(E79&lt;&gt;0,E79/E78,0),0)</f>
        <v>0</v>
      </c>
      <c r="F81" s="373"/>
      <c r="G81" s="378"/>
      <c r="H81" s="372">
        <f>IF(H78&lt;&gt;0,IF(H79&lt;&gt;0,H79/H78,0),0)</f>
        <v>0</v>
      </c>
      <c r="I81" s="373"/>
      <c r="J81" s="378"/>
      <c r="K81" s="372">
        <f>IF(K78&lt;&gt;0,IF(K79&lt;&gt;0,K79/K78,0),0)</f>
        <v>0</v>
      </c>
      <c r="L81" s="378"/>
      <c r="M81" s="372">
        <f>IF(M78&lt;&gt;0,IF(M79&lt;&gt;0,M79/M78,0),0)</f>
        <v>0</v>
      </c>
      <c r="N81" s="378"/>
      <c r="O81" s="372">
        <f>IF(O78&lt;&gt;0,IF(O79&lt;&gt;0,O79/O78,0),0)</f>
        <v>0</v>
      </c>
      <c r="P81" s="378"/>
      <c r="Q81" s="372">
        <f>IF(Q78&lt;&gt;0,IF(Q79&lt;&gt;0,Q79/Q78,0),0)</f>
        <v>0</v>
      </c>
      <c r="R81" s="378"/>
      <c r="S81" s="372">
        <f>IF(S78&lt;&gt;0,IF(S79&lt;&gt;0,S79/S78,0),0)</f>
        <v>0</v>
      </c>
      <c r="T81" s="378"/>
      <c r="U81" s="373">
        <f>IF(U78&lt;&gt;0,IF(U79&lt;&gt;0,U79/U78,0),0)</f>
        <v>0</v>
      </c>
      <c r="V81" s="373"/>
      <c r="W81" s="373"/>
      <c r="X81" s="375"/>
    </row>
    <row r="82" spans="2:24" ht="16.5" customHeight="1" x14ac:dyDescent="0.4">
      <c r="B82" s="332" t="s">
        <v>150</v>
      </c>
      <c r="C82" s="335" t="s">
        <v>75</v>
      </c>
      <c r="D82" s="50" t="s">
        <v>76</v>
      </c>
      <c r="E82" s="51">
        <f t="shared" ref="E82:K83" si="106">SUM(E36,E74)</f>
        <v>0</v>
      </c>
      <c r="F82" s="52">
        <f t="shared" si="106"/>
        <v>0</v>
      </c>
      <c r="G82" s="53">
        <f t="shared" si="106"/>
        <v>0</v>
      </c>
      <c r="H82" s="51">
        <f t="shared" si="106"/>
        <v>0</v>
      </c>
      <c r="I82" s="52">
        <f t="shared" si="106"/>
        <v>0</v>
      </c>
      <c r="J82" s="53">
        <f t="shared" si="106"/>
        <v>0</v>
      </c>
      <c r="K82" s="51">
        <f t="shared" si="106"/>
        <v>0</v>
      </c>
      <c r="L82" s="53">
        <f t="shared" ref="L82:T83" si="107">SUM(L36,L74)</f>
        <v>0</v>
      </c>
      <c r="M82" s="51">
        <f t="shared" si="107"/>
        <v>0</v>
      </c>
      <c r="N82" s="53">
        <f t="shared" si="107"/>
        <v>0</v>
      </c>
      <c r="O82" s="83">
        <f t="shared" si="107"/>
        <v>0</v>
      </c>
      <c r="P82" s="53">
        <f t="shared" si="107"/>
        <v>0</v>
      </c>
      <c r="Q82" s="51">
        <f t="shared" si="107"/>
        <v>0</v>
      </c>
      <c r="R82" s="53">
        <f t="shared" si="107"/>
        <v>0</v>
      </c>
      <c r="S82" s="51">
        <f t="shared" si="107"/>
        <v>0</v>
      </c>
      <c r="T82" s="53">
        <f t="shared" si="107"/>
        <v>0</v>
      </c>
      <c r="U82" s="83">
        <f t="shared" ref="U82:V83" si="108">E82+H82</f>
        <v>0</v>
      </c>
      <c r="V82" s="52">
        <f>F82+I82</f>
        <v>0</v>
      </c>
      <c r="W82" s="52">
        <f>K82+M82+O82+Q82+S82</f>
        <v>0</v>
      </c>
      <c r="X82" s="73">
        <f>L82+N82+P82+R82+T82+G82+J82</f>
        <v>0</v>
      </c>
    </row>
    <row r="83" spans="2:24" ht="16.5" customHeight="1" x14ac:dyDescent="0.4">
      <c r="B83" s="333"/>
      <c r="C83" s="336"/>
      <c r="D83" s="60" t="s">
        <v>78</v>
      </c>
      <c r="E83" s="64">
        <f t="shared" si="106"/>
        <v>0</v>
      </c>
      <c r="F83" s="65">
        <f t="shared" si="106"/>
        <v>0</v>
      </c>
      <c r="G83" s="63">
        <f t="shared" si="106"/>
        <v>0</v>
      </c>
      <c r="H83" s="64">
        <f t="shared" si="106"/>
        <v>0</v>
      </c>
      <c r="I83" s="65">
        <f t="shared" si="106"/>
        <v>0</v>
      </c>
      <c r="J83" s="63">
        <f t="shared" si="106"/>
        <v>0</v>
      </c>
      <c r="K83" s="82">
        <f t="shared" si="106"/>
        <v>0</v>
      </c>
      <c r="L83" s="63">
        <f t="shared" si="107"/>
        <v>0</v>
      </c>
      <c r="M83" s="64">
        <f t="shared" si="107"/>
        <v>0</v>
      </c>
      <c r="N83" s="63">
        <f t="shared" si="107"/>
        <v>0</v>
      </c>
      <c r="O83" s="82">
        <f t="shared" si="107"/>
        <v>0</v>
      </c>
      <c r="P83" s="63">
        <f t="shared" si="107"/>
        <v>0</v>
      </c>
      <c r="Q83" s="64">
        <f t="shared" si="107"/>
        <v>0</v>
      </c>
      <c r="R83" s="63">
        <f t="shared" si="107"/>
        <v>0</v>
      </c>
      <c r="S83" s="64">
        <f t="shared" si="107"/>
        <v>0</v>
      </c>
      <c r="T83" s="63">
        <f t="shared" si="107"/>
        <v>0</v>
      </c>
      <c r="U83" s="319">
        <f t="shared" si="108"/>
        <v>0</v>
      </c>
      <c r="V83" s="62">
        <f t="shared" si="108"/>
        <v>0</v>
      </c>
      <c r="W83" s="62">
        <f t="shared" ref="W83" si="109">K83+M83+O83+Q83+S83</f>
        <v>0</v>
      </c>
      <c r="X83" s="78">
        <f>L83+N83+P83+R83+T83+G83+J83</f>
        <v>0</v>
      </c>
    </row>
    <row r="84" spans="2:24" ht="16.5" customHeight="1" x14ac:dyDescent="0.4">
      <c r="B84" s="333"/>
      <c r="C84" s="336"/>
      <c r="D84" s="67" t="s">
        <v>79</v>
      </c>
      <c r="E84" s="313">
        <f t="shared" ref="E84:K84" si="110">E83-E82</f>
        <v>0</v>
      </c>
      <c r="F84" s="311">
        <f t="shared" si="110"/>
        <v>0</v>
      </c>
      <c r="G84" s="314">
        <f t="shared" si="110"/>
        <v>0</v>
      </c>
      <c r="H84" s="313">
        <f t="shared" si="110"/>
        <v>0</v>
      </c>
      <c r="I84" s="311">
        <f t="shared" si="110"/>
        <v>0</v>
      </c>
      <c r="J84" s="314">
        <f t="shared" si="110"/>
        <v>0</v>
      </c>
      <c r="K84" s="313">
        <f t="shared" si="110"/>
        <v>0</v>
      </c>
      <c r="L84" s="314">
        <f t="shared" ref="L84:X84" si="111">L83-L82</f>
        <v>0</v>
      </c>
      <c r="M84" s="313">
        <f t="shared" si="111"/>
        <v>0</v>
      </c>
      <c r="N84" s="314">
        <f t="shared" si="111"/>
        <v>0</v>
      </c>
      <c r="O84" s="166">
        <f t="shared" si="111"/>
        <v>0</v>
      </c>
      <c r="P84" s="314">
        <f t="shared" si="111"/>
        <v>0</v>
      </c>
      <c r="Q84" s="313">
        <f t="shared" si="111"/>
        <v>0</v>
      </c>
      <c r="R84" s="314">
        <f t="shared" si="111"/>
        <v>0</v>
      </c>
      <c r="S84" s="313">
        <f t="shared" si="111"/>
        <v>0</v>
      </c>
      <c r="T84" s="314">
        <f t="shared" si="111"/>
        <v>0</v>
      </c>
      <c r="U84" s="166">
        <f>U83-U82</f>
        <v>0</v>
      </c>
      <c r="V84" s="311">
        <f t="shared" si="111"/>
        <v>0</v>
      </c>
      <c r="W84" s="320">
        <f t="shared" ref="W84" si="112">W83-W82</f>
        <v>0</v>
      </c>
      <c r="X84" s="312">
        <f t="shared" si="111"/>
        <v>0</v>
      </c>
    </row>
    <row r="85" spans="2:24" ht="16.5" customHeight="1" x14ac:dyDescent="0.4">
      <c r="B85" s="333"/>
      <c r="C85" s="337"/>
      <c r="D85" s="69" t="s">
        <v>80</v>
      </c>
      <c r="E85" s="366">
        <f>IF(G82&lt;&gt;0,IF(G83&lt;&gt;0,G83/G82,0),0)</f>
        <v>0</v>
      </c>
      <c r="F85" s="368"/>
      <c r="G85" s="367"/>
      <c r="H85" s="366">
        <f>IF(J82&lt;&gt;0,IF(J83&lt;&gt;0,J83/J82,0),0)</f>
        <v>0</v>
      </c>
      <c r="I85" s="368"/>
      <c r="J85" s="367"/>
      <c r="K85" s="366">
        <f>IF(L82&lt;&gt;0,IF(L83&lt;&gt;0,L83/L82,0),0)</f>
        <v>0</v>
      </c>
      <c r="L85" s="367"/>
      <c r="M85" s="366">
        <f>IF(N82&lt;&gt;0,IF(N83&lt;&gt;0,N83/N82,0),0)</f>
        <v>0</v>
      </c>
      <c r="N85" s="367"/>
      <c r="O85" s="366">
        <f>IF(P82&lt;&gt;0,IF(P83&lt;&gt;0,P83/P82,0),0)</f>
        <v>0</v>
      </c>
      <c r="P85" s="367"/>
      <c r="Q85" s="366">
        <f>IF(R82&lt;&gt;0,IF(R83&lt;&gt;0,R83/R82,0),0)</f>
        <v>0</v>
      </c>
      <c r="R85" s="367"/>
      <c r="S85" s="366">
        <f>IF(T82&lt;&gt;0,IF(T83&lt;&gt;0,T83/T82,0),0)</f>
        <v>0</v>
      </c>
      <c r="T85" s="367"/>
      <c r="U85" s="399">
        <f>IF(X82&lt;&gt;0,IF(X83&lt;&gt;0,X83/X82,0),0)</f>
        <v>0</v>
      </c>
      <c r="V85" s="368"/>
      <c r="W85" s="370"/>
      <c r="X85" s="371"/>
    </row>
    <row r="86" spans="2:24" ht="16.5" customHeight="1" x14ac:dyDescent="0.4">
      <c r="B86" s="333"/>
      <c r="C86" s="343" t="s">
        <v>81</v>
      </c>
      <c r="D86" s="79" t="s">
        <v>76</v>
      </c>
      <c r="E86" s="447">
        <f t="shared" ref="E86:E87" si="113">SUM(E40,E78)</f>
        <v>0</v>
      </c>
      <c r="F86" s="449"/>
      <c r="G86" s="448"/>
      <c r="H86" s="447">
        <f t="shared" ref="H86:H87" si="114">SUM(H40,H78)</f>
        <v>0</v>
      </c>
      <c r="I86" s="449"/>
      <c r="J86" s="448"/>
      <c r="K86" s="447">
        <f>SUM(K40,K78)</f>
        <v>0</v>
      </c>
      <c r="L86" s="448"/>
      <c r="M86" s="447">
        <f t="shared" ref="M86:M87" si="115">SUM(M40,M78)</f>
        <v>0</v>
      </c>
      <c r="N86" s="448"/>
      <c r="O86" s="447">
        <f t="shared" ref="O86:O87" si="116">SUM(O40,O78)</f>
        <v>0</v>
      </c>
      <c r="P86" s="448"/>
      <c r="Q86" s="447">
        <f t="shared" ref="Q86:Q87" si="117">SUM(Q40,Q78)</f>
        <v>0</v>
      </c>
      <c r="R86" s="448"/>
      <c r="S86" s="447">
        <f t="shared" ref="S86:S87" si="118">SUM(S40,S78)</f>
        <v>0</v>
      </c>
      <c r="T86" s="448"/>
      <c r="U86" s="450">
        <f>K86+M86+O86+E86+Q86+S86+H86</f>
        <v>0</v>
      </c>
      <c r="V86" s="449"/>
      <c r="W86" s="451"/>
      <c r="X86" s="452"/>
    </row>
    <row r="87" spans="2:24" ht="16.5" customHeight="1" x14ac:dyDescent="0.4">
      <c r="B87" s="333"/>
      <c r="C87" s="344"/>
      <c r="D87" s="80" t="s">
        <v>78</v>
      </c>
      <c r="E87" s="453">
        <f t="shared" si="113"/>
        <v>0</v>
      </c>
      <c r="F87" s="455"/>
      <c r="G87" s="454"/>
      <c r="H87" s="453">
        <f t="shared" si="114"/>
        <v>0</v>
      </c>
      <c r="I87" s="455"/>
      <c r="J87" s="454"/>
      <c r="K87" s="453">
        <f>SUM(K41,K79)</f>
        <v>0</v>
      </c>
      <c r="L87" s="454"/>
      <c r="M87" s="453">
        <f t="shared" si="115"/>
        <v>0</v>
      </c>
      <c r="N87" s="454"/>
      <c r="O87" s="453">
        <f t="shared" si="116"/>
        <v>0</v>
      </c>
      <c r="P87" s="454"/>
      <c r="Q87" s="453">
        <f t="shared" si="117"/>
        <v>0</v>
      </c>
      <c r="R87" s="454"/>
      <c r="S87" s="453">
        <f t="shared" si="118"/>
        <v>0</v>
      </c>
      <c r="T87" s="454"/>
      <c r="U87" s="456">
        <f>K87+M87+O87+E87+Q87+S87+H87</f>
        <v>0</v>
      </c>
      <c r="V87" s="455"/>
      <c r="W87" s="457"/>
      <c r="X87" s="458"/>
    </row>
    <row r="88" spans="2:24" ht="16.5" customHeight="1" x14ac:dyDescent="0.4">
      <c r="B88" s="333"/>
      <c r="C88" s="344"/>
      <c r="D88" s="81" t="s">
        <v>79</v>
      </c>
      <c r="E88" s="376">
        <f>E87-E86</f>
        <v>0</v>
      </c>
      <c r="F88" s="363"/>
      <c r="G88" s="377"/>
      <c r="H88" s="376">
        <f>H87-H86</f>
        <v>0</v>
      </c>
      <c r="I88" s="363"/>
      <c r="J88" s="377"/>
      <c r="K88" s="376">
        <f>K87-K86</f>
        <v>0</v>
      </c>
      <c r="L88" s="377"/>
      <c r="M88" s="376">
        <f>M87-M86</f>
        <v>0</v>
      </c>
      <c r="N88" s="377"/>
      <c r="O88" s="376">
        <f>O87-O86</f>
        <v>0</v>
      </c>
      <c r="P88" s="377"/>
      <c r="Q88" s="376">
        <f>Q87-Q86</f>
        <v>0</v>
      </c>
      <c r="R88" s="377"/>
      <c r="S88" s="376">
        <f>S87-S86</f>
        <v>0</v>
      </c>
      <c r="T88" s="377"/>
      <c r="U88" s="412">
        <f>U87-U86</f>
        <v>0</v>
      </c>
      <c r="V88" s="363"/>
      <c r="W88" s="364"/>
      <c r="X88" s="365"/>
    </row>
    <row r="89" spans="2:24" ht="16.5" customHeight="1" thickBot="1" x14ac:dyDescent="0.45">
      <c r="B89" s="334"/>
      <c r="C89" s="345"/>
      <c r="D89" s="71" t="s">
        <v>80</v>
      </c>
      <c r="E89" s="389">
        <f>IF(E86&lt;&gt;0,IF(E87&lt;&gt;0,E87/E86,0),0)</f>
        <v>0</v>
      </c>
      <c r="F89" s="391"/>
      <c r="G89" s="390"/>
      <c r="H89" s="389">
        <f>IF(H86&lt;&gt;0,IF(H87&lt;&gt;0,H87/H86,0),0)</f>
        <v>0</v>
      </c>
      <c r="I89" s="391"/>
      <c r="J89" s="390"/>
      <c r="K89" s="389">
        <f>IF(K86&lt;&gt;0,IF(K87&lt;&gt;0,K87/K86,0),0)</f>
        <v>0</v>
      </c>
      <c r="L89" s="390"/>
      <c r="M89" s="389">
        <f>IF(M86&lt;&gt;0,IF(M87&lt;&gt;0,M87/M86,0),0)</f>
        <v>0</v>
      </c>
      <c r="N89" s="390"/>
      <c r="O89" s="389">
        <f>IF(O86&lt;&gt;0,IF(O87&lt;&gt;0,O87/O86,0),0)</f>
        <v>0</v>
      </c>
      <c r="P89" s="390"/>
      <c r="Q89" s="389">
        <f>IF(Q86&lt;&gt;0,IF(Q87&lt;&gt;0,Q87/Q86,0),0)</f>
        <v>0</v>
      </c>
      <c r="R89" s="390"/>
      <c r="S89" s="389">
        <f>IF(S86&lt;&gt;0,IF(S87&lt;&gt;0,S87/S86,0),0)</f>
        <v>0</v>
      </c>
      <c r="T89" s="390"/>
      <c r="U89" s="400">
        <f>IF(U86&lt;&gt;0,IF(U87&lt;&gt;0,U87/U86,0),0)</f>
        <v>0</v>
      </c>
      <c r="V89" s="391"/>
      <c r="W89" s="393"/>
      <c r="X89" s="394"/>
    </row>
  </sheetData>
  <dataConsolidate/>
  <mergeCells count="444">
    <mergeCell ref="B4:D5"/>
    <mergeCell ref="K4:L4"/>
    <mergeCell ref="M4:N4"/>
    <mergeCell ref="O4:P4"/>
    <mergeCell ref="Q4:R4"/>
    <mergeCell ref="S4:T4"/>
    <mergeCell ref="E4:G4"/>
    <mergeCell ref="H4:J4"/>
    <mergeCell ref="U4:X4"/>
    <mergeCell ref="B6:B15"/>
    <mergeCell ref="C6:C10"/>
    <mergeCell ref="K10:L10"/>
    <mergeCell ref="M10:N10"/>
    <mergeCell ref="O10:P10"/>
    <mergeCell ref="Q10:R10"/>
    <mergeCell ref="S10:T10"/>
    <mergeCell ref="E10:G10"/>
    <mergeCell ref="H10:J10"/>
    <mergeCell ref="H13:J13"/>
    <mergeCell ref="K15:L15"/>
    <mergeCell ref="M15:N15"/>
    <mergeCell ref="O15:P15"/>
    <mergeCell ref="Q15:R15"/>
    <mergeCell ref="S15:T15"/>
    <mergeCell ref="E15:G15"/>
    <mergeCell ref="H15:J15"/>
    <mergeCell ref="U10:X10"/>
    <mergeCell ref="C11:C15"/>
    <mergeCell ref="K11:L11"/>
    <mergeCell ref="M11:N11"/>
    <mergeCell ref="O11:P11"/>
    <mergeCell ref="Q11:R11"/>
    <mergeCell ref="S11:T11"/>
    <mergeCell ref="E11:G11"/>
    <mergeCell ref="H11:J11"/>
    <mergeCell ref="U11:X11"/>
    <mergeCell ref="K12:L12"/>
    <mergeCell ref="M12:N12"/>
    <mergeCell ref="O12:P12"/>
    <mergeCell ref="Q12:R12"/>
    <mergeCell ref="S12:T12"/>
    <mergeCell ref="E12:G12"/>
    <mergeCell ref="H12:J12"/>
    <mergeCell ref="U12:X12"/>
    <mergeCell ref="K13:L13"/>
    <mergeCell ref="M13:N13"/>
    <mergeCell ref="O13:P13"/>
    <mergeCell ref="Q13:R13"/>
    <mergeCell ref="S13:T13"/>
    <mergeCell ref="E13:G13"/>
    <mergeCell ref="U13:X13"/>
    <mergeCell ref="K14:L14"/>
    <mergeCell ref="M14:N14"/>
    <mergeCell ref="O14:P14"/>
    <mergeCell ref="Q14:R14"/>
    <mergeCell ref="S14:T14"/>
    <mergeCell ref="E14:G14"/>
    <mergeCell ref="H14:J14"/>
    <mergeCell ref="U14:X14"/>
    <mergeCell ref="U15:X15"/>
    <mergeCell ref="B16:B25"/>
    <mergeCell ref="C16:C20"/>
    <mergeCell ref="K20:L20"/>
    <mergeCell ref="M20:N20"/>
    <mergeCell ref="O20:P20"/>
    <mergeCell ref="Q20:R20"/>
    <mergeCell ref="S20:T20"/>
    <mergeCell ref="E20:G20"/>
    <mergeCell ref="H20:J20"/>
    <mergeCell ref="U20:X20"/>
    <mergeCell ref="C21:C25"/>
    <mergeCell ref="K21:L21"/>
    <mergeCell ref="M21:N21"/>
    <mergeCell ref="O21:P21"/>
    <mergeCell ref="Q21:R21"/>
    <mergeCell ref="S21:T21"/>
    <mergeCell ref="E21:G21"/>
    <mergeCell ref="H21:J21"/>
    <mergeCell ref="U21:X21"/>
    <mergeCell ref="K22:L22"/>
    <mergeCell ref="M22:N22"/>
    <mergeCell ref="O22:P22"/>
    <mergeCell ref="Q22:R22"/>
    <mergeCell ref="S22:T22"/>
    <mergeCell ref="E22:G22"/>
    <mergeCell ref="H22:J22"/>
    <mergeCell ref="U22:X22"/>
    <mergeCell ref="K23:L23"/>
    <mergeCell ref="M23:N23"/>
    <mergeCell ref="O23:P23"/>
    <mergeCell ref="Q23:R23"/>
    <mergeCell ref="S23:T23"/>
    <mergeCell ref="E23:G23"/>
    <mergeCell ref="H23:J23"/>
    <mergeCell ref="U23:X23"/>
    <mergeCell ref="K24:L24"/>
    <mergeCell ref="M24:N24"/>
    <mergeCell ref="O24:P24"/>
    <mergeCell ref="Q24:R24"/>
    <mergeCell ref="S24:T24"/>
    <mergeCell ref="E24:G24"/>
    <mergeCell ref="H24:J24"/>
    <mergeCell ref="U24:X24"/>
    <mergeCell ref="K25:L25"/>
    <mergeCell ref="M25:N25"/>
    <mergeCell ref="O25:P25"/>
    <mergeCell ref="Q25:R25"/>
    <mergeCell ref="S25:T25"/>
    <mergeCell ref="E25:G25"/>
    <mergeCell ref="H25:J25"/>
    <mergeCell ref="U25:X25"/>
    <mergeCell ref="B26:B35"/>
    <mergeCell ref="C26:C30"/>
    <mergeCell ref="K30:L30"/>
    <mergeCell ref="M30:N30"/>
    <mergeCell ref="O30:P30"/>
    <mergeCell ref="Q30:R30"/>
    <mergeCell ref="S30:T30"/>
    <mergeCell ref="E30:G30"/>
    <mergeCell ref="H30:J30"/>
    <mergeCell ref="H33:J33"/>
    <mergeCell ref="K35:L35"/>
    <mergeCell ref="M35:N35"/>
    <mergeCell ref="O35:P35"/>
    <mergeCell ref="Q35:R35"/>
    <mergeCell ref="S35:T35"/>
    <mergeCell ref="E35:G35"/>
    <mergeCell ref="H35:J35"/>
    <mergeCell ref="U30:X30"/>
    <mergeCell ref="C31:C35"/>
    <mergeCell ref="K31:L31"/>
    <mergeCell ref="M31:N31"/>
    <mergeCell ref="O31:P31"/>
    <mergeCell ref="Q31:R31"/>
    <mergeCell ref="S31:T31"/>
    <mergeCell ref="E31:G31"/>
    <mergeCell ref="H31:J31"/>
    <mergeCell ref="U31:X31"/>
    <mergeCell ref="K32:L32"/>
    <mergeCell ref="M32:N32"/>
    <mergeCell ref="O32:P32"/>
    <mergeCell ref="Q32:R32"/>
    <mergeCell ref="S32:T32"/>
    <mergeCell ref="E32:G32"/>
    <mergeCell ref="H32:J32"/>
    <mergeCell ref="U32:X32"/>
    <mergeCell ref="K33:L33"/>
    <mergeCell ref="M33:N33"/>
    <mergeCell ref="O33:P33"/>
    <mergeCell ref="Q33:R33"/>
    <mergeCell ref="S33:T33"/>
    <mergeCell ref="E33:G33"/>
    <mergeCell ref="U33:X33"/>
    <mergeCell ref="K34:L34"/>
    <mergeCell ref="M34:N34"/>
    <mergeCell ref="O34:P34"/>
    <mergeCell ref="Q34:R34"/>
    <mergeCell ref="S34:T34"/>
    <mergeCell ref="E34:G34"/>
    <mergeCell ref="H34:J34"/>
    <mergeCell ref="U34:X34"/>
    <mergeCell ref="U35:X35"/>
    <mergeCell ref="B36:B43"/>
    <mergeCell ref="C36:C39"/>
    <mergeCell ref="K39:L39"/>
    <mergeCell ref="M39:N39"/>
    <mergeCell ref="O39:P39"/>
    <mergeCell ref="Q39:R39"/>
    <mergeCell ref="S39:T39"/>
    <mergeCell ref="E39:G39"/>
    <mergeCell ref="H39:J39"/>
    <mergeCell ref="U39:X39"/>
    <mergeCell ref="C40:C43"/>
    <mergeCell ref="K40:L40"/>
    <mergeCell ref="M40:N40"/>
    <mergeCell ref="O40:P40"/>
    <mergeCell ref="Q40:R40"/>
    <mergeCell ref="S40:T40"/>
    <mergeCell ref="E40:G40"/>
    <mergeCell ref="H40:J40"/>
    <mergeCell ref="U40:X40"/>
    <mergeCell ref="K41:L41"/>
    <mergeCell ref="M41:N41"/>
    <mergeCell ref="O41:P41"/>
    <mergeCell ref="Q41:R41"/>
    <mergeCell ref="S41:T41"/>
    <mergeCell ref="E41:G41"/>
    <mergeCell ref="H41:J41"/>
    <mergeCell ref="U41:X41"/>
    <mergeCell ref="K42:L42"/>
    <mergeCell ref="M42:N42"/>
    <mergeCell ref="O42:P42"/>
    <mergeCell ref="Q42:R42"/>
    <mergeCell ref="S42:T42"/>
    <mergeCell ref="E42:G42"/>
    <mergeCell ref="H42:J42"/>
    <mergeCell ref="U42:X42"/>
    <mergeCell ref="K43:L43"/>
    <mergeCell ref="M43:N43"/>
    <mergeCell ref="O43:P43"/>
    <mergeCell ref="Q43:R43"/>
    <mergeCell ref="S43:T43"/>
    <mergeCell ref="E43:G43"/>
    <mergeCell ref="H43:J43"/>
    <mergeCell ref="U43:X43"/>
    <mergeCell ref="B44:B53"/>
    <mergeCell ref="C44:C48"/>
    <mergeCell ref="K48:L48"/>
    <mergeCell ref="M48:N48"/>
    <mergeCell ref="O48:P48"/>
    <mergeCell ref="Q48:R48"/>
    <mergeCell ref="S48:T48"/>
    <mergeCell ref="E48:G48"/>
    <mergeCell ref="H48:J48"/>
    <mergeCell ref="U48:X48"/>
    <mergeCell ref="C49:C53"/>
    <mergeCell ref="K49:L49"/>
    <mergeCell ref="M49:N49"/>
    <mergeCell ref="O49:P49"/>
    <mergeCell ref="Q49:R49"/>
    <mergeCell ref="S49:T49"/>
    <mergeCell ref="E49:G49"/>
    <mergeCell ref="H49:J49"/>
    <mergeCell ref="U49:X49"/>
    <mergeCell ref="K50:L50"/>
    <mergeCell ref="M50:N50"/>
    <mergeCell ref="O50:P50"/>
    <mergeCell ref="Q50:R50"/>
    <mergeCell ref="S50:T50"/>
    <mergeCell ref="E50:G50"/>
    <mergeCell ref="H50:J50"/>
    <mergeCell ref="U50:X50"/>
    <mergeCell ref="K51:L51"/>
    <mergeCell ref="M51:N51"/>
    <mergeCell ref="O51:P51"/>
    <mergeCell ref="Q51:R51"/>
    <mergeCell ref="S51:T51"/>
    <mergeCell ref="E51:G51"/>
    <mergeCell ref="H51:J51"/>
    <mergeCell ref="U51:X51"/>
    <mergeCell ref="K52:L52"/>
    <mergeCell ref="M52:N52"/>
    <mergeCell ref="O52:P52"/>
    <mergeCell ref="Q52:R52"/>
    <mergeCell ref="S52:T52"/>
    <mergeCell ref="E52:G52"/>
    <mergeCell ref="H52:J52"/>
    <mergeCell ref="U52:X52"/>
    <mergeCell ref="K53:L53"/>
    <mergeCell ref="M53:N53"/>
    <mergeCell ref="O53:P53"/>
    <mergeCell ref="Q53:R53"/>
    <mergeCell ref="S53:T53"/>
    <mergeCell ref="E53:G53"/>
    <mergeCell ref="H53:J53"/>
    <mergeCell ref="U53:X53"/>
    <mergeCell ref="B54:B63"/>
    <mergeCell ref="C54:C58"/>
    <mergeCell ref="K58:L58"/>
    <mergeCell ref="M58:N58"/>
    <mergeCell ref="O58:P58"/>
    <mergeCell ref="Q58:R58"/>
    <mergeCell ref="S58:T58"/>
    <mergeCell ref="E58:G58"/>
    <mergeCell ref="H58:J58"/>
    <mergeCell ref="U58:X58"/>
    <mergeCell ref="C59:C63"/>
    <mergeCell ref="K59:L59"/>
    <mergeCell ref="M59:N59"/>
    <mergeCell ref="O59:P59"/>
    <mergeCell ref="Q59:R59"/>
    <mergeCell ref="S59:T59"/>
    <mergeCell ref="E59:G59"/>
    <mergeCell ref="H59:J59"/>
    <mergeCell ref="U59:X59"/>
    <mergeCell ref="K60:L60"/>
    <mergeCell ref="M60:N60"/>
    <mergeCell ref="O60:P60"/>
    <mergeCell ref="Q60:R60"/>
    <mergeCell ref="S60:T60"/>
    <mergeCell ref="E60:G60"/>
    <mergeCell ref="H60:J60"/>
    <mergeCell ref="U60:X60"/>
    <mergeCell ref="K61:L61"/>
    <mergeCell ref="M61:N61"/>
    <mergeCell ref="O61:P61"/>
    <mergeCell ref="Q61:R61"/>
    <mergeCell ref="S61:T61"/>
    <mergeCell ref="E61:G61"/>
    <mergeCell ref="H61:J61"/>
    <mergeCell ref="U61:X61"/>
    <mergeCell ref="K62:L62"/>
    <mergeCell ref="M62:N62"/>
    <mergeCell ref="O62:P62"/>
    <mergeCell ref="Q62:R62"/>
    <mergeCell ref="S62:T62"/>
    <mergeCell ref="E62:G62"/>
    <mergeCell ref="H62:J62"/>
    <mergeCell ref="U62:X62"/>
    <mergeCell ref="K63:L63"/>
    <mergeCell ref="M63:N63"/>
    <mergeCell ref="O63:P63"/>
    <mergeCell ref="Q63:R63"/>
    <mergeCell ref="S63:T63"/>
    <mergeCell ref="E63:G63"/>
    <mergeCell ref="H63:J63"/>
    <mergeCell ref="U63:X63"/>
    <mergeCell ref="B64:B73"/>
    <mergeCell ref="C64:C68"/>
    <mergeCell ref="K68:L68"/>
    <mergeCell ref="M68:N68"/>
    <mergeCell ref="O68:P68"/>
    <mergeCell ref="Q68:R68"/>
    <mergeCell ref="S68:T68"/>
    <mergeCell ref="E68:G68"/>
    <mergeCell ref="H68:J68"/>
    <mergeCell ref="U68:X68"/>
    <mergeCell ref="C69:C73"/>
    <mergeCell ref="K69:L69"/>
    <mergeCell ref="M69:N69"/>
    <mergeCell ref="O69:P69"/>
    <mergeCell ref="Q69:R69"/>
    <mergeCell ref="S69:T69"/>
    <mergeCell ref="E69:G69"/>
    <mergeCell ref="H69:J69"/>
    <mergeCell ref="U69:X69"/>
    <mergeCell ref="K70:L70"/>
    <mergeCell ref="M70:N70"/>
    <mergeCell ref="O70:P70"/>
    <mergeCell ref="Q70:R70"/>
    <mergeCell ref="S70:T70"/>
    <mergeCell ref="E70:G70"/>
    <mergeCell ref="H70:J70"/>
    <mergeCell ref="U70:X70"/>
    <mergeCell ref="K71:L71"/>
    <mergeCell ref="M71:N71"/>
    <mergeCell ref="O71:P71"/>
    <mergeCell ref="Q71:R71"/>
    <mergeCell ref="S71:T71"/>
    <mergeCell ref="E71:G71"/>
    <mergeCell ref="H71:J71"/>
    <mergeCell ref="U71:X71"/>
    <mergeCell ref="K72:L72"/>
    <mergeCell ref="M72:N72"/>
    <mergeCell ref="O72:P72"/>
    <mergeCell ref="Q72:R72"/>
    <mergeCell ref="S72:T72"/>
    <mergeCell ref="E72:G72"/>
    <mergeCell ref="H72:J72"/>
    <mergeCell ref="U72:X72"/>
    <mergeCell ref="K73:L73"/>
    <mergeCell ref="M73:N73"/>
    <mergeCell ref="O73:P73"/>
    <mergeCell ref="Q73:R73"/>
    <mergeCell ref="S73:T73"/>
    <mergeCell ref="E73:G73"/>
    <mergeCell ref="H73:J73"/>
    <mergeCell ref="U73:X73"/>
    <mergeCell ref="B74:B81"/>
    <mergeCell ref="C74:C77"/>
    <mergeCell ref="K77:L77"/>
    <mergeCell ref="M77:N77"/>
    <mergeCell ref="O77:P77"/>
    <mergeCell ref="Q77:R77"/>
    <mergeCell ref="S77:T77"/>
    <mergeCell ref="E77:G77"/>
    <mergeCell ref="H77:J77"/>
    <mergeCell ref="U77:X77"/>
    <mergeCell ref="C78:C81"/>
    <mergeCell ref="K78:L78"/>
    <mergeCell ref="M78:N78"/>
    <mergeCell ref="O78:P78"/>
    <mergeCell ref="Q78:R78"/>
    <mergeCell ref="S78:T78"/>
    <mergeCell ref="E78:G78"/>
    <mergeCell ref="H78:J78"/>
    <mergeCell ref="U78:X78"/>
    <mergeCell ref="K79:L79"/>
    <mergeCell ref="M79:N79"/>
    <mergeCell ref="O79:P79"/>
    <mergeCell ref="Q79:R79"/>
    <mergeCell ref="S79:T79"/>
    <mergeCell ref="E79:G79"/>
    <mergeCell ref="H79:J79"/>
    <mergeCell ref="U79:X79"/>
    <mergeCell ref="K80:L80"/>
    <mergeCell ref="M80:N80"/>
    <mergeCell ref="O80:P80"/>
    <mergeCell ref="Q80:R80"/>
    <mergeCell ref="S80:T80"/>
    <mergeCell ref="E80:G80"/>
    <mergeCell ref="H80:J80"/>
    <mergeCell ref="U80:X80"/>
    <mergeCell ref="K81:L81"/>
    <mergeCell ref="M81:N81"/>
    <mergeCell ref="O81:P81"/>
    <mergeCell ref="Q81:R81"/>
    <mergeCell ref="S81:T81"/>
    <mergeCell ref="E81:G81"/>
    <mergeCell ref="H81:J81"/>
    <mergeCell ref="U81:X81"/>
    <mergeCell ref="B82:B89"/>
    <mergeCell ref="C82:C85"/>
    <mergeCell ref="K85:L85"/>
    <mergeCell ref="M85:N85"/>
    <mergeCell ref="O85:P85"/>
    <mergeCell ref="Q85:R85"/>
    <mergeCell ref="S85:T85"/>
    <mergeCell ref="E85:G85"/>
    <mergeCell ref="H85:J85"/>
    <mergeCell ref="H88:J88"/>
    <mergeCell ref="U85:X85"/>
    <mergeCell ref="C86:C89"/>
    <mergeCell ref="K86:L86"/>
    <mergeCell ref="M86:N86"/>
    <mergeCell ref="O86:P86"/>
    <mergeCell ref="Q86:R86"/>
    <mergeCell ref="S86:T86"/>
    <mergeCell ref="E86:G86"/>
    <mergeCell ref="H86:J86"/>
    <mergeCell ref="U86:X86"/>
    <mergeCell ref="K87:L87"/>
    <mergeCell ref="M87:N87"/>
    <mergeCell ref="O87:P87"/>
    <mergeCell ref="Q87:R87"/>
    <mergeCell ref="S87:T87"/>
    <mergeCell ref="E87:G87"/>
    <mergeCell ref="H87:J87"/>
    <mergeCell ref="U87:X87"/>
    <mergeCell ref="K88:L88"/>
    <mergeCell ref="M88:N88"/>
    <mergeCell ref="O88:P88"/>
    <mergeCell ref="Q88:R88"/>
    <mergeCell ref="S88:T88"/>
    <mergeCell ref="E88:G88"/>
    <mergeCell ref="U88:X88"/>
    <mergeCell ref="K89:L89"/>
    <mergeCell ref="M89:N89"/>
    <mergeCell ref="O89:P89"/>
    <mergeCell ref="Q89:R89"/>
    <mergeCell ref="S89:T89"/>
    <mergeCell ref="E89:G89"/>
    <mergeCell ref="H89:J89"/>
    <mergeCell ref="U89:X89"/>
  </mergeCells>
  <phoneticPr fontId="1"/>
  <pageMargins left="0.25" right="0.25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6C3F-EBE5-4A57-9BD6-511C9E04B52B}">
  <sheetPr>
    <tabColor rgb="FFFF0000"/>
  </sheetPr>
  <dimension ref="A2:AB110"/>
  <sheetViews>
    <sheetView zoomScale="85" zoomScaleNormal="85" workbookViewId="0">
      <pane xSplit="4" topLeftCell="E1" activePane="topRight" state="frozen"/>
      <selection pane="topRight"/>
    </sheetView>
  </sheetViews>
  <sheetFormatPr defaultColWidth="9" defaultRowHeight="18.75" x14ac:dyDescent="0.4"/>
  <cols>
    <col min="1" max="1" width="9" style="197"/>
    <col min="2" max="2" width="18" style="197" customWidth="1"/>
    <col min="3" max="3" width="9.125" style="197" customWidth="1"/>
    <col min="4" max="4" width="15.375" style="197" customWidth="1"/>
    <col min="5" max="6" width="13.125" style="198" customWidth="1"/>
    <col min="7" max="7" width="13.125" style="222" customWidth="1"/>
    <col min="8" max="8" width="13.125" style="199" customWidth="1"/>
    <col min="9" max="10" width="13.125" style="198" customWidth="1"/>
    <col min="11" max="11" width="13.125" style="222" customWidth="1"/>
    <col min="12" max="12" width="13.125" style="199" customWidth="1"/>
    <col min="13" max="14" width="13.125" style="197" customWidth="1"/>
    <col min="15" max="15" width="13.125" style="255" customWidth="1"/>
    <col min="16" max="18" width="13.125" style="197" customWidth="1"/>
    <col min="19" max="19" width="13.125" style="255" customWidth="1"/>
    <col min="20" max="22" width="13.125" style="197" customWidth="1"/>
    <col min="23" max="23" width="13.125" style="255" customWidth="1"/>
    <col min="24" max="26" width="13.125" style="197" customWidth="1"/>
    <col min="27" max="27" width="13.125" style="255" customWidth="1"/>
    <col min="28" max="28" width="13.125" style="197" customWidth="1"/>
    <col min="29" max="16384" width="9" style="197"/>
  </cols>
  <sheetData>
    <row r="2" spans="1:28" x14ac:dyDescent="0.4">
      <c r="A2" s="239" t="s">
        <v>90</v>
      </c>
      <c r="B2" s="240"/>
    </row>
    <row r="3" spans="1:28" x14ac:dyDescent="0.4">
      <c r="A3" s="239"/>
      <c r="B3" s="240"/>
    </row>
    <row r="4" spans="1:28" x14ac:dyDescent="0.4">
      <c r="A4" s="201" t="s">
        <v>56</v>
      </c>
      <c r="B4" s="202" t="s">
        <v>7</v>
      </c>
      <c r="C4" s="202" t="s">
        <v>57</v>
      </c>
      <c r="D4" s="276" t="s">
        <v>0</v>
      </c>
      <c r="E4" s="203" t="s">
        <v>13</v>
      </c>
      <c r="F4" s="203" t="s">
        <v>110</v>
      </c>
      <c r="G4" s="250" t="s">
        <v>14</v>
      </c>
      <c r="H4" s="206" t="s">
        <v>15</v>
      </c>
      <c r="I4" s="203" t="s">
        <v>16</v>
      </c>
      <c r="J4" s="203" t="s">
        <v>111</v>
      </c>
      <c r="K4" s="250" t="s">
        <v>17</v>
      </c>
      <c r="L4" s="206" t="s">
        <v>18</v>
      </c>
      <c r="M4" s="203" t="s">
        <v>19</v>
      </c>
      <c r="N4" s="203" t="s">
        <v>112</v>
      </c>
      <c r="O4" s="250" t="s">
        <v>20</v>
      </c>
      <c r="P4" s="206" t="s">
        <v>21</v>
      </c>
      <c r="Q4" s="203" t="s">
        <v>22</v>
      </c>
      <c r="R4" s="203" t="s">
        <v>113</v>
      </c>
      <c r="S4" s="250" t="s">
        <v>23</v>
      </c>
      <c r="T4" s="206" t="s">
        <v>24</v>
      </c>
      <c r="U4" s="203" t="s">
        <v>25</v>
      </c>
      <c r="V4" s="203" t="s">
        <v>114</v>
      </c>
      <c r="W4" s="250" t="s">
        <v>26</v>
      </c>
      <c r="X4" s="204" t="s">
        <v>27</v>
      </c>
      <c r="Y4" s="205" t="s">
        <v>28</v>
      </c>
      <c r="Z4" s="203" t="s">
        <v>115</v>
      </c>
      <c r="AA4" s="250" t="s">
        <v>29</v>
      </c>
      <c r="AB4" s="206" t="s">
        <v>30</v>
      </c>
    </row>
    <row r="5" spans="1:28" x14ac:dyDescent="0.4">
      <c r="A5" s="207">
        <v>5041</v>
      </c>
      <c r="B5" s="208" t="s">
        <v>31</v>
      </c>
      <c r="C5" s="208"/>
      <c r="D5" s="277"/>
      <c r="E5" s="209">
        <f>SUBTOTAL(9,E6:E11)</f>
        <v>123321</v>
      </c>
      <c r="F5" s="209">
        <f>SUM(F6:F11)</f>
        <v>0</v>
      </c>
      <c r="G5" s="249">
        <f>F5-E5</f>
        <v>-123321</v>
      </c>
      <c r="H5" s="212">
        <f t="shared" ref="H5:H47" si="0">IF(E5=0,0,F5/E5)</f>
        <v>0</v>
      </c>
      <c r="I5" s="209">
        <f>SUBTOTAL(9,I6:I11)</f>
        <v>131163</v>
      </c>
      <c r="J5" s="209">
        <f>SUM(J6:J11)</f>
        <v>0</v>
      </c>
      <c r="K5" s="249">
        <f>J5-I5</f>
        <v>-131163</v>
      </c>
      <c r="L5" s="212">
        <f t="shared" ref="L5:L47" si="1">IF(I5=0,0,J5/I5)</f>
        <v>0</v>
      </c>
      <c r="M5" s="209">
        <f>SUBTOTAL(9,M6:M11)</f>
        <v>117588</v>
      </c>
      <c r="N5" s="209">
        <f>SUM(N6:N11)</f>
        <v>0</v>
      </c>
      <c r="O5" s="249">
        <f>N5-M5</f>
        <v>-117588</v>
      </c>
      <c r="P5" s="212">
        <f t="shared" ref="P5:P47" si="2">IF(M5=0,0,N5/M5)</f>
        <v>0</v>
      </c>
      <c r="Q5" s="209">
        <f>SUBTOTAL(9,Q6:Q11)</f>
        <v>127286</v>
      </c>
      <c r="R5" s="209">
        <f>SUM(R6:R11)</f>
        <v>0</v>
      </c>
      <c r="S5" s="249">
        <f>R5-Q5</f>
        <v>-127286</v>
      </c>
      <c r="T5" s="212">
        <f t="shared" ref="T5:T47" si="3">IF(Q5=0,0,R5/Q5)</f>
        <v>0</v>
      </c>
      <c r="U5" s="209">
        <f>SUBTOTAL(9,U6:U11)</f>
        <v>190895</v>
      </c>
      <c r="V5" s="209">
        <f>SUM(V6:V11)</f>
        <v>0</v>
      </c>
      <c r="W5" s="249">
        <f>V5-U5</f>
        <v>-190895</v>
      </c>
      <c r="X5" s="210">
        <f t="shared" ref="X5:X47" si="4">IF(U5=0,0,V5/U5)</f>
        <v>0</v>
      </c>
      <c r="Y5" s="211">
        <f>SUBTOTAL(9,Y6:Y11)</f>
        <v>172367</v>
      </c>
      <c r="Z5" s="209">
        <f>SUM(Z6:Z11)</f>
        <v>0</v>
      </c>
      <c r="AA5" s="249">
        <f>Z5-Y5</f>
        <v>-172367</v>
      </c>
      <c r="AB5" s="212">
        <f t="shared" ref="AB5:AB47" si="5">IF(Y5=0,0,Z5/Y5)</f>
        <v>0</v>
      </c>
    </row>
    <row r="6" spans="1:28" x14ac:dyDescent="0.4">
      <c r="A6" s="213">
        <v>5041</v>
      </c>
      <c r="B6" s="197" t="s">
        <v>31</v>
      </c>
      <c r="C6" s="197">
        <v>310</v>
      </c>
      <c r="D6" s="278" t="s">
        <v>1</v>
      </c>
      <c r="E6" s="198">
        <v>15997</v>
      </c>
      <c r="G6" s="222">
        <f t="shared" ref="G6:G17" si="6">F6-E6</f>
        <v>-15997</v>
      </c>
      <c r="H6" s="215">
        <f t="shared" si="0"/>
        <v>0</v>
      </c>
      <c r="I6" s="198">
        <v>20488</v>
      </c>
      <c r="K6" s="222">
        <f t="shared" ref="K6:K47" si="7">J6-I6</f>
        <v>-20488</v>
      </c>
      <c r="L6" s="215">
        <f t="shared" si="1"/>
        <v>0</v>
      </c>
      <c r="M6" s="198">
        <v>17844</v>
      </c>
      <c r="N6" s="198"/>
      <c r="O6" s="222">
        <f t="shared" ref="O6:O47" si="8">N6-M6</f>
        <v>-17844</v>
      </c>
      <c r="P6" s="215">
        <f t="shared" si="2"/>
        <v>0</v>
      </c>
      <c r="Q6" s="198">
        <v>21536</v>
      </c>
      <c r="R6" s="198"/>
      <c r="S6" s="222">
        <f t="shared" ref="S6:S47" si="9">R6-Q6</f>
        <v>-21536</v>
      </c>
      <c r="T6" s="215">
        <f t="shared" si="3"/>
        <v>0</v>
      </c>
      <c r="U6" s="198">
        <v>22635</v>
      </c>
      <c r="V6" s="198"/>
      <c r="W6" s="222">
        <f t="shared" ref="W6:W47" si="10">V6-U6</f>
        <v>-22635</v>
      </c>
      <c r="X6" s="199">
        <f t="shared" si="4"/>
        <v>0</v>
      </c>
      <c r="Y6" s="214">
        <v>18823</v>
      </c>
      <c r="Z6" s="198"/>
      <c r="AA6" s="222">
        <f t="shared" ref="AA6:AA47" si="11">Z6-Y6</f>
        <v>-18823</v>
      </c>
      <c r="AB6" s="215">
        <f t="shared" si="5"/>
        <v>0</v>
      </c>
    </row>
    <row r="7" spans="1:28" x14ac:dyDescent="0.4">
      <c r="A7" s="213">
        <v>5041</v>
      </c>
      <c r="B7" s="197" t="s">
        <v>104</v>
      </c>
      <c r="C7" s="197">
        <v>320</v>
      </c>
      <c r="D7" s="278" t="s">
        <v>2</v>
      </c>
      <c r="E7" s="198">
        <v>24682</v>
      </c>
      <c r="G7" s="222">
        <f t="shared" si="6"/>
        <v>-24682</v>
      </c>
      <c r="H7" s="215">
        <f t="shared" si="0"/>
        <v>0</v>
      </c>
      <c r="I7" s="198">
        <v>22033</v>
      </c>
      <c r="K7" s="222">
        <f t="shared" si="7"/>
        <v>-22033</v>
      </c>
      <c r="L7" s="215">
        <f t="shared" si="1"/>
        <v>0</v>
      </c>
      <c r="M7" s="198">
        <v>26118</v>
      </c>
      <c r="N7" s="198"/>
      <c r="O7" s="222">
        <f t="shared" si="8"/>
        <v>-26118</v>
      </c>
      <c r="P7" s="215">
        <f t="shared" si="2"/>
        <v>0</v>
      </c>
      <c r="Q7" s="198">
        <v>27008</v>
      </c>
      <c r="R7" s="198"/>
      <c r="S7" s="222">
        <f t="shared" si="9"/>
        <v>-27008</v>
      </c>
      <c r="T7" s="215">
        <f t="shared" si="3"/>
        <v>0</v>
      </c>
      <c r="U7" s="198">
        <v>34585</v>
      </c>
      <c r="V7" s="198"/>
      <c r="W7" s="222">
        <f t="shared" si="10"/>
        <v>-34585</v>
      </c>
      <c r="X7" s="199">
        <f t="shared" si="4"/>
        <v>0</v>
      </c>
      <c r="Y7" s="214">
        <v>21029</v>
      </c>
      <c r="Z7" s="198"/>
      <c r="AA7" s="222">
        <f t="shared" si="11"/>
        <v>-21029</v>
      </c>
      <c r="AB7" s="215">
        <f t="shared" si="5"/>
        <v>0</v>
      </c>
    </row>
    <row r="8" spans="1:28" x14ac:dyDescent="0.4">
      <c r="A8" s="213">
        <v>5041</v>
      </c>
      <c r="B8" s="197" t="s">
        <v>104</v>
      </c>
      <c r="C8" s="197">
        <v>330</v>
      </c>
      <c r="D8" s="278" t="s">
        <v>3</v>
      </c>
      <c r="E8" s="198">
        <v>32137</v>
      </c>
      <c r="G8" s="222">
        <f t="shared" si="6"/>
        <v>-32137</v>
      </c>
      <c r="H8" s="215">
        <f t="shared" si="0"/>
        <v>0</v>
      </c>
      <c r="I8" s="198">
        <v>31548</v>
      </c>
      <c r="K8" s="222">
        <f t="shared" si="7"/>
        <v>-31548</v>
      </c>
      <c r="L8" s="215">
        <f t="shared" si="1"/>
        <v>0</v>
      </c>
      <c r="M8" s="198">
        <v>27778</v>
      </c>
      <c r="N8" s="198"/>
      <c r="O8" s="222">
        <f t="shared" si="8"/>
        <v>-27778</v>
      </c>
      <c r="P8" s="215">
        <f t="shared" si="2"/>
        <v>0</v>
      </c>
      <c r="Q8" s="198">
        <v>28543</v>
      </c>
      <c r="R8" s="198"/>
      <c r="S8" s="222">
        <f t="shared" si="9"/>
        <v>-28543</v>
      </c>
      <c r="T8" s="215">
        <f t="shared" si="3"/>
        <v>0</v>
      </c>
      <c r="U8" s="198">
        <v>45352</v>
      </c>
      <c r="V8" s="198"/>
      <c r="W8" s="222">
        <f t="shared" si="10"/>
        <v>-45352</v>
      </c>
      <c r="X8" s="199">
        <f t="shared" si="4"/>
        <v>0</v>
      </c>
      <c r="Y8" s="214">
        <v>48344</v>
      </c>
      <c r="Z8" s="198"/>
      <c r="AA8" s="222">
        <f t="shared" si="11"/>
        <v>-48344</v>
      </c>
      <c r="AB8" s="215">
        <f t="shared" si="5"/>
        <v>0</v>
      </c>
    </row>
    <row r="9" spans="1:28" x14ac:dyDescent="0.4">
      <c r="A9" s="213">
        <v>5041</v>
      </c>
      <c r="B9" s="197" t="s">
        <v>104</v>
      </c>
      <c r="C9" s="197">
        <v>341</v>
      </c>
      <c r="D9" s="278" t="s">
        <v>32</v>
      </c>
      <c r="E9" s="198">
        <v>16079</v>
      </c>
      <c r="G9" s="222">
        <f t="shared" si="6"/>
        <v>-16079</v>
      </c>
      <c r="H9" s="215">
        <f t="shared" si="0"/>
        <v>0</v>
      </c>
      <c r="I9" s="198">
        <v>16567</v>
      </c>
      <c r="K9" s="222">
        <f t="shared" si="7"/>
        <v>-16567</v>
      </c>
      <c r="L9" s="215">
        <f t="shared" si="1"/>
        <v>0</v>
      </c>
      <c r="M9" s="198">
        <v>13835</v>
      </c>
      <c r="N9" s="198"/>
      <c r="O9" s="222">
        <f t="shared" si="8"/>
        <v>-13835</v>
      </c>
      <c r="P9" s="215">
        <f t="shared" si="2"/>
        <v>0</v>
      </c>
      <c r="Q9" s="198">
        <v>14884</v>
      </c>
      <c r="R9" s="198"/>
      <c r="S9" s="222">
        <f t="shared" si="9"/>
        <v>-14884</v>
      </c>
      <c r="T9" s="215">
        <f t="shared" si="3"/>
        <v>0</v>
      </c>
      <c r="U9" s="198">
        <v>20600</v>
      </c>
      <c r="V9" s="198"/>
      <c r="W9" s="222">
        <f t="shared" si="10"/>
        <v>-20600</v>
      </c>
      <c r="X9" s="199">
        <f t="shared" si="4"/>
        <v>0</v>
      </c>
      <c r="Y9" s="214">
        <v>17409</v>
      </c>
      <c r="Z9" s="198"/>
      <c r="AA9" s="222">
        <f t="shared" si="11"/>
        <v>-17409</v>
      </c>
      <c r="AB9" s="215">
        <f t="shared" si="5"/>
        <v>0</v>
      </c>
    </row>
    <row r="10" spans="1:28" x14ac:dyDescent="0.4">
      <c r="A10" s="213">
        <v>5041</v>
      </c>
      <c r="B10" s="197" t="s">
        <v>104</v>
      </c>
      <c r="C10" s="197">
        <v>342</v>
      </c>
      <c r="D10" s="278" t="s">
        <v>33</v>
      </c>
      <c r="E10" s="198">
        <v>15130</v>
      </c>
      <c r="G10" s="222">
        <f t="shared" si="6"/>
        <v>-15130</v>
      </c>
      <c r="H10" s="215">
        <f t="shared" si="0"/>
        <v>0</v>
      </c>
      <c r="I10" s="198">
        <v>19878</v>
      </c>
      <c r="K10" s="222">
        <f t="shared" si="7"/>
        <v>-19878</v>
      </c>
      <c r="L10" s="215">
        <f t="shared" si="1"/>
        <v>0</v>
      </c>
      <c r="M10" s="198">
        <v>16998</v>
      </c>
      <c r="N10" s="198"/>
      <c r="O10" s="222">
        <f t="shared" si="8"/>
        <v>-16998</v>
      </c>
      <c r="P10" s="215">
        <f t="shared" si="2"/>
        <v>0</v>
      </c>
      <c r="Q10" s="198">
        <v>17703</v>
      </c>
      <c r="R10" s="198"/>
      <c r="S10" s="222">
        <f t="shared" si="9"/>
        <v>-17703</v>
      </c>
      <c r="T10" s="215">
        <f t="shared" si="3"/>
        <v>0</v>
      </c>
      <c r="U10" s="198">
        <v>28010</v>
      </c>
      <c r="V10" s="198"/>
      <c r="W10" s="222">
        <f t="shared" si="10"/>
        <v>-28010</v>
      </c>
      <c r="X10" s="199">
        <f t="shared" si="4"/>
        <v>0</v>
      </c>
      <c r="Y10" s="214">
        <v>33350</v>
      </c>
      <c r="Z10" s="198"/>
      <c r="AA10" s="222">
        <f t="shared" si="11"/>
        <v>-33350</v>
      </c>
      <c r="AB10" s="215">
        <f t="shared" si="5"/>
        <v>0</v>
      </c>
    </row>
    <row r="11" spans="1:28" x14ac:dyDescent="0.4">
      <c r="A11" s="216">
        <v>5041</v>
      </c>
      <c r="B11" s="217" t="s">
        <v>104</v>
      </c>
      <c r="C11" s="217">
        <v>350</v>
      </c>
      <c r="D11" s="279" t="s">
        <v>4</v>
      </c>
      <c r="E11" s="218">
        <v>19296</v>
      </c>
      <c r="F11" s="218"/>
      <c r="G11" s="251">
        <f t="shared" si="6"/>
        <v>-19296</v>
      </c>
      <c r="H11" s="221">
        <f t="shared" si="0"/>
        <v>0</v>
      </c>
      <c r="I11" s="218">
        <v>20649</v>
      </c>
      <c r="J11" s="218"/>
      <c r="K11" s="251">
        <f t="shared" si="7"/>
        <v>-20649</v>
      </c>
      <c r="L11" s="221">
        <f t="shared" si="1"/>
        <v>0</v>
      </c>
      <c r="M11" s="218">
        <v>15015</v>
      </c>
      <c r="N11" s="218"/>
      <c r="O11" s="251">
        <f t="shared" si="8"/>
        <v>-15015</v>
      </c>
      <c r="P11" s="215">
        <f t="shared" si="2"/>
        <v>0</v>
      </c>
      <c r="Q11" s="218">
        <v>17612</v>
      </c>
      <c r="R11" s="218"/>
      <c r="S11" s="251">
        <f t="shared" si="9"/>
        <v>-17612</v>
      </c>
      <c r="T11" s="215">
        <f t="shared" si="3"/>
        <v>0</v>
      </c>
      <c r="U11" s="218">
        <v>39713</v>
      </c>
      <c r="V11" s="218"/>
      <c r="W11" s="251">
        <f t="shared" si="10"/>
        <v>-39713</v>
      </c>
      <c r="X11" s="219">
        <f t="shared" si="4"/>
        <v>0</v>
      </c>
      <c r="Y11" s="220">
        <v>33412</v>
      </c>
      <c r="Z11" s="218"/>
      <c r="AA11" s="251">
        <f t="shared" si="11"/>
        <v>-33412</v>
      </c>
      <c r="AB11" s="221">
        <f t="shared" si="5"/>
        <v>0</v>
      </c>
    </row>
    <row r="12" spans="1:28" x14ac:dyDescent="0.4">
      <c r="A12" s="207">
        <v>5051</v>
      </c>
      <c r="B12" s="208" t="s">
        <v>34</v>
      </c>
      <c r="C12" s="208"/>
      <c r="D12" s="277"/>
      <c r="E12" s="209">
        <f>SUM(E13:E18)</f>
        <v>14297</v>
      </c>
      <c r="F12" s="209">
        <f>SUM(F13:F18)</f>
        <v>0</v>
      </c>
      <c r="G12" s="249">
        <f>F12-E12</f>
        <v>-14297</v>
      </c>
      <c r="H12" s="212">
        <f t="shared" si="0"/>
        <v>0</v>
      </c>
      <c r="I12" s="209">
        <f>SUM(I13:I18)</f>
        <v>16015</v>
      </c>
      <c r="J12" s="209">
        <f>SUM(J13:J18)</f>
        <v>0</v>
      </c>
      <c r="K12" s="249">
        <f t="shared" si="7"/>
        <v>-16015</v>
      </c>
      <c r="L12" s="212">
        <f t="shared" si="1"/>
        <v>0</v>
      </c>
      <c r="M12" s="209">
        <f>SUM(M13:M18)</f>
        <v>23337</v>
      </c>
      <c r="N12" s="209">
        <f>SUM(N13:N18)</f>
        <v>0</v>
      </c>
      <c r="O12" s="249">
        <f t="shared" si="8"/>
        <v>-23337</v>
      </c>
      <c r="P12" s="212">
        <f t="shared" si="2"/>
        <v>0</v>
      </c>
      <c r="Q12" s="209">
        <f>SUM(Q13:Q18)</f>
        <v>21210</v>
      </c>
      <c r="R12" s="209">
        <f>SUM(R13:R18)</f>
        <v>0</v>
      </c>
      <c r="S12" s="249">
        <f t="shared" si="9"/>
        <v>-21210</v>
      </c>
      <c r="T12" s="212">
        <f t="shared" si="3"/>
        <v>0</v>
      </c>
      <c r="U12" s="209">
        <f>SUM(U13:U18)</f>
        <v>22727</v>
      </c>
      <c r="V12" s="209">
        <f>SUM(V13:V18)</f>
        <v>0</v>
      </c>
      <c r="W12" s="249">
        <f t="shared" si="10"/>
        <v>-22727</v>
      </c>
      <c r="X12" s="210">
        <f t="shared" si="4"/>
        <v>0</v>
      </c>
      <c r="Y12" s="211">
        <f>SUM(Y13:Y18)</f>
        <v>30712</v>
      </c>
      <c r="Z12" s="209">
        <f>SUM(Z13:Z18)</f>
        <v>0</v>
      </c>
      <c r="AA12" s="249">
        <f t="shared" si="11"/>
        <v>-30712</v>
      </c>
      <c r="AB12" s="212">
        <f t="shared" si="5"/>
        <v>0</v>
      </c>
    </row>
    <row r="13" spans="1:28" x14ac:dyDescent="0.4">
      <c r="A13" s="213">
        <v>5051</v>
      </c>
      <c r="B13" s="197" t="s">
        <v>34</v>
      </c>
      <c r="C13" s="197">
        <v>310</v>
      </c>
      <c r="D13" s="278" t="s">
        <v>1</v>
      </c>
      <c r="E13" s="198">
        <v>2510</v>
      </c>
      <c r="G13" s="222">
        <f>F13-E13</f>
        <v>-2510</v>
      </c>
      <c r="H13" s="215">
        <f t="shared" si="0"/>
        <v>0</v>
      </c>
      <c r="I13" s="198">
        <v>1104</v>
      </c>
      <c r="K13" s="222">
        <f t="shared" si="7"/>
        <v>-1104</v>
      </c>
      <c r="L13" s="215">
        <f t="shared" si="1"/>
        <v>0</v>
      </c>
      <c r="M13" s="198">
        <v>0</v>
      </c>
      <c r="N13" s="198"/>
      <c r="O13" s="222">
        <f t="shared" si="8"/>
        <v>0</v>
      </c>
      <c r="P13" s="215">
        <f t="shared" si="2"/>
        <v>0</v>
      </c>
      <c r="Q13" s="198">
        <v>0</v>
      </c>
      <c r="R13" s="198"/>
      <c r="S13" s="222">
        <f t="shared" si="9"/>
        <v>0</v>
      </c>
      <c r="T13" s="215">
        <f t="shared" si="3"/>
        <v>0</v>
      </c>
      <c r="U13" s="198">
        <v>1104</v>
      </c>
      <c r="V13" s="198"/>
      <c r="W13" s="222">
        <f t="shared" si="10"/>
        <v>-1104</v>
      </c>
      <c r="X13" s="199">
        <f t="shared" si="4"/>
        <v>0</v>
      </c>
      <c r="Y13" s="214">
        <v>3313</v>
      </c>
      <c r="Z13" s="198"/>
      <c r="AA13" s="222">
        <f t="shared" si="11"/>
        <v>-3313</v>
      </c>
      <c r="AB13" s="215">
        <f t="shared" si="5"/>
        <v>0</v>
      </c>
    </row>
    <row r="14" spans="1:28" x14ac:dyDescent="0.4">
      <c r="A14" s="213">
        <v>5051</v>
      </c>
      <c r="B14" s="197" t="s">
        <v>105</v>
      </c>
      <c r="C14" s="197">
        <v>320</v>
      </c>
      <c r="D14" s="278" t="s">
        <v>2</v>
      </c>
      <c r="E14" s="198">
        <v>5813</v>
      </c>
      <c r="G14" s="222">
        <f t="shared" si="6"/>
        <v>-5813</v>
      </c>
      <c r="H14" s="215">
        <f t="shared" si="0"/>
        <v>0</v>
      </c>
      <c r="I14" s="198">
        <v>9260</v>
      </c>
      <c r="K14" s="222">
        <f t="shared" si="7"/>
        <v>-9260</v>
      </c>
      <c r="L14" s="215">
        <f t="shared" si="1"/>
        <v>0</v>
      </c>
      <c r="M14" s="198">
        <v>5109</v>
      </c>
      <c r="N14" s="198"/>
      <c r="O14" s="222">
        <f t="shared" si="8"/>
        <v>-5109</v>
      </c>
      <c r="P14" s="215">
        <f t="shared" si="2"/>
        <v>0</v>
      </c>
      <c r="Q14" s="198">
        <v>8473</v>
      </c>
      <c r="R14" s="198"/>
      <c r="S14" s="222">
        <f t="shared" si="9"/>
        <v>-8473</v>
      </c>
      <c r="T14" s="215">
        <f t="shared" si="3"/>
        <v>0</v>
      </c>
      <c r="U14" s="198">
        <v>2209</v>
      </c>
      <c r="V14" s="198"/>
      <c r="W14" s="222">
        <f t="shared" si="10"/>
        <v>-2209</v>
      </c>
      <c r="X14" s="199">
        <f t="shared" si="4"/>
        <v>0</v>
      </c>
      <c r="Y14" s="214">
        <v>6966</v>
      </c>
      <c r="Z14" s="198"/>
      <c r="AA14" s="222">
        <f t="shared" si="11"/>
        <v>-6966</v>
      </c>
      <c r="AB14" s="215">
        <f t="shared" si="5"/>
        <v>0</v>
      </c>
    </row>
    <row r="15" spans="1:28" x14ac:dyDescent="0.4">
      <c r="A15" s="213">
        <v>5051</v>
      </c>
      <c r="B15" s="197" t="s">
        <v>105</v>
      </c>
      <c r="C15" s="197">
        <v>330</v>
      </c>
      <c r="D15" s="278" t="s">
        <v>3</v>
      </c>
      <c r="E15" s="198">
        <v>1404</v>
      </c>
      <c r="G15" s="222">
        <f t="shared" si="6"/>
        <v>-1404</v>
      </c>
      <c r="H15" s="215">
        <f t="shared" si="0"/>
        <v>0</v>
      </c>
      <c r="I15" s="198">
        <v>1104</v>
      </c>
      <c r="K15" s="222">
        <f t="shared" si="7"/>
        <v>-1104</v>
      </c>
      <c r="L15" s="215">
        <f t="shared" si="1"/>
        <v>0</v>
      </c>
      <c r="M15" s="198">
        <v>3313</v>
      </c>
      <c r="N15" s="198"/>
      <c r="O15" s="222">
        <f t="shared" si="8"/>
        <v>-3313</v>
      </c>
      <c r="P15" s="215">
        <f t="shared" si="2"/>
        <v>0</v>
      </c>
      <c r="Q15" s="198">
        <v>2682</v>
      </c>
      <c r="R15" s="198"/>
      <c r="S15" s="222">
        <f t="shared" si="9"/>
        <v>-2682</v>
      </c>
      <c r="T15" s="215">
        <f t="shared" si="3"/>
        <v>0</v>
      </c>
      <c r="U15" s="198">
        <v>3787</v>
      </c>
      <c r="V15" s="198"/>
      <c r="W15" s="222">
        <f t="shared" si="10"/>
        <v>-3787</v>
      </c>
      <c r="X15" s="199">
        <f t="shared" si="4"/>
        <v>0</v>
      </c>
      <c r="Y15" s="214">
        <v>6072</v>
      </c>
      <c r="Z15" s="198"/>
      <c r="AA15" s="222">
        <f t="shared" si="11"/>
        <v>-6072</v>
      </c>
      <c r="AB15" s="215">
        <f t="shared" si="5"/>
        <v>0</v>
      </c>
    </row>
    <row r="16" spans="1:28" x14ac:dyDescent="0.4">
      <c r="A16" s="213">
        <v>5051</v>
      </c>
      <c r="B16" s="197" t="s">
        <v>105</v>
      </c>
      <c r="C16" s="197">
        <v>341</v>
      </c>
      <c r="D16" s="278" t="s">
        <v>32</v>
      </c>
      <c r="E16" s="198">
        <v>0</v>
      </c>
      <c r="G16" s="222">
        <f t="shared" si="6"/>
        <v>0</v>
      </c>
      <c r="H16" s="215">
        <f t="shared" si="0"/>
        <v>0</v>
      </c>
      <c r="I16" s="198">
        <v>1104</v>
      </c>
      <c r="K16" s="222">
        <f t="shared" si="7"/>
        <v>-1104</v>
      </c>
      <c r="L16" s="215">
        <f t="shared" si="1"/>
        <v>0</v>
      </c>
      <c r="M16" s="198">
        <v>2682</v>
      </c>
      <c r="N16" s="198"/>
      <c r="O16" s="222">
        <f t="shared" si="8"/>
        <v>-2682</v>
      </c>
      <c r="P16" s="215">
        <f t="shared" si="2"/>
        <v>0</v>
      </c>
      <c r="Q16" s="198">
        <v>2482</v>
      </c>
      <c r="R16" s="198"/>
      <c r="S16" s="222">
        <f t="shared" si="9"/>
        <v>-2482</v>
      </c>
      <c r="T16" s="215">
        <f t="shared" si="3"/>
        <v>0</v>
      </c>
      <c r="U16" s="198">
        <v>1578</v>
      </c>
      <c r="V16" s="222"/>
      <c r="W16" s="222">
        <f t="shared" si="10"/>
        <v>-1578</v>
      </c>
      <c r="X16" s="199">
        <f t="shared" si="4"/>
        <v>0</v>
      </c>
      <c r="Y16" s="214">
        <v>1104</v>
      </c>
      <c r="Z16" s="198"/>
      <c r="AA16" s="222">
        <f t="shared" si="11"/>
        <v>-1104</v>
      </c>
      <c r="AB16" s="215">
        <f t="shared" si="5"/>
        <v>0</v>
      </c>
    </row>
    <row r="17" spans="1:28" x14ac:dyDescent="0.4">
      <c r="A17" s="213">
        <v>5051</v>
      </c>
      <c r="B17" s="197" t="s">
        <v>105</v>
      </c>
      <c r="C17" s="197">
        <v>342</v>
      </c>
      <c r="D17" s="278" t="s">
        <v>33</v>
      </c>
      <c r="E17" s="198">
        <v>3466</v>
      </c>
      <c r="G17" s="222">
        <f t="shared" si="6"/>
        <v>-3466</v>
      </c>
      <c r="H17" s="215">
        <f t="shared" si="0"/>
        <v>0</v>
      </c>
      <c r="I17" s="198">
        <v>2209</v>
      </c>
      <c r="K17" s="222">
        <f t="shared" si="7"/>
        <v>-2209</v>
      </c>
      <c r="L17" s="215">
        <f t="shared" si="1"/>
        <v>0</v>
      </c>
      <c r="M17" s="198">
        <v>5886</v>
      </c>
      <c r="N17" s="198"/>
      <c r="O17" s="222">
        <f t="shared" si="8"/>
        <v>-5886</v>
      </c>
      <c r="P17" s="215">
        <f t="shared" si="2"/>
        <v>0</v>
      </c>
      <c r="Q17" s="198">
        <v>3313</v>
      </c>
      <c r="R17" s="198"/>
      <c r="S17" s="222">
        <f t="shared" si="9"/>
        <v>-3313</v>
      </c>
      <c r="T17" s="215">
        <f t="shared" si="3"/>
        <v>0</v>
      </c>
      <c r="U17" s="198">
        <v>10436</v>
      </c>
      <c r="V17" s="198"/>
      <c r="W17" s="222">
        <f t="shared" si="10"/>
        <v>-10436</v>
      </c>
      <c r="X17" s="199">
        <f t="shared" si="4"/>
        <v>0</v>
      </c>
      <c r="Y17" s="214">
        <v>11048</v>
      </c>
      <c r="Z17" s="198"/>
      <c r="AA17" s="222">
        <f t="shared" si="11"/>
        <v>-11048</v>
      </c>
      <c r="AB17" s="215">
        <f t="shared" si="5"/>
        <v>0</v>
      </c>
    </row>
    <row r="18" spans="1:28" x14ac:dyDescent="0.4">
      <c r="A18" s="216">
        <v>5051</v>
      </c>
      <c r="B18" s="217" t="s">
        <v>105</v>
      </c>
      <c r="C18" s="217">
        <v>350</v>
      </c>
      <c r="D18" s="279" t="s">
        <v>4</v>
      </c>
      <c r="E18" s="218">
        <v>1104</v>
      </c>
      <c r="F18" s="218"/>
      <c r="G18" s="251">
        <f>F18-E18</f>
        <v>-1104</v>
      </c>
      <c r="H18" s="221">
        <f t="shared" si="0"/>
        <v>0</v>
      </c>
      <c r="I18" s="218">
        <v>1234</v>
      </c>
      <c r="J18" s="218"/>
      <c r="K18" s="251">
        <f t="shared" si="7"/>
        <v>-1234</v>
      </c>
      <c r="L18" s="221">
        <f t="shared" si="1"/>
        <v>0</v>
      </c>
      <c r="M18" s="218">
        <v>6347</v>
      </c>
      <c r="N18" s="218"/>
      <c r="O18" s="251">
        <f t="shared" si="8"/>
        <v>-6347</v>
      </c>
      <c r="P18" s="221">
        <f t="shared" si="2"/>
        <v>0</v>
      </c>
      <c r="Q18" s="218">
        <v>4260</v>
      </c>
      <c r="R18" s="218"/>
      <c r="S18" s="222">
        <f t="shared" si="9"/>
        <v>-4260</v>
      </c>
      <c r="T18" s="221">
        <f t="shared" si="3"/>
        <v>0</v>
      </c>
      <c r="U18" s="218">
        <v>3613</v>
      </c>
      <c r="V18" s="218"/>
      <c r="W18" s="222">
        <f t="shared" si="10"/>
        <v>-3613</v>
      </c>
      <c r="X18" s="219">
        <f t="shared" si="4"/>
        <v>0</v>
      </c>
      <c r="Y18" s="220">
        <v>2209</v>
      </c>
      <c r="Z18" s="218"/>
      <c r="AA18" s="222">
        <f t="shared" si="11"/>
        <v>-2209</v>
      </c>
      <c r="AB18" s="221">
        <f t="shared" si="5"/>
        <v>0</v>
      </c>
    </row>
    <row r="19" spans="1:28" x14ac:dyDescent="0.4">
      <c r="A19" s="207">
        <v>5114</v>
      </c>
      <c r="B19" s="208" t="s">
        <v>54</v>
      </c>
      <c r="C19" s="208"/>
      <c r="D19" s="277"/>
      <c r="E19" s="209">
        <f>SUM(E20:E26)</f>
        <v>11875</v>
      </c>
      <c r="F19" s="209">
        <f>SUM(F20:F26)</f>
        <v>0</v>
      </c>
      <c r="G19" s="249">
        <f>F19-E19</f>
        <v>-11875</v>
      </c>
      <c r="H19" s="212">
        <f t="shared" si="0"/>
        <v>0</v>
      </c>
      <c r="I19" s="209">
        <f>SUM(I20:I26)</f>
        <v>12240</v>
      </c>
      <c r="J19" s="209">
        <f>SUM(J20:J26)</f>
        <v>0</v>
      </c>
      <c r="K19" s="249">
        <f t="shared" si="7"/>
        <v>-12240</v>
      </c>
      <c r="L19" s="212">
        <f t="shared" si="1"/>
        <v>0</v>
      </c>
      <c r="M19" s="209">
        <f>SUM(M20:M26)</f>
        <v>12554</v>
      </c>
      <c r="N19" s="209">
        <f>SUM(N20:N26)</f>
        <v>0</v>
      </c>
      <c r="O19" s="249">
        <f t="shared" si="8"/>
        <v>-12554</v>
      </c>
      <c r="P19" s="212">
        <f t="shared" si="2"/>
        <v>0</v>
      </c>
      <c r="Q19" s="209">
        <f>SUM(Q20:Q26)</f>
        <v>12764</v>
      </c>
      <c r="R19" s="209">
        <f>SUM(R20:R26)</f>
        <v>0</v>
      </c>
      <c r="S19" s="249">
        <f t="shared" si="9"/>
        <v>-12764</v>
      </c>
      <c r="T19" s="212">
        <f t="shared" si="3"/>
        <v>0</v>
      </c>
      <c r="U19" s="209">
        <f>SUM(U20:U26)</f>
        <v>13137</v>
      </c>
      <c r="V19" s="209">
        <f>SUM(V20:V26)</f>
        <v>0</v>
      </c>
      <c r="W19" s="249">
        <f t="shared" si="10"/>
        <v>-13137</v>
      </c>
      <c r="X19" s="210">
        <f t="shared" si="4"/>
        <v>0</v>
      </c>
      <c r="Y19" s="211">
        <f>SUM(Y20:Y26)</f>
        <v>13518</v>
      </c>
      <c r="Z19" s="209">
        <f>SUM(Z20:Z26)</f>
        <v>0</v>
      </c>
      <c r="AA19" s="249">
        <f t="shared" si="11"/>
        <v>-13518</v>
      </c>
      <c r="AB19" s="212">
        <f t="shared" si="5"/>
        <v>0</v>
      </c>
    </row>
    <row r="20" spans="1:28" x14ac:dyDescent="0.4">
      <c r="A20" s="197">
        <v>5114</v>
      </c>
      <c r="B20" s="197" t="s">
        <v>54</v>
      </c>
      <c r="C20" s="255">
        <v>300</v>
      </c>
      <c r="D20" s="280" t="s">
        <v>45</v>
      </c>
      <c r="E20" s="246">
        <v>0</v>
      </c>
      <c r="F20" s="246"/>
      <c r="G20" s="252">
        <f>F20-E20</f>
        <v>0</v>
      </c>
      <c r="H20" s="215">
        <f>IF(E20=0,0,F20/E20)</f>
        <v>0</v>
      </c>
      <c r="I20" s="246">
        <v>0</v>
      </c>
      <c r="J20" s="246"/>
      <c r="K20" s="252">
        <f>J20-I20</f>
        <v>0</v>
      </c>
      <c r="L20" s="215">
        <f>IF(I20=0,0,J20/I20)</f>
        <v>0</v>
      </c>
      <c r="M20" s="246">
        <v>0</v>
      </c>
      <c r="N20" s="246"/>
      <c r="O20" s="252">
        <f>N20-M20</f>
        <v>0</v>
      </c>
      <c r="P20" s="215">
        <f>IF(M20=0,0,N20/M20)</f>
        <v>0</v>
      </c>
      <c r="Q20" s="246">
        <v>0</v>
      </c>
      <c r="R20" s="246"/>
      <c r="S20" s="252">
        <f>R20-Q20</f>
        <v>0</v>
      </c>
      <c r="T20" s="215">
        <f>IF(Q20=0,0,R20/Q20)</f>
        <v>0</v>
      </c>
      <c r="U20" s="246">
        <v>0</v>
      </c>
      <c r="V20" s="246"/>
      <c r="W20" s="252">
        <f>V20-U20</f>
        <v>0</v>
      </c>
      <c r="X20" s="215">
        <f>IF(U20=0,0,V20/U20)</f>
        <v>0</v>
      </c>
      <c r="Y20" s="246">
        <v>0</v>
      </c>
      <c r="Z20" s="246"/>
      <c r="AA20" s="252">
        <f>Z20-Y20</f>
        <v>0</v>
      </c>
      <c r="AB20" s="215">
        <f>IF(Y20=0,0,Z20/Y20)</f>
        <v>0</v>
      </c>
    </row>
    <row r="21" spans="1:28" x14ac:dyDescent="0.4">
      <c r="A21" s="213">
        <v>5114</v>
      </c>
      <c r="B21" s="197" t="s">
        <v>106</v>
      </c>
      <c r="C21" s="197">
        <v>310</v>
      </c>
      <c r="D21" s="278" t="s">
        <v>1</v>
      </c>
      <c r="E21" s="198">
        <v>956</v>
      </c>
      <c r="G21" s="222">
        <f t="shared" ref="G21:G84" si="12">F21-E21</f>
        <v>-956</v>
      </c>
      <c r="H21" s="215">
        <f t="shared" si="0"/>
        <v>0</v>
      </c>
      <c r="I21" s="198">
        <v>1131</v>
      </c>
      <c r="K21" s="222">
        <f t="shared" si="7"/>
        <v>-1131</v>
      </c>
      <c r="L21" s="215">
        <f t="shared" si="1"/>
        <v>0</v>
      </c>
      <c r="M21" s="198">
        <v>1145</v>
      </c>
      <c r="N21" s="198"/>
      <c r="O21" s="222">
        <f t="shared" si="8"/>
        <v>-1145</v>
      </c>
      <c r="P21" s="215">
        <f t="shared" si="2"/>
        <v>0</v>
      </c>
      <c r="Q21" s="198">
        <v>1168</v>
      </c>
      <c r="R21" s="198"/>
      <c r="S21" s="222">
        <f t="shared" si="9"/>
        <v>-1168</v>
      </c>
      <c r="T21" s="215">
        <f t="shared" si="3"/>
        <v>0</v>
      </c>
      <c r="U21" s="198">
        <v>1190</v>
      </c>
      <c r="V21" s="198"/>
      <c r="W21" s="222">
        <f t="shared" si="10"/>
        <v>-1190</v>
      </c>
      <c r="X21" s="199">
        <f t="shared" si="4"/>
        <v>0</v>
      </c>
      <c r="Y21" s="214">
        <v>1214</v>
      </c>
      <c r="Z21" s="198"/>
      <c r="AA21" s="222">
        <f t="shared" si="11"/>
        <v>-1214</v>
      </c>
      <c r="AB21" s="215">
        <f t="shared" si="5"/>
        <v>0</v>
      </c>
    </row>
    <row r="22" spans="1:28" x14ac:dyDescent="0.4">
      <c r="A22" s="213">
        <v>5114</v>
      </c>
      <c r="B22" s="197" t="s">
        <v>106</v>
      </c>
      <c r="C22" s="197">
        <v>320</v>
      </c>
      <c r="D22" s="278" t="s">
        <v>2</v>
      </c>
      <c r="E22" s="198">
        <v>2019</v>
      </c>
      <c r="G22" s="222">
        <f t="shared" si="12"/>
        <v>-2019</v>
      </c>
      <c r="H22" s="215">
        <f t="shared" si="0"/>
        <v>0</v>
      </c>
      <c r="I22" s="198">
        <v>2059</v>
      </c>
      <c r="K22" s="222">
        <f t="shared" si="7"/>
        <v>-2059</v>
      </c>
      <c r="L22" s="215">
        <f t="shared" si="1"/>
        <v>0</v>
      </c>
      <c r="M22" s="198">
        <v>2089</v>
      </c>
      <c r="N22" s="198"/>
      <c r="O22" s="222">
        <f t="shared" si="8"/>
        <v>-2089</v>
      </c>
      <c r="P22" s="215">
        <f t="shared" si="2"/>
        <v>0</v>
      </c>
      <c r="Q22" s="198">
        <v>2119</v>
      </c>
      <c r="R22" s="198"/>
      <c r="S22" s="222">
        <f t="shared" si="9"/>
        <v>-2119</v>
      </c>
      <c r="T22" s="215">
        <f t="shared" si="3"/>
        <v>0</v>
      </c>
      <c r="U22" s="198">
        <v>2164</v>
      </c>
      <c r="V22" s="198"/>
      <c r="W22" s="222">
        <f t="shared" si="10"/>
        <v>-2164</v>
      </c>
      <c r="X22" s="199">
        <f t="shared" si="4"/>
        <v>0</v>
      </c>
      <c r="Y22" s="214">
        <v>2203</v>
      </c>
      <c r="Z22" s="198"/>
      <c r="AA22" s="222">
        <f t="shared" si="11"/>
        <v>-2203</v>
      </c>
      <c r="AB22" s="215">
        <f t="shared" si="5"/>
        <v>0</v>
      </c>
    </row>
    <row r="23" spans="1:28" x14ac:dyDescent="0.4">
      <c r="A23" s="213">
        <v>5114</v>
      </c>
      <c r="B23" s="197" t="s">
        <v>106</v>
      </c>
      <c r="C23" s="197">
        <v>330</v>
      </c>
      <c r="D23" s="278" t="s">
        <v>3</v>
      </c>
      <c r="E23" s="198">
        <v>2917</v>
      </c>
      <c r="G23" s="222">
        <f t="shared" si="12"/>
        <v>-2917</v>
      </c>
      <c r="H23" s="215">
        <f t="shared" si="0"/>
        <v>0</v>
      </c>
      <c r="I23" s="198">
        <v>2957</v>
      </c>
      <c r="K23" s="222">
        <f t="shared" si="7"/>
        <v>-2957</v>
      </c>
      <c r="L23" s="215">
        <f t="shared" si="1"/>
        <v>0</v>
      </c>
      <c r="M23" s="198">
        <v>2993</v>
      </c>
      <c r="N23" s="198"/>
      <c r="O23" s="222">
        <f t="shared" si="8"/>
        <v>-2993</v>
      </c>
      <c r="P23" s="215">
        <f t="shared" si="2"/>
        <v>0</v>
      </c>
      <c r="Q23" s="198">
        <v>3039</v>
      </c>
      <c r="R23" s="198"/>
      <c r="S23" s="222">
        <f t="shared" si="9"/>
        <v>-3039</v>
      </c>
      <c r="T23" s="215">
        <f t="shared" si="3"/>
        <v>0</v>
      </c>
      <c r="U23" s="198">
        <v>3084</v>
      </c>
      <c r="V23" s="198"/>
      <c r="W23" s="222">
        <f t="shared" si="10"/>
        <v>-3084</v>
      </c>
      <c r="X23" s="199">
        <f t="shared" si="4"/>
        <v>0</v>
      </c>
      <c r="Y23" s="214">
        <v>3133</v>
      </c>
      <c r="Z23" s="198"/>
      <c r="AA23" s="222">
        <f t="shared" si="11"/>
        <v>-3133</v>
      </c>
      <c r="AB23" s="215">
        <f t="shared" si="5"/>
        <v>0</v>
      </c>
    </row>
    <row r="24" spans="1:28" x14ac:dyDescent="0.4">
      <c r="A24" s="213">
        <v>5114</v>
      </c>
      <c r="B24" s="197" t="s">
        <v>106</v>
      </c>
      <c r="C24" s="197">
        <v>341</v>
      </c>
      <c r="D24" s="278" t="s">
        <v>32</v>
      </c>
      <c r="E24" s="198">
        <v>1672</v>
      </c>
      <c r="G24" s="222">
        <f t="shared" si="12"/>
        <v>-1672</v>
      </c>
      <c r="H24" s="215">
        <f t="shared" si="0"/>
        <v>0</v>
      </c>
      <c r="I24" s="198">
        <v>1691</v>
      </c>
      <c r="K24" s="222">
        <f t="shared" si="7"/>
        <v>-1691</v>
      </c>
      <c r="L24" s="215">
        <f t="shared" si="1"/>
        <v>0</v>
      </c>
      <c r="M24" s="198">
        <v>1701</v>
      </c>
      <c r="N24" s="198"/>
      <c r="O24" s="222">
        <f t="shared" si="8"/>
        <v>-1701</v>
      </c>
      <c r="P24" s="215">
        <f t="shared" si="2"/>
        <v>0</v>
      </c>
      <c r="Q24" s="198">
        <v>1724</v>
      </c>
      <c r="R24" s="198"/>
      <c r="S24" s="222">
        <f t="shared" si="9"/>
        <v>-1724</v>
      </c>
      <c r="T24" s="215">
        <f t="shared" si="3"/>
        <v>0</v>
      </c>
      <c r="U24" s="198">
        <v>1744</v>
      </c>
      <c r="V24" s="198"/>
      <c r="W24" s="222">
        <f t="shared" si="10"/>
        <v>-1744</v>
      </c>
      <c r="X24" s="199">
        <f t="shared" si="4"/>
        <v>0</v>
      </c>
      <c r="Y24" s="214">
        <v>1914</v>
      </c>
      <c r="Z24" s="198"/>
      <c r="AA24" s="222">
        <f t="shared" si="11"/>
        <v>-1914</v>
      </c>
      <c r="AB24" s="215">
        <f t="shared" si="5"/>
        <v>0</v>
      </c>
    </row>
    <row r="25" spans="1:28" x14ac:dyDescent="0.4">
      <c r="A25" s="213">
        <v>5114</v>
      </c>
      <c r="B25" s="197" t="s">
        <v>106</v>
      </c>
      <c r="C25" s="197">
        <v>342</v>
      </c>
      <c r="D25" s="278" t="s">
        <v>33</v>
      </c>
      <c r="E25" s="198">
        <v>2474</v>
      </c>
      <c r="G25" s="222">
        <f t="shared" si="12"/>
        <v>-2474</v>
      </c>
      <c r="H25" s="215">
        <f t="shared" si="0"/>
        <v>0</v>
      </c>
      <c r="I25" s="198">
        <v>2520</v>
      </c>
      <c r="K25" s="222">
        <f t="shared" si="7"/>
        <v>-2520</v>
      </c>
      <c r="L25" s="215">
        <f t="shared" si="1"/>
        <v>0</v>
      </c>
      <c r="M25" s="198">
        <v>2706</v>
      </c>
      <c r="N25" s="198"/>
      <c r="O25" s="222">
        <f t="shared" si="8"/>
        <v>-2706</v>
      </c>
      <c r="P25" s="215">
        <f t="shared" si="2"/>
        <v>0</v>
      </c>
      <c r="Q25" s="198">
        <v>2755</v>
      </c>
      <c r="R25" s="198"/>
      <c r="S25" s="222">
        <f t="shared" si="9"/>
        <v>-2755</v>
      </c>
      <c r="T25" s="215">
        <f t="shared" si="3"/>
        <v>0</v>
      </c>
      <c r="U25" s="198">
        <v>2951</v>
      </c>
      <c r="V25" s="198"/>
      <c r="W25" s="222">
        <f t="shared" si="10"/>
        <v>-2951</v>
      </c>
      <c r="X25" s="199">
        <f t="shared" si="4"/>
        <v>0</v>
      </c>
      <c r="Y25" s="214">
        <v>3006</v>
      </c>
      <c r="Z25" s="198"/>
      <c r="AA25" s="222">
        <f t="shared" si="11"/>
        <v>-3006</v>
      </c>
      <c r="AB25" s="215">
        <f t="shared" si="5"/>
        <v>0</v>
      </c>
    </row>
    <row r="26" spans="1:28" x14ac:dyDescent="0.4">
      <c r="A26" s="213">
        <v>5114</v>
      </c>
      <c r="B26" s="197" t="s">
        <v>106</v>
      </c>
      <c r="C26" s="197">
        <v>350</v>
      </c>
      <c r="D26" s="278" t="s">
        <v>4</v>
      </c>
      <c r="E26" s="198">
        <v>1837</v>
      </c>
      <c r="G26" s="222">
        <f t="shared" si="12"/>
        <v>-1837</v>
      </c>
      <c r="H26" s="215">
        <f t="shared" si="0"/>
        <v>0</v>
      </c>
      <c r="I26" s="198">
        <v>1882</v>
      </c>
      <c r="K26" s="222">
        <f t="shared" si="7"/>
        <v>-1882</v>
      </c>
      <c r="L26" s="215">
        <f t="shared" si="1"/>
        <v>0</v>
      </c>
      <c r="M26" s="198">
        <v>1920</v>
      </c>
      <c r="N26" s="198"/>
      <c r="O26" s="222">
        <f t="shared" si="8"/>
        <v>-1920</v>
      </c>
      <c r="P26" s="215">
        <f t="shared" si="2"/>
        <v>0</v>
      </c>
      <c r="Q26" s="198">
        <v>1959</v>
      </c>
      <c r="R26" s="198"/>
      <c r="S26" s="222">
        <f t="shared" si="9"/>
        <v>-1959</v>
      </c>
      <c r="T26" s="215">
        <f t="shared" si="3"/>
        <v>0</v>
      </c>
      <c r="U26" s="198">
        <v>2004</v>
      </c>
      <c r="V26" s="198"/>
      <c r="W26" s="222">
        <f t="shared" si="10"/>
        <v>-2004</v>
      </c>
      <c r="X26" s="199">
        <f t="shared" si="4"/>
        <v>0</v>
      </c>
      <c r="Y26" s="214">
        <v>2048</v>
      </c>
      <c r="Z26" s="198"/>
      <c r="AA26" s="222">
        <f t="shared" si="11"/>
        <v>-2048</v>
      </c>
      <c r="AB26" s="215">
        <f t="shared" si="5"/>
        <v>0</v>
      </c>
    </row>
    <row r="27" spans="1:28" x14ac:dyDescent="0.4">
      <c r="A27" s="207">
        <v>5115</v>
      </c>
      <c r="B27" s="208" t="s">
        <v>35</v>
      </c>
      <c r="C27" s="208"/>
      <c r="D27" s="277"/>
      <c r="E27" s="209">
        <f>SUBTOTAL(9,E28:E33)</f>
        <v>22618</v>
      </c>
      <c r="F27" s="209">
        <f>SUM(F28:F33)</f>
        <v>0</v>
      </c>
      <c r="G27" s="249">
        <f>F27-E27</f>
        <v>-22618</v>
      </c>
      <c r="H27" s="212">
        <f t="shared" si="0"/>
        <v>0</v>
      </c>
      <c r="I27" s="209">
        <f>SUBTOTAL(9,I28:I33)</f>
        <v>24637</v>
      </c>
      <c r="J27" s="209">
        <f>SUM(J28:J33)</f>
        <v>0</v>
      </c>
      <c r="K27" s="249">
        <f t="shared" si="7"/>
        <v>-24637</v>
      </c>
      <c r="L27" s="212">
        <f t="shared" si="1"/>
        <v>0</v>
      </c>
      <c r="M27" s="209">
        <f>SUBTOTAL(9,M28:M33)</f>
        <v>30154</v>
      </c>
      <c r="N27" s="209">
        <f>SUM(N28:N33)</f>
        <v>0</v>
      </c>
      <c r="O27" s="249">
        <f t="shared" si="8"/>
        <v>-30154</v>
      </c>
      <c r="P27" s="212">
        <f t="shared" si="2"/>
        <v>0</v>
      </c>
      <c r="Q27" s="209">
        <f>SUBTOTAL(9,Q28:Q33)</f>
        <v>27030</v>
      </c>
      <c r="R27" s="209">
        <f>SUM(R28:R33)</f>
        <v>0</v>
      </c>
      <c r="S27" s="249">
        <f t="shared" si="9"/>
        <v>-27030</v>
      </c>
      <c r="T27" s="212">
        <f t="shared" si="3"/>
        <v>0</v>
      </c>
      <c r="U27" s="209">
        <f>SUBTOTAL(9,U28:U33)</f>
        <v>25714</v>
      </c>
      <c r="V27" s="209">
        <f>SUM(V28:V33)</f>
        <v>0</v>
      </c>
      <c r="W27" s="249">
        <f t="shared" si="10"/>
        <v>-25714</v>
      </c>
      <c r="X27" s="210">
        <f t="shared" si="4"/>
        <v>0</v>
      </c>
      <c r="Y27" s="211">
        <f>SUBTOTAL(9,Y28:Y33)</f>
        <v>26689</v>
      </c>
      <c r="Z27" s="209">
        <f>SUM(Z28:Z33)</f>
        <v>0</v>
      </c>
      <c r="AA27" s="249">
        <f t="shared" si="11"/>
        <v>-26689</v>
      </c>
      <c r="AB27" s="212">
        <f t="shared" si="5"/>
        <v>0</v>
      </c>
    </row>
    <row r="28" spans="1:28" x14ac:dyDescent="0.4">
      <c r="A28" s="213">
        <v>5115</v>
      </c>
      <c r="B28" s="197" t="s">
        <v>35</v>
      </c>
      <c r="C28" s="197">
        <v>310</v>
      </c>
      <c r="D28" s="278" t="s">
        <v>1</v>
      </c>
      <c r="E28" s="198">
        <v>800</v>
      </c>
      <c r="G28" s="222">
        <f t="shared" si="12"/>
        <v>-800</v>
      </c>
      <c r="H28" s="215">
        <f t="shared" si="0"/>
        <v>0</v>
      </c>
      <c r="I28" s="198">
        <v>800</v>
      </c>
      <c r="K28" s="222">
        <f t="shared" si="7"/>
        <v>-800</v>
      </c>
      <c r="L28" s="215">
        <f t="shared" si="1"/>
        <v>0</v>
      </c>
      <c r="M28" s="198">
        <v>1595</v>
      </c>
      <c r="N28" s="198"/>
      <c r="O28" s="222">
        <f t="shared" si="8"/>
        <v>-1595</v>
      </c>
      <c r="P28" s="215">
        <f t="shared" si="2"/>
        <v>0</v>
      </c>
      <c r="Q28" s="198">
        <v>1595</v>
      </c>
      <c r="R28" s="198"/>
      <c r="S28" s="222">
        <f t="shared" si="9"/>
        <v>-1595</v>
      </c>
      <c r="T28" s="215">
        <f t="shared" si="3"/>
        <v>0</v>
      </c>
      <c r="U28" s="198">
        <v>1595</v>
      </c>
      <c r="V28" s="198"/>
      <c r="W28" s="222">
        <f t="shared" si="10"/>
        <v>-1595</v>
      </c>
      <c r="X28" s="199">
        <f t="shared" si="4"/>
        <v>0</v>
      </c>
      <c r="Y28" s="214">
        <v>2390</v>
      </c>
      <c r="Z28" s="198"/>
      <c r="AA28" s="222">
        <f t="shared" si="11"/>
        <v>-2390</v>
      </c>
      <c r="AB28" s="215">
        <f t="shared" si="5"/>
        <v>0</v>
      </c>
    </row>
    <row r="29" spans="1:28" x14ac:dyDescent="0.4">
      <c r="A29" s="213">
        <v>5115</v>
      </c>
      <c r="B29" s="197" t="s">
        <v>107</v>
      </c>
      <c r="C29" s="197">
        <v>320</v>
      </c>
      <c r="D29" s="278" t="s">
        <v>2</v>
      </c>
      <c r="E29" s="198">
        <v>6712</v>
      </c>
      <c r="G29" s="222">
        <f t="shared" si="12"/>
        <v>-6712</v>
      </c>
      <c r="H29" s="215">
        <f t="shared" si="0"/>
        <v>0</v>
      </c>
      <c r="I29" s="198">
        <v>4589</v>
      </c>
      <c r="K29" s="222">
        <f t="shared" si="7"/>
        <v>-4589</v>
      </c>
      <c r="L29" s="215">
        <f t="shared" si="1"/>
        <v>0</v>
      </c>
      <c r="M29" s="198">
        <v>6712</v>
      </c>
      <c r="N29" s="198"/>
      <c r="O29" s="222">
        <f t="shared" si="8"/>
        <v>-6712</v>
      </c>
      <c r="P29" s="215">
        <f t="shared" si="2"/>
        <v>0</v>
      </c>
      <c r="Q29" s="198">
        <v>4300</v>
      </c>
      <c r="R29" s="198"/>
      <c r="S29" s="222">
        <f t="shared" si="9"/>
        <v>-4300</v>
      </c>
      <c r="T29" s="215">
        <f t="shared" si="3"/>
        <v>0</v>
      </c>
      <c r="U29" s="198">
        <v>3179</v>
      </c>
      <c r="V29" s="198"/>
      <c r="W29" s="222">
        <f t="shared" si="10"/>
        <v>-3179</v>
      </c>
      <c r="X29" s="199">
        <f t="shared" si="4"/>
        <v>0</v>
      </c>
      <c r="Y29" s="214">
        <v>3179</v>
      </c>
      <c r="Z29" s="198"/>
      <c r="AA29" s="222">
        <f t="shared" si="11"/>
        <v>-3179</v>
      </c>
      <c r="AB29" s="215">
        <f t="shared" si="5"/>
        <v>0</v>
      </c>
    </row>
    <row r="30" spans="1:28" x14ac:dyDescent="0.4">
      <c r="A30" s="213">
        <v>5115</v>
      </c>
      <c r="B30" s="197" t="s">
        <v>107</v>
      </c>
      <c r="C30" s="197">
        <v>330</v>
      </c>
      <c r="D30" s="278" t="s">
        <v>3</v>
      </c>
      <c r="E30" s="198">
        <v>7274</v>
      </c>
      <c r="G30" s="222">
        <f t="shared" si="12"/>
        <v>-7274</v>
      </c>
      <c r="H30" s="215">
        <f t="shared" si="0"/>
        <v>0</v>
      </c>
      <c r="I30" s="198">
        <v>7274</v>
      </c>
      <c r="K30" s="222">
        <f t="shared" si="7"/>
        <v>-7274</v>
      </c>
      <c r="L30" s="215">
        <f t="shared" si="1"/>
        <v>0</v>
      </c>
      <c r="M30" s="198">
        <v>7274</v>
      </c>
      <c r="N30" s="198"/>
      <c r="O30" s="222">
        <f t="shared" si="8"/>
        <v>-7274</v>
      </c>
      <c r="P30" s="215">
        <f t="shared" si="2"/>
        <v>0</v>
      </c>
      <c r="Q30" s="198">
        <v>7274</v>
      </c>
      <c r="R30" s="198"/>
      <c r="S30" s="222">
        <f t="shared" si="9"/>
        <v>-7274</v>
      </c>
      <c r="T30" s="215">
        <f t="shared" si="3"/>
        <v>0</v>
      </c>
      <c r="U30" s="198">
        <v>7274</v>
      </c>
      <c r="V30" s="198"/>
      <c r="W30" s="222">
        <f t="shared" si="10"/>
        <v>-7274</v>
      </c>
      <c r="X30" s="215">
        <f t="shared" si="4"/>
        <v>0</v>
      </c>
      <c r="Y30" s="214">
        <v>7274</v>
      </c>
      <c r="Z30" s="198"/>
      <c r="AA30" s="222">
        <f t="shared" si="11"/>
        <v>-7274</v>
      </c>
      <c r="AB30" s="215">
        <f t="shared" si="5"/>
        <v>0</v>
      </c>
    </row>
    <row r="31" spans="1:28" x14ac:dyDescent="0.4">
      <c r="A31" s="213">
        <v>5115</v>
      </c>
      <c r="B31" s="197" t="s">
        <v>107</v>
      </c>
      <c r="C31" s="197">
        <v>341</v>
      </c>
      <c r="D31" s="278" t="s">
        <v>32</v>
      </c>
      <c r="E31" s="198">
        <v>2790</v>
      </c>
      <c r="G31" s="222">
        <f t="shared" si="12"/>
        <v>-2790</v>
      </c>
      <c r="H31" s="215">
        <f t="shared" si="0"/>
        <v>0</v>
      </c>
      <c r="I31" s="198">
        <v>2440</v>
      </c>
      <c r="K31" s="222">
        <f t="shared" si="7"/>
        <v>-2440</v>
      </c>
      <c r="L31" s="215">
        <f t="shared" si="1"/>
        <v>0</v>
      </c>
      <c r="M31" s="198">
        <v>3829</v>
      </c>
      <c r="N31" s="198"/>
      <c r="O31" s="222">
        <f t="shared" si="8"/>
        <v>-3829</v>
      </c>
      <c r="P31" s="215">
        <f t="shared" si="2"/>
        <v>0</v>
      </c>
      <c r="Q31" s="198">
        <v>3140</v>
      </c>
      <c r="R31" s="198"/>
      <c r="S31" s="222">
        <f t="shared" si="9"/>
        <v>-3140</v>
      </c>
      <c r="T31" s="215">
        <f t="shared" si="3"/>
        <v>0</v>
      </c>
      <c r="U31" s="198">
        <v>4179</v>
      </c>
      <c r="V31" s="198"/>
      <c r="W31" s="222">
        <f t="shared" si="10"/>
        <v>-4179</v>
      </c>
      <c r="X31" s="199">
        <f t="shared" si="4"/>
        <v>0</v>
      </c>
      <c r="Y31" s="214">
        <v>3829</v>
      </c>
      <c r="Z31" s="198"/>
      <c r="AA31" s="222">
        <f t="shared" si="11"/>
        <v>-3829</v>
      </c>
      <c r="AB31" s="215">
        <f t="shared" si="5"/>
        <v>0</v>
      </c>
    </row>
    <row r="32" spans="1:28" x14ac:dyDescent="0.4">
      <c r="A32" s="213">
        <v>5115</v>
      </c>
      <c r="B32" s="197" t="s">
        <v>107</v>
      </c>
      <c r="C32" s="197">
        <v>342</v>
      </c>
      <c r="D32" s="278" t="s">
        <v>33</v>
      </c>
      <c r="E32" s="198">
        <v>2250</v>
      </c>
      <c r="G32" s="222">
        <f t="shared" si="12"/>
        <v>-2250</v>
      </c>
      <c r="H32" s="215">
        <f t="shared" si="0"/>
        <v>0</v>
      </c>
      <c r="I32" s="198">
        <v>7354</v>
      </c>
      <c r="K32" s="222">
        <f t="shared" si="7"/>
        <v>-7354</v>
      </c>
      <c r="L32" s="215">
        <f t="shared" si="1"/>
        <v>0</v>
      </c>
      <c r="M32" s="198">
        <v>7904</v>
      </c>
      <c r="N32" s="198"/>
      <c r="O32" s="222">
        <f t="shared" si="8"/>
        <v>-7904</v>
      </c>
      <c r="P32" s="215">
        <f t="shared" si="2"/>
        <v>0</v>
      </c>
      <c r="Q32" s="198">
        <v>6869</v>
      </c>
      <c r="R32" s="198"/>
      <c r="S32" s="222">
        <f t="shared" si="9"/>
        <v>-6869</v>
      </c>
      <c r="T32" s="215">
        <f t="shared" si="3"/>
        <v>0</v>
      </c>
      <c r="U32" s="198">
        <v>5835</v>
      </c>
      <c r="V32" s="198"/>
      <c r="W32" s="222">
        <f t="shared" si="10"/>
        <v>-5835</v>
      </c>
      <c r="X32" s="199">
        <f t="shared" si="4"/>
        <v>0</v>
      </c>
      <c r="Y32" s="214">
        <v>5835</v>
      </c>
      <c r="Z32" s="198"/>
      <c r="AA32" s="222">
        <f t="shared" si="11"/>
        <v>-5835</v>
      </c>
      <c r="AB32" s="215">
        <f t="shared" si="5"/>
        <v>0</v>
      </c>
    </row>
    <row r="33" spans="1:28" x14ac:dyDescent="0.4">
      <c r="A33" s="216">
        <v>5115</v>
      </c>
      <c r="B33" s="217" t="s">
        <v>107</v>
      </c>
      <c r="C33" s="217">
        <v>350</v>
      </c>
      <c r="D33" s="279" t="s">
        <v>4</v>
      </c>
      <c r="E33" s="218">
        <v>2792</v>
      </c>
      <c r="F33" s="218"/>
      <c r="G33" s="251">
        <f t="shared" si="12"/>
        <v>-2792</v>
      </c>
      <c r="H33" s="221">
        <f t="shared" si="0"/>
        <v>0</v>
      </c>
      <c r="I33" s="218">
        <v>2180</v>
      </c>
      <c r="J33" s="218"/>
      <c r="K33" s="251">
        <f t="shared" si="7"/>
        <v>-2180</v>
      </c>
      <c r="L33" s="221">
        <f t="shared" si="1"/>
        <v>0</v>
      </c>
      <c r="M33" s="218">
        <v>2840</v>
      </c>
      <c r="N33" s="218"/>
      <c r="O33" s="251">
        <f t="shared" si="8"/>
        <v>-2840</v>
      </c>
      <c r="P33" s="221">
        <f t="shared" si="2"/>
        <v>0</v>
      </c>
      <c r="Q33" s="218">
        <v>3852</v>
      </c>
      <c r="R33" s="218"/>
      <c r="S33" s="251">
        <f t="shared" si="9"/>
        <v>-3852</v>
      </c>
      <c r="T33" s="221">
        <f t="shared" si="3"/>
        <v>0</v>
      </c>
      <c r="U33" s="218">
        <v>3652</v>
      </c>
      <c r="V33" s="218"/>
      <c r="W33" s="251">
        <f t="shared" si="10"/>
        <v>-3652</v>
      </c>
      <c r="X33" s="219">
        <f t="shared" si="4"/>
        <v>0</v>
      </c>
      <c r="Y33" s="220">
        <v>4182</v>
      </c>
      <c r="Z33" s="218"/>
      <c r="AA33" s="251">
        <f t="shared" si="11"/>
        <v>-4182</v>
      </c>
      <c r="AB33" s="221">
        <f t="shared" si="5"/>
        <v>0</v>
      </c>
    </row>
    <row r="34" spans="1:28" x14ac:dyDescent="0.4">
      <c r="A34" s="207">
        <v>5117</v>
      </c>
      <c r="B34" s="208" t="s">
        <v>55</v>
      </c>
      <c r="C34" s="208"/>
      <c r="D34" s="277"/>
      <c r="E34" s="209">
        <f>SUBTOTAL(9,E35:E40)</f>
        <v>6873</v>
      </c>
      <c r="F34" s="209">
        <f>SUM(F35:F40)</f>
        <v>0</v>
      </c>
      <c r="G34" s="249">
        <f>F34-E34</f>
        <v>-6873</v>
      </c>
      <c r="H34" s="212">
        <f t="shared" si="0"/>
        <v>0</v>
      </c>
      <c r="I34" s="209">
        <f>SUBTOTAL(9,I35:I40)</f>
        <v>7213</v>
      </c>
      <c r="J34" s="209">
        <f>SUM(J35:J40)</f>
        <v>0</v>
      </c>
      <c r="K34" s="249">
        <f t="shared" si="7"/>
        <v>-7213</v>
      </c>
      <c r="L34" s="212">
        <f t="shared" si="1"/>
        <v>0</v>
      </c>
      <c r="M34" s="209">
        <f>SUBTOTAL(9,M35:M40)</f>
        <v>8213</v>
      </c>
      <c r="N34" s="209">
        <f>SUM(N35:N40)</f>
        <v>0</v>
      </c>
      <c r="O34" s="249">
        <f t="shared" si="8"/>
        <v>-8213</v>
      </c>
      <c r="P34" s="212">
        <f t="shared" si="2"/>
        <v>0</v>
      </c>
      <c r="Q34" s="209">
        <f>SUBTOTAL(9,Q35:Q40)</f>
        <v>8043</v>
      </c>
      <c r="R34" s="209">
        <f>SUM(R35:R40)</f>
        <v>0</v>
      </c>
      <c r="S34" s="249">
        <f t="shared" si="9"/>
        <v>-8043</v>
      </c>
      <c r="T34" s="212">
        <f t="shared" si="3"/>
        <v>0</v>
      </c>
      <c r="U34" s="209">
        <f>SUBTOTAL(9,U35:U40)</f>
        <v>8043</v>
      </c>
      <c r="V34" s="209">
        <f>SUM(V35:V40)</f>
        <v>0</v>
      </c>
      <c r="W34" s="249">
        <f t="shared" si="10"/>
        <v>-8043</v>
      </c>
      <c r="X34" s="210">
        <f t="shared" si="4"/>
        <v>0</v>
      </c>
      <c r="Y34" s="211">
        <f>SUBTOTAL(9,Y35:Y40)</f>
        <v>8293</v>
      </c>
      <c r="Z34" s="209">
        <f>SUM(Z35:Z40)</f>
        <v>0</v>
      </c>
      <c r="AA34" s="249">
        <f t="shared" si="11"/>
        <v>-8293</v>
      </c>
      <c r="AB34" s="212">
        <f t="shared" si="5"/>
        <v>0</v>
      </c>
    </row>
    <row r="35" spans="1:28" x14ac:dyDescent="0.4">
      <c r="A35" s="213">
        <v>5117</v>
      </c>
      <c r="B35" s="197" t="s">
        <v>55</v>
      </c>
      <c r="C35" s="197">
        <v>310</v>
      </c>
      <c r="D35" s="278" t="s">
        <v>1</v>
      </c>
      <c r="E35" s="198">
        <v>800</v>
      </c>
      <c r="G35" s="222">
        <f t="shared" si="12"/>
        <v>-800</v>
      </c>
      <c r="H35" s="215">
        <f t="shared" si="0"/>
        <v>0</v>
      </c>
      <c r="I35" s="198">
        <v>800</v>
      </c>
      <c r="K35" s="222">
        <f t="shared" si="7"/>
        <v>-800</v>
      </c>
      <c r="L35" s="215">
        <f t="shared" si="1"/>
        <v>0</v>
      </c>
      <c r="M35" s="198">
        <v>800</v>
      </c>
      <c r="N35" s="198"/>
      <c r="O35" s="222">
        <f t="shared" si="8"/>
        <v>-800</v>
      </c>
      <c r="P35" s="215">
        <f t="shared" si="2"/>
        <v>0</v>
      </c>
      <c r="Q35" s="198">
        <v>800</v>
      </c>
      <c r="R35" s="198"/>
      <c r="S35" s="222">
        <f t="shared" si="9"/>
        <v>-800</v>
      </c>
      <c r="T35" s="215">
        <f t="shared" si="3"/>
        <v>0</v>
      </c>
      <c r="U35" s="198">
        <v>800</v>
      </c>
      <c r="V35" s="198"/>
      <c r="W35" s="222">
        <f t="shared" si="10"/>
        <v>-800</v>
      </c>
      <c r="X35" s="215">
        <f t="shared" si="4"/>
        <v>0</v>
      </c>
      <c r="Y35" s="214">
        <v>800</v>
      </c>
      <c r="Z35" s="198"/>
      <c r="AA35" s="222">
        <f t="shared" si="11"/>
        <v>-800</v>
      </c>
      <c r="AB35" s="215">
        <f t="shared" si="5"/>
        <v>0</v>
      </c>
    </row>
    <row r="36" spans="1:28" x14ac:dyDescent="0.4">
      <c r="A36" s="213">
        <v>5117</v>
      </c>
      <c r="B36" s="197" t="s">
        <v>108</v>
      </c>
      <c r="C36" s="197">
        <v>320</v>
      </c>
      <c r="D36" s="278" t="s">
        <v>2</v>
      </c>
      <c r="E36" s="198">
        <v>1020</v>
      </c>
      <c r="G36" s="222">
        <f t="shared" si="12"/>
        <v>-1020</v>
      </c>
      <c r="H36" s="215">
        <f t="shared" si="0"/>
        <v>0</v>
      </c>
      <c r="I36" s="198">
        <v>1360</v>
      </c>
      <c r="K36" s="222">
        <f t="shared" si="7"/>
        <v>-1360</v>
      </c>
      <c r="L36" s="215">
        <f t="shared" si="1"/>
        <v>0</v>
      </c>
      <c r="M36" s="198">
        <v>1360</v>
      </c>
      <c r="N36" s="198"/>
      <c r="O36" s="222">
        <f t="shared" si="8"/>
        <v>-1360</v>
      </c>
      <c r="P36" s="215">
        <f t="shared" si="2"/>
        <v>0</v>
      </c>
      <c r="Q36" s="198">
        <v>1190</v>
      </c>
      <c r="R36" s="198"/>
      <c r="S36" s="222">
        <f t="shared" si="9"/>
        <v>-1190</v>
      </c>
      <c r="T36" s="215">
        <f t="shared" si="3"/>
        <v>0</v>
      </c>
      <c r="U36" s="198">
        <v>1190</v>
      </c>
      <c r="V36" s="198"/>
      <c r="W36" s="222">
        <f t="shared" si="10"/>
        <v>-1190</v>
      </c>
      <c r="X36" s="215">
        <f t="shared" si="4"/>
        <v>0</v>
      </c>
      <c r="Y36" s="214">
        <v>1190</v>
      </c>
      <c r="Z36" s="198"/>
      <c r="AA36" s="222">
        <f t="shared" si="11"/>
        <v>-1190</v>
      </c>
      <c r="AB36" s="215">
        <f t="shared" si="5"/>
        <v>0</v>
      </c>
    </row>
    <row r="37" spans="1:28" x14ac:dyDescent="0.4">
      <c r="A37" s="213">
        <v>5117</v>
      </c>
      <c r="B37" s="197" t="s">
        <v>108</v>
      </c>
      <c r="C37" s="197">
        <v>330</v>
      </c>
      <c r="D37" s="278" t="s">
        <v>3</v>
      </c>
      <c r="E37" s="198">
        <v>1397</v>
      </c>
      <c r="G37" s="222">
        <f t="shared" si="12"/>
        <v>-1397</v>
      </c>
      <c r="H37" s="215">
        <f t="shared" si="0"/>
        <v>0</v>
      </c>
      <c r="I37" s="198">
        <v>1397</v>
      </c>
      <c r="K37" s="222">
        <f t="shared" si="7"/>
        <v>-1397</v>
      </c>
      <c r="L37" s="215">
        <f t="shared" si="1"/>
        <v>0</v>
      </c>
      <c r="M37" s="198">
        <v>1397</v>
      </c>
      <c r="N37" s="198"/>
      <c r="O37" s="222">
        <f t="shared" si="8"/>
        <v>-1397</v>
      </c>
      <c r="P37" s="215">
        <f t="shared" si="2"/>
        <v>0</v>
      </c>
      <c r="Q37" s="198">
        <v>1397</v>
      </c>
      <c r="R37" s="198"/>
      <c r="S37" s="222">
        <f t="shared" si="9"/>
        <v>-1397</v>
      </c>
      <c r="T37" s="215">
        <f t="shared" si="3"/>
        <v>0</v>
      </c>
      <c r="U37" s="198">
        <v>1397</v>
      </c>
      <c r="V37" s="198"/>
      <c r="W37" s="222">
        <f t="shared" si="10"/>
        <v>-1397</v>
      </c>
      <c r="X37" s="215">
        <f t="shared" si="4"/>
        <v>0</v>
      </c>
      <c r="Y37" s="214">
        <v>1397</v>
      </c>
      <c r="Z37" s="198"/>
      <c r="AA37" s="222">
        <f t="shared" si="11"/>
        <v>-1397</v>
      </c>
      <c r="AB37" s="215">
        <f t="shared" si="5"/>
        <v>0</v>
      </c>
    </row>
    <row r="38" spans="1:28" x14ac:dyDescent="0.4">
      <c r="A38" s="213">
        <v>5117</v>
      </c>
      <c r="B38" s="197" t="s">
        <v>108</v>
      </c>
      <c r="C38" s="197">
        <v>341</v>
      </c>
      <c r="D38" s="278" t="s">
        <v>32</v>
      </c>
      <c r="E38" s="198">
        <v>556</v>
      </c>
      <c r="G38" s="222">
        <f t="shared" si="12"/>
        <v>-556</v>
      </c>
      <c r="H38" s="215">
        <f t="shared" si="0"/>
        <v>0</v>
      </c>
      <c r="I38" s="198">
        <v>556</v>
      </c>
      <c r="K38" s="222">
        <f t="shared" si="7"/>
        <v>-556</v>
      </c>
      <c r="L38" s="215">
        <f t="shared" si="1"/>
        <v>0</v>
      </c>
      <c r="M38" s="198">
        <v>556</v>
      </c>
      <c r="N38" s="198"/>
      <c r="O38" s="222">
        <f t="shared" si="8"/>
        <v>-556</v>
      </c>
      <c r="P38" s="215">
        <f t="shared" si="2"/>
        <v>0</v>
      </c>
      <c r="Q38" s="198">
        <v>556</v>
      </c>
      <c r="R38" s="198"/>
      <c r="S38" s="222">
        <f t="shared" si="9"/>
        <v>-556</v>
      </c>
      <c r="T38" s="215">
        <f t="shared" si="3"/>
        <v>0</v>
      </c>
      <c r="U38" s="198">
        <v>556</v>
      </c>
      <c r="V38" s="198"/>
      <c r="W38" s="222">
        <f t="shared" si="10"/>
        <v>-556</v>
      </c>
      <c r="X38" s="215">
        <f t="shared" si="4"/>
        <v>0</v>
      </c>
      <c r="Y38" s="214">
        <v>556</v>
      </c>
      <c r="Z38" s="198"/>
      <c r="AA38" s="222">
        <f t="shared" si="11"/>
        <v>-556</v>
      </c>
      <c r="AB38" s="215">
        <f t="shared" si="5"/>
        <v>0</v>
      </c>
    </row>
    <row r="39" spans="1:28" x14ac:dyDescent="0.4">
      <c r="A39" s="213">
        <v>5117</v>
      </c>
      <c r="B39" s="197" t="s">
        <v>108</v>
      </c>
      <c r="C39" s="197">
        <v>342</v>
      </c>
      <c r="D39" s="278" t="s">
        <v>33</v>
      </c>
      <c r="E39" s="198">
        <v>1600</v>
      </c>
      <c r="G39" s="222">
        <f t="shared" si="12"/>
        <v>-1600</v>
      </c>
      <c r="H39" s="215">
        <f t="shared" si="0"/>
        <v>0</v>
      </c>
      <c r="I39" s="198">
        <v>1600</v>
      </c>
      <c r="K39" s="222">
        <f t="shared" si="7"/>
        <v>-1600</v>
      </c>
      <c r="L39" s="215">
        <f t="shared" si="1"/>
        <v>0</v>
      </c>
      <c r="M39" s="198">
        <v>2100</v>
      </c>
      <c r="N39" s="198"/>
      <c r="O39" s="222">
        <f t="shared" si="8"/>
        <v>-2100</v>
      </c>
      <c r="P39" s="215">
        <f t="shared" si="2"/>
        <v>0</v>
      </c>
      <c r="Q39" s="198">
        <v>2100</v>
      </c>
      <c r="R39" s="198"/>
      <c r="S39" s="222">
        <f t="shared" si="9"/>
        <v>-2100</v>
      </c>
      <c r="T39" s="215">
        <f t="shared" si="3"/>
        <v>0</v>
      </c>
      <c r="U39" s="198">
        <v>2100</v>
      </c>
      <c r="V39" s="198"/>
      <c r="W39" s="222">
        <f t="shared" si="10"/>
        <v>-2100</v>
      </c>
      <c r="X39" s="215">
        <f t="shared" si="4"/>
        <v>0</v>
      </c>
      <c r="Y39" s="214">
        <v>2100</v>
      </c>
      <c r="Z39" s="198"/>
      <c r="AA39" s="222">
        <f t="shared" si="11"/>
        <v>-2100</v>
      </c>
      <c r="AB39" s="215">
        <f t="shared" si="5"/>
        <v>0</v>
      </c>
    </row>
    <row r="40" spans="1:28" x14ac:dyDescent="0.4">
      <c r="A40" s="216">
        <v>5117</v>
      </c>
      <c r="B40" s="217" t="s">
        <v>108</v>
      </c>
      <c r="C40" s="217">
        <v>350</v>
      </c>
      <c r="D40" s="279" t="s">
        <v>4</v>
      </c>
      <c r="E40" s="218">
        <v>1500</v>
      </c>
      <c r="F40" s="218"/>
      <c r="G40" s="251">
        <f t="shared" si="12"/>
        <v>-1500</v>
      </c>
      <c r="H40" s="221">
        <f t="shared" si="0"/>
        <v>0</v>
      </c>
      <c r="I40" s="218">
        <v>1500</v>
      </c>
      <c r="J40" s="218"/>
      <c r="K40" s="251">
        <f t="shared" si="7"/>
        <v>-1500</v>
      </c>
      <c r="L40" s="221">
        <f t="shared" si="1"/>
        <v>0</v>
      </c>
      <c r="M40" s="218">
        <v>2000</v>
      </c>
      <c r="N40" s="218"/>
      <c r="O40" s="251">
        <f t="shared" si="8"/>
        <v>-2000</v>
      </c>
      <c r="P40" s="221">
        <f t="shared" si="2"/>
        <v>0</v>
      </c>
      <c r="Q40" s="218">
        <v>2000</v>
      </c>
      <c r="R40" s="218"/>
      <c r="S40" s="251">
        <f t="shared" si="9"/>
        <v>-2000</v>
      </c>
      <c r="T40" s="221">
        <f t="shared" si="3"/>
        <v>0</v>
      </c>
      <c r="U40" s="218">
        <v>2000</v>
      </c>
      <c r="V40" s="218"/>
      <c r="W40" s="251">
        <f t="shared" si="10"/>
        <v>-2000</v>
      </c>
      <c r="X40" s="221">
        <f t="shared" si="4"/>
        <v>0</v>
      </c>
      <c r="Y40" s="220">
        <v>2250</v>
      </c>
      <c r="Z40" s="218"/>
      <c r="AA40" s="251">
        <f t="shared" si="11"/>
        <v>-2250</v>
      </c>
      <c r="AB40" s="221">
        <f t="shared" si="5"/>
        <v>0</v>
      </c>
    </row>
    <row r="41" spans="1:28" x14ac:dyDescent="0.4">
      <c r="A41" s="207">
        <v>5120</v>
      </c>
      <c r="B41" s="208" t="s">
        <v>36</v>
      </c>
      <c r="C41" s="208"/>
      <c r="D41" s="281"/>
      <c r="E41" s="209">
        <f>SUBTOTAL(9,E42:E47)</f>
        <v>7011</v>
      </c>
      <c r="F41" s="209">
        <f>SUM(F42:F47)</f>
        <v>0</v>
      </c>
      <c r="G41" s="249">
        <f t="shared" si="12"/>
        <v>-7011</v>
      </c>
      <c r="H41" s="212">
        <f t="shared" si="0"/>
        <v>0</v>
      </c>
      <c r="I41" s="209">
        <f>SUBTOTAL(9,I42:I47)</f>
        <v>8291</v>
      </c>
      <c r="J41" s="209">
        <f>SUM(J42:J47)</f>
        <v>0</v>
      </c>
      <c r="K41" s="249">
        <f t="shared" si="7"/>
        <v>-8291</v>
      </c>
      <c r="L41" s="212">
        <f t="shared" si="1"/>
        <v>0</v>
      </c>
      <c r="M41" s="209">
        <f>SUBTOTAL(9,M42:M47)</f>
        <v>10518</v>
      </c>
      <c r="N41" s="209">
        <f>SUM(N42:N47)</f>
        <v>0</v>
      </c>
      <c r="O41" s="249">
        <f t="shared" si="8"/>
        <v>-10518</v>
      </c>
      <c r="P41" s="212">
        <f t="shared" si="2"/>
        <v>0</v>
      </c>
      <c r="Q41" s="209">
        <f>SUBTOTAL(9,Q42:Q47)</f>
        <v>11494</v>
      </c>
      <c r="R41" s="209">
        <f>SUM(R42:R47)</f>
        <v>0</v>
      </c>
      <c r="S41" s="249">
        <f t="shared" si="9"/>
        <v>-11494</v>
      </c>
      <c r="T41" s="212">
        <f t="shared" si="3"/>
        <v>0</v>
      </c>
      <c r="U41" s="209">
        <f>SUBTOTAL(9,U42:U47)</f>
        <v>11646</v>
      </c>
      <c r="V41" s="209">
        <f>SUM(V42:V47)</f>
        <v>0</v>
      </c>
      <c r="W41" s="249">
        <f t="shared" si="10"/>
        <v>-11646</v>
      </c>
      <c r="X41" s="210">
        <f t="shared" si="4"/>
        <v>0</v>
      </c>
      <c r="Y41" s="211">
        <f>SUBTOTAL(9,Y42:Y47)</f>
        <v>12050</v>
      </c>
      <c r="Z41" s="209">
        <f>SUM(Z42:Z47)</f>
        <v>0</v>
      </c>
      <c r="AA41" s="249">
        <f t="shared" si="11"/>
        <v>-12050</v>
      </c>
      <c r="AB41" s="212">
        <f t="shared" si="5"/>
        <v>0</v>
      </c>
    </row>
    <row r="42" spans="1:28" x14ac:dyDescent="0.4">
      <c r="A42" s="213">
        <v>5120</v>
      </c>
      <c r="B42" s="197" t="s">
        <v>36</v>
      </c>
      <c r="C42" s="197">
        <v>310</v>
      </c>
      <c r="D42" s="278" t="s">
        <v>1</v>
      </c>
      <c r="E42" s="198">
        <v>1491</v>
      </c>
      <c r="F42" s="198">
        <f>F49+F56</f>
        <v>0</v>
      </c>
      <c r="G42" s="222">
        <f t="shared" si="12"/>
        <v>-1491</v>
      </c>
      <c r="H42" s="215">
        <f t="shared" si="0"/>
        <v>0</v>
      </c>
      <c r="I42" s="198">
        <v>1431</v>
      </c>
      <c r="J42" s="198">
        <f>J49+J56</f>
        <v>0</v>
      </c>
      <c r="K42" s="222">
        <f t="shared" si="7"/>
        <v>-1431</v>
      </c>
      <c r="L42" s="215">
        <f t="shared" si="1"/>
        <v>0</v>
      </c>
      <c r="M42" s="198">
        <v>2127</v>
      </c>
      <c r="N42" s="198">
        <f>N49+N56</f>
        <v>0</v>
      </c>
      <c r="O42" s="222">
        <f t="shared" si="8"/>
        <v>-2127</v>
      </c>
      <c r="P42" s="215">
        <f t="shared" si="2"/>
        <v>0</v>
      </c>
      <c r="Q42" s="198">
        <v>1851</v>
      </c>
      <c r="R42" s="198">
        <f>R49+R56</f>
        <v>0</v>
      </c>
      <c r="S42" s="222">
        <f t="shared" si="9"/>
        <v>-1851</v>
      </c>
      <c r="T42" s="215">
        <f t="shared" si="3"/>
        <v>0</v>
      </c>
      <c r="U42" s="198">
        <v>1707</v>
      </c>
      <c r="V42" s="198">
        <f>V49+V56</f>
        <v>0</v>
      </c>
      <c r="W42" s="222">
        <f t="shared" si="10"/>
        <v>-1707</v>
      </c>
      <c r="X42" s="199">
        <f t="shared" si="4"/>
        <v>0</v>
      </c>
      <c r="Y42" s="214">
        <v>1923</v>
      </c>
      <c r="Z42" s="198">
        <f>Z49+Z56</f>
        <v>0</v>
      </c>
      <c r="AA42" s="222">
        <f t="shared" si="11"/>
        <v>-1923</v>
      </c>
      <c r="AB42" s="215">
        <f t="shared" si="5"/>
        <v>0</v>
      </c>
    </row>
    <row r="43" spans="1:28" x14ac:dyDescent="0.4">
      <c r="A43" s="213">
        <v>5120</v>
      </c>
      <c r="B43" s="197" t="s">
        <v>36</v>
      </c>
      <c r="C43" s="197">
        <v>320</v>
      </c>
      <c r="D43" s="278" t="s">
        <v>2</v>
      </c>
      <c r="E43" s="198">
        <v>1044</v>
      </c>
      <c r="F43" s="198">
        <f t="shared" ref="F43:F47" si="13">F50+F57</f>
        <v>0</v>
      </c>
      <c r="G43" s="222">
        <f t="shared" si="12"/>
        <v>-1044</v>
      </c>
      <c r="H43" s="215">
        <f t="shared" si="0"/>
        <v>0</v>
      </c>
      <c r="I43" s="198">
        <v>1488</v>
      </c>
      <c r="J43" s="198">
        <f t="shared" ref="J43:J47" si="14">J50+J57</f>
        <v>0</v>
      </c>
      <c r="K43" s="222">
        <f t="shared" si="7"/>
        <v>-1488</v>
      </c>
      <c r="L43" s="215">
        <f t="shared" si="1"/>
        <v>0</v>
      </c>
      <c r="M43" s="198">
        <v>2124</v>
      </c>
      <c r="N43" s="198">
        <f t="shared" ref="N43:N47" si="15">N50+N57</f>
        <v>0</v>
      </c>
      <c r="O43" s="222">
        <f t="shared" si="8"/>
        <v>-2124</v>
      </c>
      <c r="P43" s="215">
        <f t="shared" si="2"/>
        <v>0</v>
      </c>
      <c r="Q43" s="198">
        <v>2472</v>
      </c>
      <c r="R43" s="198">
        <f t="shared" ref="R43:R47" si="16">R50+R57</f>
        <v>0</v>
      </c>
      <c r="S43" s="222">
        <f t="shared" si="9"/>
        <v>-2472</v>
      </c>
      <c r="T43" s="215">
        <f t="shared" si="3"/>
        <v>0</v>
      </c>
      <c r="U43" s="198">
        <v>2580</v>
      </c>
      <c r="V43" s="198">
        <f t="shared" ref="V43:V47" si="17">V50+V57</f>
        <v>0</v>
      </c>
      <c r="W43" s="222">
        <f t="shared" si="10"/>
        <v>-2580</v>
      </c>
      <c r="X43" s="199">
        <f t="shared" si="4"/>
        <v>0</v>
      </c>
      <c r="Y43" s="214">
        <v>2280</v>
      </c>
      <c r="Z43" s="198">
        <f t="shared" ref="Z43:Z47" si="18">Z50+Z57</f>
        <v>0</v>
      </c>
      <c r="AA43" s="222">
        <f t="shared" si="11"/>
        <v>-2280</v>
      </c>
      <c r="AB43" s="215">
        <f t="shared" si="5"/>
        <v>0</v>
      </c>
    </row>
    <row r="44" spans="1:28" x14ac:dyDescent="0.4">
      <c r="A44" s="213">
        <v>5120</v>
      </c>
      <c r="B44" s="197" t="s">
        <v>36</v>
      </c>
      <c r="C44" s="197">
        <v>330</v>
      </c>
      <c r="D44" s="278" t="s">
        <v>3</v>
      </c>
      <c r="E44" s="198">
        <v>1084</v>
      </c>
      <c r="F44" s="198">
        <f t="shared" si="13"/>
        <v>0</v>
      </c>
      <c r="G44" s="222">
        <f t="shared" si="12"/>
        <v>-1084</v>
      </c>
      <c r="H44" s="215">
        <f t="shared" si="0"/>
        <v>0</v>
      </c>
      <c r="I44" s="198">
        <v>1720</v>
      </c>
      <c r="J44" s="198">
        <f t="shared" si="14"/>
        <v>0</v>
      </c>
      <c r="K44" s="222">
        <f t="shared" si="7"/>
        <v>-1720</v>
      </c>
      <c r="L44" s="215">
        <f t="shared" si="1"/>
        <v>0</v>
      </c>
      <c r="M44" s="198">
        <v>1792</v>
      </c>
      <c r="N44" s="198">
        <f t="shared" si="15"/>
        <v>0</v>
      </c>
      <c r="O44" s="222">
        <f t="shared" si="8"/>
        <v>-1792</v>
      </c>
      <c r="P44" s="215">
        <f t="shared" si="2"/>
        <v>0</v>
      </c>
      <c r="Q44" s="198">
        <v>2140</v>
      </c>
      <c r="R44" s="198">
        <f t="shared" si="16"/>
        <v>0</v>
      </c>
      <c r="S44" s="222">
        <f t="shared" si="9"/>
        <v>-2140</v>
      </c>
      <c r="T44" s="215">
        <f t="shared" si="3"/>
        <v>0</v>
      </c>
      <c r="U44" s="198">
        <v>2008</v>
      </c>
      <c r="V44" s="198">
        <f t="shared" si="17"/>
        <v>0</v>
      </c>
      <c r="W44" s="222">
        <f t="shared" si="10"/>
        <v>-2008</v>
      </c>
      <c r="X44" s="199">
        <f t="shared" si="4"/>
        <v>0</v>
      </c>
      <c r="Y44" s="214">
        <v>2200</v>
      </c>
      <c r="Z44" s="198">
        <f t="shared" si="18"/>
        <v>0</v>
      </c>
      <c r="AA44" s="222">
        <f t="shared" si="11"/>
        <v>-2200</v>
      </c>
      <c r="AB44" s="215">
        <f t="shared" si="5"/>
        <v>0</v>
      </c>
    </row>
    <row r="45" spans="1:28" x14ac:dyDescent="0.4">
      <c r="A45" s="213">
        <v>5120</v>
      </c>
      <c r="B45" s="197" t="s">
        <v>36</v>
      </c>
      <c r="C45" s="197">
        <v>341</v>
      </c>
      <c r="D45" s="278" t="s">
        <v>32</v>
      </c>
      <c r="E45" s="198">
        <v>693</v>
      </c>
      <c r="F45" s="198">
        <f t="shared" si="13"/>
        <v>0</v>
      </c>
      <c r="G45" s="222">
        <f t="shared" si="12"/>
        <v>-693</v>
      </c>
      <c r="H45" s="215">
        <f t="shared" si="0"/>
        <v>0</v>
      </c>
      <c r="I45" s="198">
        <v>861</v>
      </c>
      <c r="J45" s="198">
        <f t="shared" si="14"/>
        <v>0</v>
      </c>
      <c r="K45" s="222">
        <f t="shared" si="7"/>
        <v>-861</v>
      </c>
      <c r="L45" s="215">
        <f t="shared" si="1"/>
        <v>0</v>
      </c>
      <c r="M45" s="198">
        <v>1017</v>
      </c>
      <c r="N45" s="198">
        <f t="shared" si="15"/>
        <v>0</v>
      </c>
      <c r="O45" s="222">
        <f t="shared" si="8"/>
        <v>-1017</v>
      </c>
      <c r="P45" s="215">
        <f t="shared" si="2"/>
        <v>0</v>
      </c>
      <c r="Q45" s="198">
        <v>1617</v>
      </c>
      <c r="R45" s="198">
        <f t="shared" si="16"/>
        <v>0</v>
      </c>
      <c r="S45" s="222">
        <f t="shared" si="9"/>
        <v>-1617</v>
      </c>
      <c r="T45" s="215">
        <f t="shared" si="3"/>
        <v>0</v>
      </c>
      <c r="U45" s="198">
        <v>1521</v>
      </c>
      <c r="V45" s="198">
        <f t="shared" si="17"/>
        <v>0</v>
      </c>
      <c r="W45" s="222">
        <f t="shared" si="10"/>
        <v>-1521</v>
      </c>
      <c r="X45" s="199">
        <f t="shared" si="4"/>
        <v>0</v>
      </c>
      <c r="Y45" s="214">
        <v>1281</v>
      </c>
      <c r="Z45" s="198">
        <f t="shared" si="18"/>
        <v>0</v>
      </c>
      <c r="AA45" s="222">
        <f t="shared" si="11"/>
        <v>-1281</v>
      </c>
      <c r="AB45" s="215">
        <f t="shared" si="5"/>
        <v>0</v>
      </c>
    </row>
    <row r="46" spans="1:28" x14ac:dyDescent="0.4">
      <c r="A46" s="213">
        <v>5120</v>
      </c>
      <c r="B46" s="197" t="s">
        <v>36</v>
      </c>
      <c r="C46" s="197">
        <v>342</v>
      </c>
      <c r="D46" s="278" t="s">
        <v>33</v>
      </c>
      <c r="E46" s="198">
        <v>1262</v>
      </c>
      <c r="F46" s="198">
        <f t="shared" si="13"/>
        <v>0</v>
      </c>
      <c r="G46" s="222">
        <f t="shared" si="12"/>
        <v>-1262</v>
      </c>
      <c r="H46" s="215">
        <f t="shared" si="0"/>
        <v>0</v>
      </c>
      <c r="I46" s="198">
        <v>1130</v>
      </c>
      <c r="J46" s="198">
        <f t="shared" si="14"/>
        <v>0</v>
      </c>
      <c r="K46" s="222">
        <f t="shared" si="7"/>
        <v>-1130</v>
      </c>
      <c r="L46" s="215">
        <f t="shared" si="1"/>
        <v>0</v>
      </c>
      <c r="M46" s="198">
        <v>1352</v>
      </c>
      <c r="N46" s="198">
        <f t="shared" si="15"/>
        <v>0</v>
      </c>
      <c r="O46" s="222">
        <f t="shared" si="8"/>
        <v>-1352</v>
      </c>
      <c r="P46" s="215">
        <f t="shared" si="2"/>
        <v>0</v>
      </c>
      <c r="Q46" s="198">
        <v>1628</v>
      </c>
      <c r="R46" s="198">
        <f t="shared" si="16"/>
        <v>0</v>
      </c>
      <c r="S46" s="222">
        <f t="shared" si="9"/>
        <v>-1628</v>
      </c>
      <c r="T46" s="215">
        <f t="shared" si="3"/>
        <v>0</v>
      </c>
      <c r="U46" s="198">
        <v>1832</v>
      </c>
      <c r="V46" s="198">
        <f t="shared" si="17"/>
        <v>0</v>
      </c>
      <c r="W46" s="222">
        <f t="shared" si="10"/>
        <v>-1832</v>
      </c>
      <c r="X46" s="199">
        <f t="shared" si="4"/>
        <v>0</v>
      </c>
      <c r="Y46" s="214">
        <v>1964</v>
      </c>
      <c r="Z46" s="198">
        <f t="shared" si="18"/>
        <v>0</v>
      </c>
      <c r="AA46" s="222">
        <f t="shared" si="11"/>
        <v>-1964</v>
      </c>
      <c r="AB46" s="215">
        <f t="shared" si="5"/>
        <v>0</v>
      </c>
    </row>
    <row r="47" spans="1:28" x14ac:dyDescent="0.4">
      <c r="A47" s="213">
        <v>5120</v>
      </c>
      <c r="B47" s="197" t="s">
        <v>36</v>
      </c>
      <c r="C47" s="197">
        <v>350</v>
      </c>
      <c r="D47" s="278" t="s">
        <v>4</v>
      </c>
      <c r="E47" s="198">
        <v>1437</v>
      </c>
      <c r="F47" s="198">
        <f t="shared" si="13"/>
        <v>0</v>
      </c>
      <c r="G47" s="222">
        <f t="shared" si="12"/>
        <v>-1437</v>
      </c>
      <c r="H47" s="215">
        <f t="shared" si="0"/>
        <v>0</v>
      </c>
      <c r="I47" s="198">
        <v>1661</v>
      </c>
      <c r="J47" s="198">
        <f t="shared" si="14"/>
        <v>0</v>
      </c>
      <c r="K47" s="222">
        <f t="shared" si="7"/>
        <v>-1661</v>
      </c>
      <c r="L47" s="215">
        <f t="shared" si="1"/>
        <v>0</v>
      </c>
      <c r="M47" s="198">
        <v>2106</v>
      </c>
      <c r="N47" s="198">
        <f t="shared" si="15"/>
        <v>0</v>
      </c>
      <c r="O47" s="222">
        <f t="shared" si="8"/>
        <v>-2106</v>
      </c>
      <c r="P47" s="215">
        <f t="shared" si="2"/>
        <v>0</v>
      </c>
      <c r="Q47" s="198">
        <v>1786</v>
      </c>
      <c r="R47" s="198">
        <f t="shared" si="16"/>
        <v>0</v>
      </c>
      <c r="S47" s="222">
        <f t="shared" si="9"/>
        <v>-1786</v>
      </c>
      <c r="T47" s="215">
        <f t="shared" si="3"/>
        <v>0</v>
      </c>
      <c r="U47" s="198">
        <v>1998</v>
      </c>
      <c r="V47" s="198">
        <f t="shared" si="17"/>
        <v>0</v>
      </c>
      <c r="W47" s="222">
        <f t="shared" si="10"/>
        <v>-1998</v>
      </c>
      <c r="X47" s="199">
        <f t="shared" si="4"/>
        <v>0</v>
      </c>
      <c r="Y47" s="214">
        <v>2402</v>
      </c>
      <c r="Z47" s="198">
        <f t="shared" si="18"/>
        <v>0</v>
      </c>
      <c r="AA47" s="222">
        <f t="shared" si="11"/>
        <v>-2402</v>
      </c>
      <c r="AB47" s="215">
        <f t="shared" si="5"/>
        <v>0</v>
      </c>
    </row>
    <row r="48" spans="1:28" x14ac:dyDescent="0.4">
      <c r="A48" s="257"/>
      <c r="B48" s="241" t="s">
        <v>37</v>
      </c>
      <c r="C48" s="242"/>
      <c r="D48" s="282"/>
      <c r="E48" s="258" t="s">
        <v>91</v>
      </c>
      <c r="F48" s="259">
        <f>SUM(F49:F54)</f>
        <v>0</v>
      </c>
      <c r="G48" s="260" t="s">
        <v>91</v>
      </c>
      <c r="H48" s="261" t="s">
        <v>91</v>
      </c>
      <c r="I48" s="258" t="s">
        <v>91</v>
      </c>
      <c r="J48" s="259">
        <f>SUM(J49:J54)</f>
        <v>0</v>
      </c>
      <c r="K48" s="260" t="s">
        <v>91</v>
      </c>
      <c r="L48" s="261" t="s">
        <v>91</v>
      </c>
      <c r="M48" s="258" t="s">
        <v>91</v>
      </c>
      <c r="N48" s="259">
        <f>SUM(N49:N54)</f>
        <v>0</v>
      </c>
      <c r="O48" s="260" t="s">
        <v>91</v>
      </c>
      <c r="P48" s="261" t="s">
        <v>91</v>
      </c>
      <c r="Q48" s="258" t="s">
        <v>91</v>
      </c>
      <c r="R48" s="259">
        <f>SUM(R49:R54)</f>
        <v>0</v>
      </c>
      <c r="S48" s="260" t="s">
        <v>91</v>
      </c>
      <c r="T48" s="261" t="s">
        <v>91</v>
      </c>
      <c r="U48" s="258" t="s">
        <v>91</v>
      </c>
      <c r="V48" s="259">
        <f>SUM(V49:V54)</f>
        <v>0</v>
      </c>
      <c r="W48" s="260" t="s">
        <v>91</v>
      </c>
      <c r="X48" s="261" t="s">
        <v>91</v>
      </c>
      <c r="Y48" s="258" t="s">
        <v>91</v>
      </c>
      <c r="Z48" s="259">
        <f>SUM(Z49:Z54)</f>
        <v>0</v>
      </c>
      <c r="AA48" s="260" t="s">
        <v>91</v>
      </c>
      <c r="AB48" s="261" t="s">
        <v>91</v>
      </c>
    </row>
    <row r="49" spans="1:28" x14ac:dyDescent="0.4">
      <c r="A49" s="262"/>
      <c r="B49" s="243" t="s">
        <v>38</v>
      </c>
      <c r="C49" s="256">
        <v>310</v>
      </c>
      <c r="D49" s="283" t="s">
        <v>1</v>
      </c>
      <c r="E49" s="264" t="s">
        <v>92</v>
      </c>
      <c r="F49" s="264"/>
      <c r="G49" s="265" t="s">
        <v>91</v>
      </c>
      <c r="H49" s="266" t="s">
        <v>91</v>
      </c>
      <c r="I49" s="263" t="s">
        <v>92</v>
      </c>
      <c r="J49" s="264"/>
      <c r="K49" s="265" t="s">
        <v>91</v>
      </c>
      <c r="L49" s="266" t="s">
        <v>91</v>
      </c>
      <c r="M49" s="263" t="s">
        <v>92</v>
      </c>
      <c r="N49" s="264"/>
      <c r="O49" s="265" t="s">
        <v>91</v>
      </c>
      <c r="P49" s="266" t="s">
        <v>91</v>
      </c>
      <c r="Q49" s="263" t="s">
        <v>92</v>
      </c>
      <c r="R49" s="264"/>
      <c r="S49" s="265" t="s">
        <v>91</v>
      </c>
      <c r="T49" s="266" t="s">
        <v>91</v>
      </c>
      <c r="U49" s="263" t="s">
        <v>92</v>
      </c>
      <c r="V49" s="264"/>
      <c r="W49" s="265" t="s">
        <v>91</v>
      </c>
      <c r="X49" s="266" t="s">
        <v>91</v>
      </c>
      <c r="Y49" s="263" t="s">
        <v>92</v>
      </c>
      <c r="Z49" s="264"/>
      <c r="AA49" s="265" t="s">
        <v>91</v>
      </c>
      <c r="AB49" s="266" t="s">
        <v>91</v>
      </c>
    </row>
    <row r="50" spans="1:28" x14ac:dyDescent="0.4">
      <c r="A50" s="262"/>
      <c r="B50" s="243" t="s">
        <v>38</v>
      </c>
      <c r="C50" s="256">
        <v>320</v>
      </c>
      <c r="D50" s="283" t="s">
        <v>2</v>
      </c>
      <c r="E50" s="264" t="s">
        <v>91</v>
      </c>
      <c r="F50" s="264"/>
      <c r="G50" s="265" t="s">
        <v>91</v>
      </c>
      <c r="H50" s="266" t="s">
        <v>91</v>
      </c>
      <c r="I50" s="263" t="s">
        <v>91</v>
      </c>
      <c r="J50" s="264"/>
      <c r="K50" s="265" t="s">
        <v>91</v>
      </c>
      <c r="L50" s="266" t="s">
        <v>91</v>
      </c>
      <c r="M50" s="263" t="s">
        <v>91</v>
      </c>
      <c r="N50" s="264"/>
      <c r="O50" s="265" t="s">
        <v>91</v>
      </c>
      <c r="P50" s="266" t="s">
        <v>91</v>
      </c>
      <c r="Q50" s="263" t="s">
        <v>91</v>
      </c>
      <c r="R50" s="264"/>
      <c r="S50" s="265" t="s">
        <v>91</v>
      </c>
      <c r="T50" s="266" t="s">
        <v>91</v>
      </c>
      <c r="U50" s="263" t="s">
        <v>91</v>
      </c>
      <c r="V50" s="264"/>
      <c r="W50" s="265" t="s">
        <v>91</v>
      </c>
      <c r="X50" s="266" t="s">
        <v>91</v>
      </c>
      <c r="Y50" s="263" t="s">
        <v>91</v>
      </c>
      <c r="Z50" s="264"/>
      <c r="AA50" s="265" t="s">
        <v>91</v>
      </c>
      <c r="AB50" s="266" t="s">
        <v>91</v>
      </c>
    </row>
    <row r="51" spans="1:28" x14ac:dyDescent="0.4">
      <c r="A51" s="262"/>
      <c r="B51" s="243" t="s">
        <v>38</v>
      </c>
      <c r="C51" s="256">
        <v>330</v>
      </c>
      <c r="D51" s="283" t="s">
        <v>3</v>
      </c>
      <c r="E51" s="264" t="s">
        <v>91</v>
      </c>
      <c r="F51" s="264"/>
      <c r="G51" s="265" t="s">
        <v>91</v>
      </c>
      <c r="H51" s="266" t="s">
        <v>91</v>
      </c>
      <c r="I51" s="263" t="s">
        <v>91</v>
      </c>
      <c r="J51" s="264"/>
      <c r="K51" s="265" t="s">
        <v>91</v>
      </c>
      <c r="L51" s="266" t="s">
        <v>91</v>
      </c>
      <c r="M51" s="263" t="s">
        <v>91</v>
      </c>
      <c r="N51" s="264"/>
      <c r="O51" s="265" t="s">
        <v>91</v>
      </c>
      <c r="P51" s="266" t="s">
        <v>91</v>
      </c>
      <c r="Q51" s="263" t="s">
        <v>91</v>
      </c>
      <c r="R51" s="264"/>
      <c r="S51" s="265" t="s">
        <v>91</v>
      </c>
      <c r="T51" s="266" t="s">
        <v>91</v>
      </c>
      <c r="U51" s="263" t="s">
        <v>91</v>
      </c>
      <c r="V51" s="264"/>
      <c r="W51" s="265" t="s">
        <v>91</v>
      </c>
      <c r="X51" s="266" t="s">
        <v>91</v>
      </c>
      <c r="Y51" s="263" t="s">
        <v>91</v>
      </c>
      <c r="Z51" s="264"/>
      <c r="AA51" s="265" t="s">
        <v>91</v>
      </c>
      <c r="AB51" s="266" t="s">
        <v>91</v>
      </c>
    </row>
    <row r="52" spans="1:28" x14ac:dyDescent="0.4">
      <c r="A52" s="262"/>
      <c r="B52" s="243" t="s">
        <v>38</v>
      </c>
      <c r="C52" s="256">
        <v>341</v>
      </c>
      <c r="D52" s="283" t="s">
        <v>32</v>
      </c>
      <c r="E52" s="264" t="s">
        <v>91</v>
      </c>
      <c r="F52" s="264"/>
      <c r="G52" s="265" t="s">
        <v>91</v>
      </c>
      <c r="H52" s="266" t="s">
        <v>91</v>
      </c>
      <c r="I52" s="263" t="s">
        <v>91</v>
      </c>
      <c r="J52" s="264"/>
      <c r="K52" s="265" t="s">
        <v>91</v>
      </c>
      <c r="L52" s="266" t="s">
        <v>91</v>
      </c>
      <c r="M52" s="263" t="s">
        <v>91</v>
      </c>
      <c r="N52" s="264"/>
      <c r="O52" s="265" t="s">
        <v>91</v>
      </c>
      <c r="P52" s="266" t="s">
        <v>91</v>
      </c>
      <c r="Q52" s="263" t="s">
        <v>91</v>
      </c>
      <c r="R52" s="264"/>
      <c r="S52" s="265" t="s">
        <v>91</v>
      </c>
      <c r="T52" s="266" t="s">
        <v>91</v>
      </c>
      <c r="U52" s="263" t="s">
        <v>91</v>
      </c>
      <c r="V52" s="264"/>
      <c r="W52" s="265" t="s">
        <v>91</v>
      </c>
      <c r="X52" s="266" t="s">
        <v>91</v>
      </c>
      <c r="Y52" s="263" t="s">
        <v>91</v>
      </c>
      <c r="Z52" s="264"/>
      <c r="AA52" s="265" t="s">
        <v>91</v>
      </c>
      <c r="AB52" s="266" t="s">
        <v>91</v>
      </c>
    </row>
    <row r="53" spans="1:28" x14ac:dyDescent="0.4">
      <c r="A53" s="262"/>
      <c r="B53" s="243" t="s">
        <v>38</v>
      </c>
      <c r="C53" s="256">
        <v>342</v>
      </c>
      <c r="D53" s="283" t="s">
        <v>33</v>
      </c>
      <c r="E53" s="264" t="s">
        <v>91</v>
      </c>
      <c r="F53" s="264"/>
      <c r="G53" s="265" t="s">
        <v>91</v>
      </c>
      <c r="H53" s="266" t="s">
        <v>91</v>
      </c>
      <c r="I53" s="263" t="s">
        <v>91</v>
      </c>
      <c r="J53" s="264"/>
      <c r="K53" s="265" t="s">
        <v>91</v>
      </c>
      <c r="L53" s="266" t="s">
        <v>91</v>
      </c>
      <c r="M53" s="263" t="s">
        <v>91</v>
      </c>
      <c r="N53" s="264"/>
      <c r="O53" s="265" t="s">
        <v>91</v>
      </c>
      <c r="P53" s="266" t="s">
        <v>91</v>
      </c>
      <c r="Q53" s="263" t="s">
        <v>91</v>
      </c>
      <c r="R53" s="264"/>
      <c r="S53" s="265" t="s">
        <v>91</v>
      </c>
      <c r="T53" s="266" t="s">
        <v>91</v>
      </c>
      <c r="U53" s="263" t="s">
        <v>91</v>
      </c>
      <c r="V53" s="264"/>
      <c r="W53" s="265" t="s">
        <v>91</v>
      </c>
      <c r="X53" s="266" t="s">
        <v>91</v>
      </c>
      <c r="Y53" s="263" t="s">
        <v>91</v>
      </c>
      <c r="Z53" s="264"/>
      <c r="AA53" s="265" t="s">
        <v>91</v>
      </c>
      <c r="AB53" s="266" t="s">
        <v>91</v>
      </c>
    </row>
    <row r="54" spans="1:28" x14ac:dyDescent="0.4">
      <c r="A54" s="262"/>
      <c r="B54" s="243" t="s">
        <v>38</v>
      </c>
      <c r="C54" s="256">
        <v>350</v>
      </c>
      <c r="D54" s="283" t="s">
        <v>4</v>
      </c>
      <c r="E54" s="264" t="s">
        <v>91</v>
      </c>
      <c r="F54" s="264"/>
      <c r="G54" s="265" t="s">
        <v>91</v>
      </c>
      <c r="H54" s="266" t="s">
        <v>91</v>
      </c>
      <c r="I54" s="263" t="s">
        <v>91</v>
      </c>
      <c r="J54" s="264"/>
      <c r="K54" s="265" t="s">
        <v>91</v>
      </c>
      <c r="L54" s="266" t="s">
        <v>91</v>
      </c>
      <c r="M54" s="263" t="s">
        <v>91</v>
      </c>
      <c r="N54" s="264"/>
      <c r="O54" s="265" t="s">
        <v>91</v>
      </c>
      <c r="P54" s="266" t="s">
        <v>91</v>
      </c>
      <c r="Q54" s="263" t="s">
        <v>91</v>
      </c>
      <c r="R54" s="264"/>
      <c r="S54" s="265" t="s">
        <v>91</v>
      </c>
      <c r="T54" s="266" t="s">
        <v>91</v>
      </c>
      <c r="U54" s="263" t="s">
        <v>91</v>
      </c>
      <c r="V54" s="264"/>
      <c r="W54" s="265" t="s">
        <v>91</v>
      </c>
      <c r="X54" s="266" t="s">
        <v>91</v>
      </c>
      <c r="Y54" s="263" t="s">
        <v>91</v>
      </c>
      <c r="Z54" s="264"/>
      <c r="AA54" s="265" t="s">
        <v>91</v>
      </c>
      <c r="AB54" s="266" t="s">
        <v>91</v>
      </c>
    </row>
    <row r="55" spans="1:28" x14ac:dyDescent="0.4">
      <c r="A55" s="262"/>
      <c r="B55" s="241" t="s">
        <v>12</v>
      </c>
      <c r="C55" s="242"/>
      <c r="D55" s="282"/>
      <c r="E55" s="259" t="s">
        <v>92</v>
      </c>
      <c r="F55" s="259">
        <f>SUM(F56:F61)</f>
        <v>0</v>
      </c>
      <c r="G55" s="267" t="s">
        <v>91</v>
      </c>
      <c r="H55" s="268" t="s">
        <v>91</v>
      </c>
      <c r="I55" s="259" t="s">
        <v>92</v>
      </c>
      <c r="J55" s="259">
        <f>SUM(J56:J61)</f>
        <v>0</v>
      </c>
      <c r="K55" s="267" t="s">
        <v>91</v>
      </c>
      <c r="L55" s="268" t="s">
        <v>91</v>
      </c>
      <c r="M55" s="259" t="s">
        <v>92</v>
      </c>
      <c r="N55" s="259">
        <f>SUM(N56:N61)</f>
        <v>0</v>
      </c>
      <c r="O55" s="267" t="s">
        <v>91</v>
      </c>
      <c r="P55" s="268" t="s">
        <v>91</v>
      </c>
      <c r="Q55" s="259" t="s">
        <v>92</v>
      </c>
      <c r="R55" s="259">
        <f>SUM(R56:R61)</f>
        <v>0</v>
      </c>
      <c r="S55" s="267" t="s">
        <v>91</v>
      </c>
      <c r="T55" s="268" t="s">
        <v>91</v>
      </c>
      <c r="U55" s="259" t="s">
        <v>92</v>
      </c>
      <c r="V55" s="259">
        <f>SUM(V56:V61)</f>
        <v>0</v>
      </c>
      <c r="W55" s="267" t="s">
        <v>91</v>
      </c>
      <c r="X55" s="268" t="s">
        <v>91</v>
      </c>
      <c r="Y55" s="259" t="s">
        <v>92</v>
      </c>
      <c r="Z55" s="259">
        <f>SUM(Z56:Z61)</f>
        <v>0</v>
      </c>
      <c r="AA55" s="267" t="s">
        <v>91</v>
      </c>
      <c r="AB55" s="268" t="s">
        <v>91</v>
      </c>
    </row>
    <row r="56" spans="1:28" x14ac:dyDescent="0.4">
      <c r="A56" s="262"/>
      <c r="B56" s="243" t="s">
        <v>53</v>
      </c>
      <c r="C56" s="256">
        <v>310</v>
      </c>
      <c r="D56" s="283" t="s">
        <v>1</v>
      </c>
      <c r="E56" s="269" t="s">
        <v>91</v>
      </c>
      <c r="F56" s="269"/>
      <c r="G56" s="270" t="s">
        <v>91</v>
      </c>
      <c r="H56" s="271" t="s">
        <v>91</v>
      </c>
      <c r="I56" s="269" t="s">
        <v>91</v>
      </c>
      <c r="J56" s="269"/>
      <c r="K56" s="270" t="s">
        <v>91</v>
      </c>
      <c r="L56" s="271" t="s">
        <v>91</v>
      </c>
      <c r="M56" s="269" t="s">
        <v>91</v>
      </c>
      <c r="N56" s="269"/>
      <c r="O56" s="270" t="s">
        <v>91</v>
      </c>
      <c r="P56" s="271" t="s">
        <v>91</v>
      </c>
      <c r="Q56" s="269" t="s">
        <v>91</v>
      </c>
      <c r="R56" s="269"/>
      <c r="S56" s="270" t="s">
        <v>91</v>
      </c>
      <c r="T56" s="271" t="s">
        <v>91</v>
      </c>
      <c r="U56" s="269" t="s">
        <v>91</v>
      </c>
      <c r="V56" s="269"/>
      <c r="W56" s="270" t="s">
        <v>91</v>
      </c>
      <c r="X56" s="271" t="s">
        <v>91</v>
      </c>
      <c r="Y56" s="269" t="s">
        <v>91</v>
      </c>
      <c r="Z56" s="269"/>
      <c r="AA56" s="270" t="s">
        <v>91</v>
      </c>
      <c r="AB56" s="271" t="s">
        <v>91</v>
      </c>
    </row>
    <row r="57" spans="1:28" x14ac:dyDescent="0.4">
      <c r="A57" s="262"/>
      <c r="B57" s="243" t="s">
        <v>12</v>
      </c>
      <c r="C57" s="256">
        <v>320</v>
      </c>
      <c r="D57" s="283" t="s">
        <v>2</v>
      </c>
      <c r="E57" s="269" t="s">
        <v>91</v>
      </c>
      <c r="F57" s="269"/>
      <c r="G57" s="270" t="s">
        <v>91</v>
      </c>
      <c r="H57" s="271" t="s">
        <v>91</v>
      </c>
      <c r="I57" s="269" t="s">
        <v>91</v>
      </c>
      <c r="J57" s="269"/>
      <c r="K57" s="270" t="s">
        <v>91</v>
      </c>
      <c r="L57" s="271" t="s">
        <v>91</v>
      </c>
      <c r="M57" s="269" t="s">
        <v>91</v>
      </c>
      <c r="N57" s="269"/>
      <c r="O57" s="270" t="s">
        <v>91</v>
      </c>
      <c r="P57" s="271" t="s">
        <v>91</v>
      </c>
      <c r="Q57" s="269" t="s">
        <v>91</v>
      </c>
      <c r="R57" s="269"/>
      <c r="S57" s="270" t="s">
        <v>91</v>
      </c>
      <c r="T57" s="271" t="s">
        <v>91</v>
      </c>
      <c r="U57" s="269" t="s">
        <v>91</v>
      </c>
      <c r="V57" s="269"/>
      <c r="W57" s="270" t="s">
        <v>91</v>
      </c>
      <c r="X57" s="271" t="s">
        <v>91</v>
      </c>
      <c r="Y57" s="269" t="s">
        <v>91</v>
      </c>
      <c r="Z57" s="269"/>
      <c r="AA57" s="270" t="s">
        <v>91</v>
      </c>
      <c r="AB57" s="271" t="s">
        <v>91</v>
      </c>
    </row>
    <row r="58" spans="1:28" x14ac:dyDescent="0.4">
      <c r="A58" s="262"/>
      <c r="B58" s="243" t="s">
        <v>12</v>
      </c>
      <c r="C58" s="256">
        <v>330</v>
      </c>
      <c r="D58" s="283" t="s">
        <v>3</v>
      </c>
      <c r="E58" s="269" t="s">
        <v>91</v>
      </c>
      <c r="F58" s="269"/>
      <c r="G58" s="270" t="s">
        <v>91</v>
      </c>
      <c r="H58" s="271" t="s">
        <v>91</v>
      </c>
      <c r="I58" s="269" t="s">
        <v>91</v>
      </c>
      <c r="J58" s="269"/>
      <c r="K58" s="270" t="s">
        <v>91</v>
      </c>
      <c r="L58" s="271" t="s">
        <v>91</v>
      </c>
      <c r="M58" s="269" t="s">
        <v>91</v>
      </c>
      <c r="N58" s="269"/>
      <c r="O58" s="270" t="s">
        <v>91</v>
      </c>
      <c r="P58" s="271" t="s">
        <v>91</v>
      </c>
      <c r="Q58" s="269" t="s">
        <v>91</v>
      </c>
      <c r="R58" s="269"/>
      <c r="S58" s="270" t="s">
        <v>91</v>
      </c>
      <c r="T58" s="271" t="s">
        <v>91</v>
      </c>
      <c r="U58" s="269" t="s">
        <v>91</v>
      </c>
      <c r="V58" s="269"/>
      <c r="W58" s="270" t="s">
        <v>91</v>
      </c>
      <c r="X58" s="271" t="s">
        <v>91</v>
      </c>
      <c r="Y58" s="269" t="s">
        <v>91</v>
      </c>
      <c r="Z58" s="269"/>
      <c r="AA58" s="270" t="s">
        <v>91</v>
      </c>
      <c r="AB58" s="271" t="s">
        <v>91</v>
      </c>
    </row>
    <row r="59" spans="1:28" x14ac:dyDescent="0.4">
      <c r="A59" s="262"/>
      <c r="B59" s="243" t="s">
        <v>53</v>
      </c>
      <c r="C59" s="256">
        <v>341</v>
      </c>
      <c r="D59" s="283" t="s">
        <v>32</v>
      </c>
      <c r="E59" s="269" t="s">
        <v>91</v>
      </c>
      <c r="F59" s="269"/>
      <c r="G59" s="270" t="s">
        <v>91</v>
      </c>
      <c r="H59" s="271" t="s">
        <v>91</v>
      </c>
      <c r="I59" s="269" t="s">
        <v>91</v>
      </c>
      <c r="J59" s="269"/>
      <c r="K59" s="270" t="s">
        <v>91</v>
      </c>
      <c r="L59" s="271" t="s">
        <v>91</v>
      </c>
      <c r="M59" s="269" t="s">
        <v>91</v>
      </c>
      <c r="N59" s="269"/>
      <c r="O59" s="270" t="s">
        <v>91</v>
      </c>
      <c r="P59" s="271" t="s">
        <v>91</v>
      </c>
      <c r="Q59" s="269" t="s">
        <v>91</v>
      </c>
      <c r="R59" s="269"/>
      <c r="S59" s="270" t="s">
        <v>91</v>
      </c>
      <c r="T59" s="271" t="s">
        <v>91</v>
      </c>
      <c r="U59" s="269" t="s">
        <v>91</v>
      </c>
      <c r="V59" s="269"/>
      <c r="W59" s="270" t="s">
        <v>91</v>
      </c>
      <c r="X59" s="271" t="s">
        <v>91</v>
      </c>
      <c r="Y59" s="269" t="s">
        <v>91</v>
      </c>
      <c r="Z59" s="269"/>
      <c r="AA59" s="270" t="s">
        <v>91</v>
      </c>
      <c r="AB59" s="271" t="s">
        <v>91</v>
      </c>
    </row>
    <row r="60" spans="1:28" x14ac:dyDescent="0.4">
      <c r="A60" s="262"/>
      <c r="B60" s="243" t="s">
        <v>12</v>
      </c>
      <c r="C60" s="256">
        <v>342</v>
      </c>
      <c r="D60" s="283" t="s">
        <v>33</v>
      </c>
      <c r="E60" s="269" t="s">
        <v>91</v>
      </c>
      <c r="F60" s="269"/>
      <c r="G60" s="270" t="s">
        <v>91</v>
      </c>
      <c r="H60" s="271" t="s">
        <v>91</v>
      </c>
      <c r="I60" s="269" t="s">
        <v>91</v>
      </c>
      <c r="J60" s="269"/>
      <c r="K60" s="270" t="s">
        <v>91</v>
      </c>
      <c r="L60" s="271" t="s">
        <v>91</v>
      </c>
      <c r="M60" s="269" t="s">
        <v>91</v>
      </c>
      <c r="N60" s="269"/>
      <c r="O60" s="270" t="s">
        <v>91</v>
      </c>
      <c r="P60" s="271" t="s">
        <v>91</v>
      </c>
      <c r="Q60" s="269" t="s">
        <v>91</v>
      </c>
      <c r="R60" s="269"/>
      <c r="S60" s="270" t="s">
        <v>91</v>
      </c>
      <c r="T60" s="271" t="s">
        <v>91</v>
      </c>
      <c r="U60" s="269" t="s">
        <v>91</v>
      </c>
      <c r="V60" s="269"/>
      <c r="W60" s="270" t="s">
        <v>91</v>
      </c>
      <c r="X60" s="271" t="s">
        <v>91</v>
      </c>
      <c r="Y60" s="269" t="s">
        <v>91</v>
      </c>
      <c r="Z60" s="269"/>
      <c r="AA60" s="270" t="s">
        <v>91</v>
      </c>
      <c r="AB60" s="271" t="s">
        <v>91</v>
      </c>
    </row>
    <row r="61" spans="1:28" x14ac:dyDescent="0.4">
      <c r="A61" s="272"/>
      <c r="B61" s="196" t="s">
        <v>12</v>
      </c>
      <c r="C61" s="195">
        <v>350</v>
      </c>
      <c r="D61" s="284" t="s">
        <v>4</v>
      </c>
      <c r="E61" s="273" t="s">
        <v>91</v>
      </c>
      <c r="F61" s="273"/>
      <c r="G61" s="274" t="s">
        <v>91</v>
      </c>
      <c r="H61" s="275" t="s">
        <v>91</v>
      </c>
      <c r="I61" s="273" t="s">
        <v>91</v>
      </c>
      <c r="J61" s="273"/>
      <c r="K61" s="274" t="s">
        <v>91</v>
      </c>
      <c r="L61" s="275" t="s">
        <v>91</v>
      </c>
      <c r="M61" s="273" t="s">
        <v>91</v>
      </c>
      <c r="N61" s="273"/>
      <c r="O61" s="274" t="s">
        <v>91</v>
      </c>
      <c r="P61" s="275" t="s">
        <v>91</v>
      </c>
      <c r="Q61" s="273" t="s">
        <v>91</v>
      </c>
      <c r="R61" s="273"/>
      <c r="S61" s="274" t="s">
        <v>91</v>
      </c>
      <c r="T61" s="275" t="s">
        <v>91</v>
      </c>
      <c r="U61" s="273" t="s">
        <v>91</v>
      </c>
      <c r="V61" s="273"/>
      <c r="W61" s="274" t="s">
        <v>91</v>
      </c>
      <c r="X61" s="275" t="s">
        <v>91</v>
      </c>
      <c r="Y61" s="273" t="s">
        <v>91</v>
      </c>
      <c r="Z61" s="273"/>
      <c r="AA61" s="274" t="s">
        <v>91</v>
      </c>
      <c r="AB61" s="275" t="s">
        <v>91</v>
      </c>
    </row>
    <row r="62" spans="1:28" x14ac:dyDescent="0.4">
      <c r="A62" s="224">
        <v>5133</v>
      </c>
      <c r="B62" s="223" t="s">
        <v>39</v>
      </c>
      <c r="C62" s="223"/>
      <c r="D62" s="277"/>
      <c r="E62" s="209">
        <f>SUBTOTAL(9,E63:E68)</f>
        <v>1963</v>
      </c>
      <c r="F62" s="209">
        <f>SUM(F63:F68)</f>
        <v>0</v>
      </c>
      <c r="G62" s="249">
        <f t="shared" ref="G62:G106" si="19">F62-E62</f>
        <v>-1963</v>
      </c>
      <c r="H62" s="212">
        <f t="shared" ref="H62:H109" si="20">IF(E62=0,0,F62/E62)</f>
        <v>0</v>
      </c>
      <c r="I62" s="209">
        <f>SUBTOTAL(9,I63:I68)</f>
        <v>2180</v>
      </c>
      <c r="J62" s="209">
        <f>SUM(J63:J68)</f>
        <v>0</v>
      </c>
      <c r="K62" s="249">
        <f t="shared" ref="K62:K106" si="21">J62-I62</f>
        <v>-2180</v>
      </c>
      <c r="L62" s="212">
        <f t="shared" ref="L62:L109" si="22">IF(I62=0,0,J62/I62)</f>
        <v>0</v>
      </c>
      <c r="M62" s="209">
        <f>SUBTOTAL(9,M63:M68)</f>
        <v>2343</v>
      </c>
      <c r="N62" s="209">
        <f>SUM(N63:N68)</f>
        <v>0</v>
      </c>
      <c r="O62" s="249">
        <f t="shared" ref="O62:O106" si="23">N62-M62</f>
        <v>-2343</v>
      </c>
      <c r="P62" s="212">
        <f t="shared" ref="P62:P109" si="24">IF(M62=0,0,N62/M62)</f>
        <v>0</v>
      </c>
      <c r="Q62" s="209">
        <f>SUBTOTAL(9,Q63:Q68)</f>
        <v>2422</v>
      </c>
      <c r="R62" s="209">
        <f>SUM(R63:R68)</f>
        <v>0</v>
      </c>
      <c r="S62" s="249">
        <f t="shared" ref="S62:S106" si="25">R62-Q62</f>
        <v>-2422</v>
      </c>
      <c r="T62" s="212">
        <f t="shared" ref="T62:T109" si="26">IF(Q62=0,0,R62/Q62)</f>
        <v>0</v>
      </c>
      <c r="U62" s="209">
        <f>SUBTOTAL(9,U63:U68)</f>
        <v>2397</v>
      </c>
      <c r="V62" s="209">
        <f>SUM(V63:V68)</f>
        <v>0</v>
      </c>
      <c r="W62" s="249">
        <f t="shared" ref="W62:W106" si="27">V62-U62</f>
        <v>-2397</v>
      </c>
      <c r="X62" s="210">
        <f t="shared" ref="X62:X109" si="28">IF(U62=0,0,V62/U62)</f>
        <v>0</v>
      </c>
      <c r="Y62" s="211">
        <f>SUBTOTAL(9,Y63:Y68)</f>
        <v>2410</v>
      </c>
      <c r="Z62" s="209">
        <f>SUM(Z63:Z68)</f>
        <v>0</v>
      </c>
      <c r="AA62" s="249">
        <f t="shared" ref="AA62:AA106" si="29">Z62-Y62</f>
        <v>-2410</v>
      </c>
      <c r="AB62" s="212">
        <f t="shared" ref="AB62:AB109" si="30">IF(Y62=0,0,Z62/Y62)</f>
        <v>0</v>
      </c>
    </row>
    <row r="63" spans="1:28" x14ac:dyDescent="0.4">
      <c r="A63" s="213">
        <v>5133</v>
      </c>
      <c r="B63" s="197" t="s">
        <v>39</v>
      </c>
      <c r="C63" s="197">
        <v>310</v>
      </c>
      <c r="D63" s="278" t="s">
        <v>1</v>
      </c>
      <c r="E63" s="198">
        <v>133</v>
      </c>
      <c r="G63" s="222">
        <f t="shared" si="19"/>
        <v>-133</v>
      </c>
      <c r="H63" s="215">
        <f t="shared" si="20"/>
        <v>0</v>
      </c>
      <c r="I63" s="198">
        <v>133</v>
      </c>
      <c r="K63" s="222">
        <f t="shared" si="21"/>
        <v>-133</v>
      </c>
      <c r="L63" s="247">
        <f t="shared" si="22"/>
        <v>0</v>
      </c>
      <c r="M63" s="198">
        <v>133</v>
      </c>
      <c r="N63" s="198"/>
      <c r="O63" s="222">
        <f t="shared" si="23"/>
        <v>-133</v>
      </c>
      <c r="P63" s="215">
        <f t="shared" si="24"/>
        <v>0</v>
      </c>
      <c r="Q63" s="198">
        <v>133</v>
      </c>
      <c r="R63" s="198"/>
      <c r="S63" s="222">
        <f t="shared" si="25"/>
        <v>-133</v>
      </c>
      <c r="T63" s="215">
        <f t="shared" si="26"/>
        <v>0</v>
      </c>
      <c r="U63" s="246">
        <v>133</v>
      </c>
      <c r="V63" s="198"/>
      <c r="W63" s="222">
        <f t="shared" si="27"/>
        <v>-133</v>
      </c>
      <c r="X63" s="215">
        <f t="shared" si="28"/>
        <v>0</v>
      </c>
      <c r="Y63" s="214">
        <v>133</v>
      </c>
      <c r="Z63" s="198"/>
      <c r="AA63" s="222">
        <f t="shared" si="29"/>
        <v>-133</v>
      </c>
      <c r="AB63" s="215">
        <f t="shared" si="30"/>
        <v>0</v>
      </c>
    </row>
    <row r="64" spans="1:28" x14ac:dyDescent="0.4">
      <c r="A64" s="213">
        <v>5133</v>
      </c>
      <c r="B64" s="197" t="s">
        <v>109</v>
      </c>
      <c r="C64" s="197">
        <v>320</v>
      </c>
      <c r="D64" s="278" t="s">
        <v>2</v>
      </c>
      <c r="E64" s="198">
        <v>389</v>
      </c>
      <c r="G64" s="222">
        <f t="shared" si="19"/>
        <v>-389</v>
      </c>
      <c r="H64" s="215">
        <f t="shared" si="20"/>
        <v>0</v>
      </c>
      <c r="I64" s="198">
        <v>424</v>
      </c>
      <c r="K64" s="222">
        <f t="shared" si="21"/>
        <v>-424</v>
      </c>
      <c r="L64" s="215">
        <f t="shared" si="22"/>
        <v>0</v>
      </c>
      <c r="M64" s="198">
        <v>389</v>
      </c>
      <c r="N64" s="198"/>
      <c r="O64" s="222">
        <f t="shared" si="23"/>
        <v>-389</v>
      </c>
      <c r="P64" s="215">
        <f t="shared" si="24"/>
        <v>0</v>
      </c>
      <c r="Q64" s="198">
        <v>389</v>
      </c>
      <c r="R64" s="198"/>
      <c r="S64" s="222">
        <f t="shared" si="25"/>
        <v>-389</v>
      </c>
      <c r="T64" s="215">
        <f t="shared" si="26"/>
        <v>0</v>
      </c>
      <c r="U64" s="198">
        <v>389</v>
      </c>
      <c r="V64" s="198"/>
      <c r="W64" s="222">
        <f t="shared" si="27"/>
        <v>-389</v>
      </c>
      <c r="X64" s="215">
        <f t="shared" si="28"/>
        <v>0</v>
      </c>
      <c r="Y64" s="214">
        <v>389</v>
      </c>
      <c r="Z64" s="198"/>
      <c r="AA64" s="222">
        <f t="shared" si="29"/>
        <v>-389</v>
      </c>
      <c r="AB64" s="215">
        <f t="shared" si="30"/>
        <v>0</v>
      </c>
    </row>
    <row r="65" spans="1:28" x14ac:dyDescent="0.4">
      <c r="A65" s="213">
        <v>5133</v>
      </c>
      <c r="B65" s="197" t="s">
        <v>109</v>
      </c>
      <c r="C65" s="197">
        <v>330</v>
      </c>
      <c r="D65" s="278" t="s">
        <v>3</v>
      </c>
      <c r="E65" s="198">
        <v>680</v>
      </c>
      <c r="G65" s="222">
        <f t="shared" si="19"/>
        <v>-680</v>
      </c>
      <c r="H65" s="215">
        <f t="shared" si="20"/>
        <v>0</v>
      </c>
      <c r="I65" s="198">
        <v>680</v>
      </c>
      <c r="K65" s="222">
        <f t="shared" si="21"/>
        <v>-680</v>
      </c>
      <c r="L65" s="215">
        <f t="shared" si="22"/>
        <v>0</v>
      </c>
      <c r="M65" s="198">
        <v>680</v>
      </c>
      <c r="N65" s="198"/>
      <c r="O65" s="222">
        <f t="shared" si="23"/>
        <v>-680</v>
      </c>
      <c r="P65" s="215">
        <f t="shared" si="24"/>
        <v>0</v>
      </c>
      <c r="Q65" s="198">
        <v>680</v>
      </c>
      <c r="R65" s="198"/>
      <c r="S65" s="222">
        <f t="shared" si="25"/>
        <v>-680</v>
      </c>
      <c r="T65" s="215">
        <f t="shared" si="26"/>
        <v>0</v>
      </c>
      <c r="U65" s="198">
        <v>680</v>
      </c>
      <c r="V65" s="198"/>
      <c r="W65" s="222">
        <f t="shared" si="27"/>
        <v>-680</v>
      </c>
      <c r="X65" s="215">
        <f t="shared" si="28"/>
        <v>0</v>
      </c>
      <c r="Y65" s="214">
        <v>680</v>
      </c>
      <c r="Z65" s="198"/>
      <c r="AA65" s="222">
        <f t="shared" si="29"/>
        <v>-680</v>
      </c>
      <c r="AB65" s="215">
        <f t="shared" si="30"/>
        <v>0</v>
      </c>
    </row>
    <row r="66" spans="1:28" x14ac:dyDescent="0.4">
      <c r="A66" s="213">
        <v>5133</v>
      </c>
      <c r="B66" s="197" t="s">
        <v>109</v>
      </c>
      <c r="C66" s="197">
        <v>341</v>
      </c>
      <c r="D66" s="278" t="s">
        <v>32</v>
      </c>
      <c r="E66" s="198">
        <v>272</v>
      </c>
      <c r="G66" s="222">
        <f t="shared" si="19"/>
        <v>-272</v>
      </c>
      <c r="H66" s="215">
        <f t="shared" si="20"/>
        <v>0</v>
      </c>
      <c r="I66" s="198">
        <v>217</v>
      </c>
      <c r="K66" s="222">
        <f t="shared" si="21"/>
        <v>-217</v>
      </c>
      <c r="L66" s="215">
        <f t="shared" si="22"/>
        <v>0</v>
      </c>
      <c r="M66" s="198">
        <v>272</v>
      </c>
      <c r="N66" s="198"/>
      <c r="O66" s="222">
        <f t="shared" si="23"/>
        <v>-272</v>
      </c>
      <c r="P66" s="215">
        <f t="shared" si="24"/>
        <v>0</v>
      </c>
      <c r="Q66" s="198">
        <v>326</v>
      </c>
      <c r="R66" s="198"/>
      <c r="S66" s="222">
        <f t="shared" si="25"/>
        <v>-326</v>
      </c>
      <c r="T66" s="215">
        <f t="shared" si="26"/>
        <v>0</v>
      </c>
      <c r="U66" s="198">
        <v>326</v>
      </c>
      <c r="V66" s="198"/>
      <c r="W66" s="222">
        <f t="shared" si="27"/>
        <v>-326</v>
      </c>
      <c r="X66" s="215">
        <f t="shared" si="28"/>
        <v>0</v>
      </c>
      <c r="Y66" s="214">
        <v>272</v>
      </c>
      <c r="Z66" s="198"/>
      <c r="AA66" s="222">
        <f t="shared" si="29"/>
        <v>-272</v>
      </c>
      <c r="AB66" s="215">
        <f t="shared" si="30"/>
        <v>0</v>
      </c>
    </row>
    <row r="67" spans="1:28" x14ac:dyDescent="0.4">
      <c r="A67" s="213">
        <v>5133</v>
      </c>
      <c r="B67" s="197" t="s">
        <v>109</v>
      </c>
      <c r="C67" s="197">
        <v>342</v>
      </c>
      <c r="D67" s="278" t="s">
        <v>33</v>
      </c>
      <c r="E67" s="198">
        <v>238</v>
      </c>
      <c r="G67" s="222">
        <f t="shared" si="19"/>
        <v>-238</v>
      </c>
      <c r="H67" s="215">
        <f t="shared" si="20"/>
        <v>0</v>
      </c>
      <c r="I67" s="198">
        <v>450</v>
      </c>
      <c r="K67" s="222">
        <f t="shared" si="21"/>
        <v>-450</v>
      </c>
      <c r="L67" s="215">
        <f t="shared" si="22"/>
        <v>0</v>
      </c>
      <c r="M67" s="198">
        <v>509</v>
      </c>
      <c r="N67" s="198"/>
      <c r="O67" s="222">
        <f t="shared" si="23"/>
        <v>-509</v>
      </c>
      <c r="P67" s="215">
        <f t="shared" si="24"/>
        <v>0</v>
      </c>
      <c r="Q67" s="198">
        <v>509</v>
      </c>
      <c r="R67" s="198"/>
      <c r="S67" s="222">
        <f t="shared" si="25"/>
        <v>-509</v>
      </c>
      <c r="T67" s="215">
        <f t="shared" si="26"/>
        <v>0</v>
      </c>
      <c r="U67" s="198">
        <v>509</v>
      </c>
      <c r="V67" s="198"/>
      <c r="W67" s="222">
        <f t="shared" si="27"/>
        <v>-509</v>
      </c>
      <c r="X67" s="215">
        <f t="shared" si="28"/>
        <v>0</v>
      </c>
      <c r="Y67" s="214">
        <v>509</v>
      </c>
      <c r="Z67" s="198"/>
      <c r="AA67" s="222">
        <f t="shared" si="29"/>
        <v>-509</v>
      </c>
      <c r="AB67" s="215">
        <f t="shared" si="30"/>
        <v>0</v>
      </c>
    </row>
    <row r="68" spans="1:28" x14ac:dyDescent="0.4">
      <c r="A68" s="216">
        <v>5133</v>
      </c>
      <c r="B68" s="217" t="s">
        <v>109</v>
      </c>
      <c r="C68" s="217">
        <v>350</v>
      </c>
      <c r="D68" s="279" t="s">
        <v>4</v>
      </c>
      <c r="E68" s="218">
        <v>251</v>
      </c>
      <c r="F68" s="218"/>
      <c r="G68" s="251">
        <f t="shared" si="19"/>
        <v>-251</v>
      </c>
      <c r="H68" s="221">
        <f t="shared" si="20"/>
        <v>0</v>
      </c>
      <c r="I68" s="218">
        <v>276</v>
      </c>
      <c r="J68" s="218"/>
      <c r="K68" s="251">
        <f t="shared" si="21"/>
        <v>-276</v>
      </c>
      <c r="L68" s="221">
        <f t="shared" si="22"/>
        <v>0</v>
      </c>
      <c r="M68" s="218">
        <v>360</v>
      </c>
      <c r="N68" s="218"/>
      <c r="O68" s="222">
        <f t="shared" si="23"/>
        <v>-360</v>
      </c>
      <c r="P68" s="215">
        <f t="shared" si="24"/>
        <v>0</v>
      </c>
      <c r="Q68" s="218">
        <v>385</v>
      </c>
      <c r="R68" s="218"/>
      <c r="S68" s="222">
        <f t="shared" si="25"/>
        <v>-385</v>
      </c>
      <c r="T68" s="215">
        <f t="shared" si="26"/>
        <v>0</v>
      </c>
      <c r="U68" s="218">
        <v>360</v>
      </c>
      <c r="V68" s="218"/>
      <c r="W68" s="222">
        <f t="shared" si="27"/>
        <v>-360</v>
      </c>
      <c r="X68" s="215">
        <f t="shared" si="28"/>
        <v>0</v>
      </c>
      <c r="Y68" s="220">
        <v>427</v>
      </c>
      <c r="Z68" s="218"/>
      <c r="AA68" s="222">
        <f t="shared" si="29"/>
        <v>-427</v>
      </c>
      <c r="AB68" s="215">
        <f t="shared" si="30"/>
        <v>0</v>
      </c>
    </row>
    <row r="69" spans="1:28" x14ac:dyDescent="0.4">
      <c r="A69" s="207">
        <v>5135</v>
      </c>
      <c r="B69" s="208" t="s">
        <v>40</v>
      </c>
      <c r="C69" s="208"/>
      <c r="D69" s="277"/>
      <c r="E69" s="209">
        <f>SUBTOTAL(9,E70:E76)</f>
        <v>12091</v>
      </c>
      <c r="F69" s="209">
        <f>SUM(F70:F76)</f>
        <v>0</v>
      </c>
      <c r="G69" s="249">
        <f t="shared" si="12"/>
        <v>-12091</v>
      </c>
      <c r="H69" s="212">
        <f t="shared" si="20"/>
        <v>0</v>
      </c>
      <c r="I69" s="209">
        <f>SUBTOTAL(9,I70:I76)</f>
        <v>12091</v>
      </c>
      <c r="J69" s="209">
        <f>SUM(J70:J76)</f>
        <v>0</v>
      </c>
      <c r="K69" s="249">
        <f t="shared" si="21"/>
        <v>-12091</v>
      </c>
      <c r="L69" s="212">
        <f t="shared" si="22"/>
        <v>0</v>
      </c>
      <c r="M69" s="209">
        <f>SUBTOTAL(9,M70:M76)</f>
        <v>12091</v>
      </c>
      <c r="N69" s="209">
        <f>SUM(N70:N76)</f>
        <v>0</v>
      </c>
      <c r="O69" s="249">
        <f t="shared" si="23"/>
        <v>-12091</v>
      </c>
      <c r="P69" s="212">
        <f t="shared" si="24"/>
        <v>0</v>
      </c>
      <c r="Q69" s="209">
        <f>SUM(Q70:Q76)</f>
        <v>12091</v>
      </c>
      <c r="R69" s="209">
        <f>SUM(R70:R76)</f>
        <v>0</v>
      </c>
      <c r="S69" s="249">
        <f t="shared" si="25"/>
        <v>-12091</v>
      </c>
      <c r="T69" s="212">
        <f t="shared" si="26"/>
        <v>0</v>
      </c>
      <c r="U69" s="209">
        <f>SUM(U70:U76)</f>
        <v>12091</v>
      </c>
      <c r="V69" s="209">
        <f>SUM(V70:V76)</f>
        <v>0</v>
      </c>
      <c r="W69" s="249">
        <f t="shared" si="27"/>
        <v>-12091</v>
      </c>
      <c r="X69" s="210">
        <f t="shared" si="28"/>
        <v>0</v>
      </c>
      <c r="Y69" s="211">
        <f>SUM(Y70:Y76)</f>
        <v>12091</v>
      </c>
      <c r="Z69" s="209">
        <f>SUM(Z70:Z76)</f>
        <v>0</v>
      </c>
      <c r="AA69" s="249">
        <f t="shared" si="29"/>
        <v>-12091</v>
      </c>
      <c r="AB69" s="212">
        <f t="shared" si="30"/>
        <v>0</v>
      </c>
    </row>
    <row r="70" spans="1:28" x14ac:dyDescent="0.4">
      <c r="A70" s="213">
        <v>5135</v>
      </c>
      <c r="B70" s="197" t="s">
        <v>40</v>
      </c>
      <c r="C70" s="197">
        <v>310</v>
      </c>
      <c r="D70" s="278" t="s">
        <v>1</v>
      </c>
      <c r="E70" s="198">
        <v>300</v>
      </c>
      <c r="G70" s="222">
        <f t="shared" si="19"/>
        <v>-300</v>
      </c>
      <c r="H70" s="215">
        <f t="shared" si="20"/>
        <v>0</v>
      </c>
      <c r="I70" s="198">
        <v>300</v>
      </c>
      <c r="K70" s="222">
        <f t="shared" si="21"/>
        <v>-300</v>
      </c>
      <c r="L70" s="247">
        <f t="shared" si="22"/>
        <v>0</v>
      </c>
      <c r="M70" s="198">
        <v>300</v>
      </c>
      <c r="N70" s="198"/>
      <c r="O70" s="222">
        <f t="shared" si="23"/>
        <v>-300</v>
      </c>
      <c r="P70" s="247">
        <f t="shared" si="24"/>
        <v>0</v>
      </c>
      <c r="Q70" s="198">
        <v>300</v>
      </c>
      <c r="R70" s="198"/>
      <c r="S70" s="222">
        <f t="shared" si="25"/>
        <v>-300</v>
      </c>
      <c r="T70" s="247">
        <f t="shared" si="26"/>
        <v>0</v>
      </c>
      <c r="U70" s="214">
        <v>300</v>
      </c>
      <c r="V70" s="198"/>
      <c r="W70" s="222">
        <f t="shared" si="27"/>
        <v>-300</v>
      </c>
      <c r="X70" s="247">
        <f t="shared" si="28"/>
        <v>0</v>
      </c>
      <c r="Y70" s="214">
        <v>300</v>
      </c>
      <c r="Z70" s="246"/>
      <c r="AA70" s="222">
        <f t="shared" si="29"/>
        <v>-300</v>
      </c>
      <c r="AB70" s="247">
        <f t="shared" si="30"/>
        <v>0</v>
      </c>
    </row>
    <row r="71" spans="1:28" x14ac:dyDescent="0.4">
      <c r="A71" s="213">
        <v>5135</v>
      </c>
      <c r="B71" s="197" t="s">
        <v>40</v>
      </c>
      <c r="C71" s="197">
        <v>320</v>
      </c>
      <c r="D71" s="278" t="s">
        <v>2</v>
      </c>
      <c r="E71" s="198">
        <v>672</v>
      </c>
      <c r="G71" s="222">
        <f t="shared" si="19"/>
        <v>-672</v>
      </c>
      <c r="H71" s="215">
        <f t="shared" si="20"/>
        <v>0</v>
      </c>
      <c r="I71" s="198">
        <v>672</v>
      </c>
      <c r="K71" s="222">
        <f t="shared" si="21"/>
        <v>-672</v>
      </c>
      <c r="L71" s="215">
        <f t="shared" si="22"/>
        <v>0</v>
      </c>
      <c r="M71" s="198">
        <v>672</v>
      </c>
      <c r="N71" s="198"/>
      <c r="O71" s="222">
        <f t="shared" si="23"/>
        <v>-672</v>
      </c>
      <c r="P71" s="215">
        <f t="shared" si="24"/>
        <v>0</v>
      </c>
      <c r="Q71" s="198">
        <v>672</v>
      </c>
      <c r="R71" s="198"/>
      <c r="S71" s="222">
        <f t="shared" si="25"/>
        <v>-672</v>
      </c>
      <c r="T71" s="215">
        <f t="shared" si="26"/>
        <v>0</v>
      </c>
      <c r="U71" s="198">
        <v>672</v>
      </c>
      <c r="V71" s="198"/>
      <c r="W71" s="222">
        <f t="shared" si="27"/>
        <v>-672</v>
      </c>
      <c r="X71" s="215">
        <f t="shared" si="28"/>
        <v>0</v>
      </c>
      <c r="Y71" s="214">
        <v>672</v>
      </c>
      <c r="Z71" s="198"/>
      <c r="AA71" s="222">
        <f t="shared" si="29"/>
        <v>-672</v>
      </c>
      <c r="AB71" s="215">
        <f t="shared" si="30"/>
        <v>0</v>
      </c>
    </row>
    <row r="72" spans="1:28" x14ac:dyDescent="0.4">
      <c r="A72" s="213">
        <v>5135</v>
      </c>
      <c r="B72" s="197" t="s">
        <v>40</v>
      </c>
      <c r="C72" s="197">
        <v>330</v>
      </c>
      <c r="D72" s="278" t="s">
        <v>3</v>
      </c>
      <c r="E72" s="198">
        <v>657</v>
      </c>
      <c r="G72" s="222">
        <f t="shared" si="19"/>
        <v>-657</v>
      </c>
      <c r="H72" s="215">
        <f t="shared" si="20"/>
        <v>0</v>
      </c>
      <c r="I72" s="198">
        <v>657</v>
      </c>
      <c r="K72" s="222">
        <f t="shared" si="21"/>
        <v>-657</v>
      </c>
      <c r="L72" s="215">
        <f t="shared" si="22"/>
        <v>0</v>
      </c>
      <c r="M72" s="198">
        <v>657</v>
      </c>
      <c r="N72" s="198"/>
      <c r="O72" s="222">
        <f t="shared" si="23"/>
        <v>-657</v>
      </c>
      <c r="P72" s="215">
        <f t="shared" si="24"/>
        <v>0</v>
      </c>
      <c r="Q72" s="198">
        <v>657</v>
      </c>
      <c r="R72" s="198"/>
      <c r="S72" s="222">
        <f t="shared" si="25"/>
        <v>-657</v>
      </c>
      <c r="T72" s="215">
        <f t="shared" si="26"/>
        <v>0</v>
      </c>
      <c r="U72" s="198">
        <v>657</v>
      </c>
      <c r="V72" s="198"/>
      <c r="W72" s="222">
        <f t="shared" si="27"/>
        <v>-657</v>
      </c>
      <c r="X72" s="215">
        <f t="shared" si="28"/>
        <v>0</v>
      </c>
      <c r="Y72" s="214">
        <v>657</v>
      </c>
      <c r="Z72" s="198"/>
      <c r="AA72" s="222">
        <f t="shared" si="29"/>
        <v>-657</v>
      </c>
      <c r="AB72" s="215">
        <f t="shared" si="30"/>
        <v>0</v>
      </c>
    </row>
    <row r="73" spans="1:28" x14ac:dyDescent="0.4">
      <c r="A73" s="213">
        <v>5135</v>
      </c>
      <c r="B73" s="197" t="s">
        <v>40</v>
      </c>
      <c r="C73" s="197">
        <v>341</v>
      </c>
      <c r="D73" s="278" t="s">
        <v>32</v>
      </c>
      <c r="E73" s="198">
        <v>252</v>
      </c>
      <c r="G73" s="222">
        <f t="shared" si="19"/>
        <v>-252</v>
      </c>
      <c r="H73" s="215">
        <f t="shared" si="20"/>
        <v>0</v>
      </c>
      <c r="I73" s="198">
        <v>252</v>
      </c>
      <c r="K73" s="222">
        <f t="shared" si="21"/>
        <v>-252</v>
      </c>
      <c r="L73" s="215">
        <f t="shared" si="22"/>
        <v>0</v>
      </c>
      <c r="M73" s="198">
        <v>252</v>
      </c>
      <c r="N73" s="198"/>
      <c r="O73" s="222">
        <f t="shared" si="23"/>
        <v>-252</v>
      </c>
      <c r="P73" s="215">
        <f t="shared" si="24"/>
        <v>0</v>
      </c>
      <c r="Q73" s="198">
        <v>252</v>
      </c>
      <c r="R73" s="198"/>
      <c r="S73" s="222">
        <f t="shared" si="25"/>
        <v>-252</v>
      </c>
      <c r="T73" s="215">
        <f t="shared" si="26"/>
        <v>0</v>
      </c>
      <c r="U73" s="198">
        <v>252</v>
      </c>
      <c r="V73" s="198"/>
      <c r="W73" s="222">
        <f t="shared" si="27"/>
        <v>-252</v>
      </c>
      <c r="X73" s="215">
        <f t="shared" si="28"/>
        <v>0</v>
      </c>
      <c r="Y73" s="214">
        <v>252</v>
      </c>
      <c r="Z73" s="198"/>
      <c r="AA73" s="222">
        <f t="shared" si="29"/>
        <v>-252</v>
      </c>
      <c r="AB73" s="215">
        <f t="shared" si="30"/>
        <v>0</v>
      </c>
    </row>
    <row r="74" spans="1:28" x14ac:dyDescent="0.4">
      <c r="A74" s="213">
        <v>5135</v>
      </c>
      <c r="B74" s="197" t="s">
        <v>40</v>
      </c>
      <c r="C74" s="197">
        <v>342</v>
      </c>
      <c r="D74" s="278" t="s">
        <v>33</v>
      </c>
      <c r="E74" s="198">
        <v>310</v>
      </c>
      <c r="G74" s="222">
        <f t="shared" si="19"/>
        <v>-310</v>
      </c>
      <c r="H74" s="215">
        <f t="shared" si="20"/>
        <v>0</v>
      </c>
      <c r="I74" s="198">
        <v>310</v>
      </c>
      <c r="K74" s="222">
        <f t="shared" si="21"/>
        <v>-310</v>
      </c>
      <c r="L74" s="215">
        <f t="shared" si="22"/>
        <v>0</v>
      </c>
      <c r="M74" s="198">
        <v>310</v>
      </c>
      <c r="N74" s="198"/>
      <c r="O74" s="222">
        <f t="shared" si="23"/>
        <v>-310</v>
      </c>
      <c r="P74" s="215">
        <f t="shared" si="24"/>
        <v>0</v>
      </c>
      <c r="Q74" s="198">
        <v>310</v>
      </c>
      <c r="R74" s="198"/>
      <c r="S74" s="222">
        <f t="shared" si="25"/>
        <v>-310</v>
      </c>
      <c r="T74" s="215">
        <f t="shared" si="26"/>
        <v>0</v>
      </c>
      <c r="U74" s="198">
        <v>310</v>
      </c>
      <c r="V74" s="198"/>
      <c r="W74" s="222">
        <f t="shared" si="27"/>
        <v>-310</v>
      </c>
      <c r="X74" s="215">
        <f t="shared" si="28"/>
        <v>0</v>
      </c>
      <c r="Y74" s="214">
        <v>310</v>
      </c>
      <c r="Z74" s="198"/>
      <c r="AA74" s="222">
        <f t="shared" si="29"/>
        <v>-310</v>
      </c>
      <c r="AB74" s="215">
        <f t="shared" si="30"/>
        <v>0</v>
      </c>
    </row>
    <row r="75" spans="1:28" x14ac:dyDescent="0.4">
      <c r="A75" s="213">
        <v>5135</v>
      </c>
      <c r="B75" s="197" t="s">
        <v>40</v>
      </c>
      <c r="C75" s="197">
        <v>350</v>
      </c>
      <c r="D75" s="278" t="s">
        <v>4</v>
      </c>
      <c r="E75" s="198">
        <v>300</v>
      </c>
      <c r="G75" s="222">
        <f t="shared" si="19"/>
        <v>-300</v>
      </c>
      <c r="H75" s="215">
        <f t="shared" si="20"/>
        <v>0</v>
      </c>
      <c r="I75" s="198">
        <v>300</v>
      </c>
      <c r="K75" s="222">
        <f t="shared" si="21"/>
        <v>-300</v>
      </c>
      <c r="L75" s="215">
        <f t="shared" si="22"/>
        <v>0</v>
      </c>
      <c r="M75" s="198">
        <v>300</v>
      </c>
      <c r="N75" s="198"/>
      <c r="O75" s="222">
        <f t="shared" si="23"/>
        <v>-300</v>
      </c>
      <c r="P75" s="215">
        <f t="shared" si="24"/>
        <v>0</v>
      </c>
      <c r="Q75" s="198">
        <v>300</v>
      </c>
      <c r="R75" s="198"/>
      <c r="S75" s="222">
        <f t="shared" si="25"/>
        <v>-300</v>
      </c>
      <c r="T75" s="215">
        <f t="shared" si="26"/>
        <v>0</v>
      </c>
      <c r="U75" s="198">
        <v>300</v>
      </c>
      <c r="V75" s="198"/>
      <c r="W75" s="222">
        <f t="shared" si="27"/>
        <v>-300</v>
      </c>
      <c r="X75" s="215">
        <f t="shared" si="28"/>
        <v>0</v>
      </c>
      <c r="Y75" s="214">
        <v>300</v>
      </c>
      <c r="Z75" s="198"/>
      <c r="AA75" s="222">
        <f t="shared" si="29"/>
        <v>-300</v>
      </c>
      <c r="AB75" s="215">
        <f t="shared" si="30"/>
        <v>0</v>
      </c>
    </row>
    <row r="76" spans="1:28" x14ac:dyDescent="0.4">
      <c r="A76" s="213">
        <v>5135</v>
      </c>
      <c r="B76" s="197" t="s">
        <v>40</v>
      </c>
      <c r="C76" s="197">
        <v>390</v>
      </c>
      <c r="D76" s="278" t="s">
        <v>8</v>
      </c>
      <c r="E76" s="198">
        <v>9600</v>
      </c>
      <c r="G76" s="222">
        <f t="shared" si="19"/>
        <v>-9600</v>
      </c>
      <c r="H76" s="215">
        <f t="shared" si="20"/>
        <v>0</v>
      </c>
      <c r="I76" s="198">
        <v>9600</v>
      </c>
      <c r="K76" s="222">
        <f t="shared" si="21"/>
        <v>-9600</v>
      </c>
      <c r="L76" s="215">
        <f t="shared" si="22"/>
        <v>0</v>
      </c>
      <c r="M76" s="198">
        <v>9600</v>
      </c>
      <c r="N76" s="198"/>
      <c r="O76" s="222">
        <f t="shared" si="23"/>
        <v>-9600</v>
      </c>
      <c r="P76" s="215">
        <f t="shared" si="24"/>
        <v>0</v>
      </c>
      <c r="Q76" s="198">
        <v>9600</v>
      </c>
      <c r="R76" s="198"/>
      <c r="S76" s="222">
        <f t="shared" si="25"/>
        <v>-9600</v>
      </c>
      <c r="T76" s="215">
        <f t="shared" si="26"/>
        <v>0</v>
      </c>
      <c r="U76" s="198">
        <v>9600</v>
      </c>
      <c r="V76" s="198"/>
      <c r="W76" s="222">
        <f t="shared" si="27"/>
        <v>-9600</v>
      </c>
      <c r="X76" s="199">
        <f t="shared" si="28"/>
        <v>0</v>
      </c>
      <c r="Y76" s="214">
        <v>9600</v>
      </c>
      <c r="Z76" s="198"/>
      <c r="AA76" s="222">
        <f t="shared" si="29"/>
        <v>-9600</v>
      </c>
      <c r="AB76" s="215">
        <f t="shared" si="30"/>
        <v>0</v>
      </c>
    </row>
    <row r="77" spans="1:28" x14ac:dyDescent="0.4">
      <c r="A77" s="207">
        <v>5145</v>
      </c>
      <c r="B77" s="208" t="s">
        <v>93</v>
      </c>
      <c r="C77" s="208"/>
      <c r="D77" s="277"/>
      <c r="E77" s="209">
        <f>SUM(E78:E83)</f>
        <v>3249</v>
      </c>
      <c r="F77" s="209">
        <f>SUM(F78:F83)</f>
        <v>0</v>
      </c>
      <c r="G77" s="249">
        <f t="shared" si="19"/>
        <v>-3249</v>
      </c>
      <c r="H77" s="212">
        <f t="shared" si="20"/>
        <v>0</v>
      </c>
      <c r="I77" s="209">
        <f>SUM(I78:I83)</f>
        <v>4587</v>
      </c>
      <c r="J77" s="209">
        <f>SUM(J78:J83)</f>
        <v>0</v>
      </c>
      <c r="K77" s="249">
        <f t="shared" si="21"/>
        <v>-4587</v>
      </c>
      <c r="L77" s="212">
        <f t="shared" si="22"/>
        <v>0</v>
      </c>
      <c r="M77" s="209">
        <f>SUM(M78:M83)</f>
        <v>14143</v>
      </c>
      <c r="N77" s="209">
        <f>SUM(N78:N83)</f>
        <v>0</v>
      </c>
      <c r="O77" s="249">
        <f t="shared" si="23"/>
        <v>-14143</v>
      </c>
      <c r="P77" s="212">
        <f t="shared" si="24"/>
        <v>0</v>
      </c>
      <c r="Q77" s="209">
        <f>SUM(Q78:Q83)</f>
        <v>20449</v>
      </c>
      <c r="R77" s="209">
        <f>SUM(R78:R83)</f>
        <v>0</v>
      </c>
      <c r="S77" s="249">
        <f t="shared" si="25"/>
        <v>-20449</v>
      </c>
      <c r="T77" s="212">
        <f t="shared" si="26"/>
        <v>0</v>
      </c>
      <c r="U77" s="209">
        <f>SUM(U78:U83)</f>
        <v>20067</v>
      </c>
      <c r="V77" s="209">
        <f>SUM(V78:V83)</f>
        <v>0</v>
      </c>
      <c r="W77" s="249">
        <f t="shared" si="27"/>
        <v>-20067</v>
      </c>
      <c r="X77" s="210">
        <f t="shared" si="28"/>
        <v>0</v>
      </c>
      <c r="Y77" s="211">
        <f>SUM(Y78:Y83)</f>
        <v>21978</v>
      </c>
      <c r="Z77" s="209">
        <f>SUM(Z78:Z83)</f>
        <v>0</v>
      </c>
      <c r="AA77" s="249">
        <f t="shared" si="29"/>
        <v>-21978</v>
      </c>
      <c r="AB77" s="212">
        <f t="shared" si="30"/>
        <v>0</v>
      </c>
    </row>
    <row r="78" spans="1:28" x14ac:dyDescent="0.4">
      <c r="A78" s="213">
        <v>5145</v>
      </c>
      <c r="B78" s="197" t="s">
        <v>103</v>
      </c>
      <c r="C78" s="197">
        <v>310</v>
      </c>
      <c r="D78" s="278" t="s">
        <v>1</v>
      </c>
      <c r="E78" s="198">
        <v>191</v>
      </c>
      <c r="G78" s="222">
        <f t="shared" si="19"/>
        <v>-191</v>
      </c>
      <c r="H78" s="215">
        <f t="shared" si="20"/>
        <v>0</v>
      </c>
      <c r="I78" s="198">
        <v>191</v>
      </c>
      <c r="K78" s="222">
        <f t="shared" si="21"/>
        <v>-191</v>
      </c>
      <c r="L78" s="215">
        <f t="shared" si="22"/>
        <v>0</v>
      </c>
      <c r="M78" s="198">
        <v>2867</v>
      </c>
      <c r="N78" s="198"/>
      <c r="O78" s="222">
        <f t="shared" si="23"/>
        <v>-2867</v>
      </c>
      <c r="P78" s="215">
        <f t="shared" si="24"/>
        <v>0</v>
      </c>
      <c r="Q78" s="198">
        <v>4778</v>
      </c>
      <c r="R78" s="198"/>
      <c r="S78" s="222">
        <f t="shared" si="25"/>
        <v>-4778</v>
      </c>
      <c r="T78" s="215">
        <f t="shared" si="26"/>
        <v>0</v>
      </c>
      <c r="U78" s="198">
        <v>3822</v>
      </c>
      <c r="V78" s="198"/>
      <c r="W78" s="222">
        <f t="shared" si="27"/>
        <v>-3822</v>
      </c>
      <c r="X78" s="199">
        <f t="shared" si="28"/>
        <v>0</v>
      </c>
      <c r="Y78" s="214">
        <v>3822</v>
      </c>
      <c r="Z78" s="198"/>
      <c r="AA78" s="222">
        <f t="shared" si="29"/>
        <v>-3822</v>
      </c>
      <c r="AB78" s="215">
        <f t="shared" si="30"/>
        <v>0</v>
      </c>
    </row>
    <row r="79" spans="1:28" x14ac:dyDescent="0.4">
      <c r="A79" s="213">
        <v>5145</v>
      </c>
      <c r="B79" s="197" t="s">
        <v>103</v>
      </c>
      <c r="C79" s="197">
        <v>320</v>
      </c>
      <c r="D79" s="278" t="s">
        <v>2</v>
      </c>
      <c r="E79" s="198">
        <v>956</v>
      </c>
      <c r="G79" s="222">
        <f t="shared" si="19"/>
        <v>-956</v>
      </c>
      <c r="H79" s="215">
        <f t="shared" si="20"/>
        <v>0</v>
      </c>
      <c r="I79" s="198">
        <v>956</v>
      </c>
      <c r="K79" s="222">
        <f t="shared" si="21"/>
        <v>-956</v>
      </c>
      <c r="L79" s="215">
        <f t="shared" si="22"/>
        <v>0</v>
      </c>
      <c r="M79" s="198">
        <v>1911</v>
      </c>
      <c r="N79" s="198"/>
      <c r="O79" s="222">
        <f t="shared" si="23"/>
        <v>-1911</v>
      </c>
      <c r="P79" s="215">
        <f t="shared" si="24"/>
        <v>0</v>
      </c>
      <c r="Q79" s="198">
        <v>1911</v>
      </c>
      <c r="R79" s="198"/>
      <c r="S79" s="222">
        <f t="shared" si="25"/>
        <v>-1911</v>
      </c>
      <c r="T79" s="215">
        <f t="shared" si="26"/>
        <v>0</v>
      </c>
      <c r="U79" s="198">
        <v>1911</v>
      </c>
      <c r="V79" s="198"/>
      <c r="W79" s="222">
        <f t="shared" si="27"/>
        <v>-1911</v>
      </c>
      <c r="X79" s="199">
        <f t="shared" si="28"/>
        <v>0</v>
      </c>
      <c r="Y79" s="214">
        <v>3822</v>
      </c>
      <c r="Z79" s="198"/>
      <c r="AA79" s="222">
        <f t="shared" si="29"/>
        <v>-3822</v>
      </c>
      <c r="AB79" s="215">
        <f t="shared" si="30"/>
        <v>0</v>
      </c>
    </row>
    <row r="80" spans="1:28" x14ac:dyDescent="0.4">
      <c r="A80" s="213">
        <v>5145</v>
      </c>
      <c r="B80" s="197" t="s">
        <v>103</v>
      </c>
      <c r="C80" s="197">
        <v>330</v>
      </c>
      <c r="D80" s="278" t="s">
        <v>3</v>
      </c>
      <c r="E80" s="198">
        <v>1911</v>
      </c>
      <c r="G80" s="222">
        <f t="shared" si="19"/>
        <v>-1911</v>
      </c>
      <c r="H80" s="215">
        <f t="shared" si="20"/>
        <v>0</v>
      </c>
      <c r="I80" s="198">
        <v>1911</v>
      </c>
      <c r="K80" s="222">
        <f t="shared" si="21"/>
        <v>-1911</v>
      </c>
      <c r="L80" s="215">
        <f t="shared" si="22"/>
        <v>0</v>
      </c>
      <c r="M80" s="198">
        <v>2867</v>
      </c>
      <c r="N80" s="198"/>
      <c r="O80" s="222">
        <f t="shared" si="23"/>
        <v>-2867</v>
      </c>
      <c r="P80" s="215">
        <f t="shared" si="24"/>
        <v>0</v>
      </c>
      <c r="Q80" s="198">
        <v>3822</v>
      </c>
      <c r="R80" s="198"/>
      <c r="S80" s="222">
        <f t="shared" si="25"/>
        <v>-3822</v>
      </c>
      <c r="T80" s="215">
        <f t="shared" si="26"/>
        <v>0</v>
      </c>
      <c r="U80" s="198">
        <v>3822</v>
      </c>
      <c r="V80" s="198"/>
      <c r="W80" s="222">
        <f t="shared" si="27"/>
        <v>-3822</v>
      </c>
      <c r="X80" s="199">
        <f t="shared" si="28"/>
        <v>0</v>
      </c>
      <c r="Y80" s="214">
        <v>2867</v>
      </c>
      <c r="Z80" s="198"/>
      <c r="AA80" s="222">
        <f t="shared" si="29"/>
        <v>-2867</v>
      </c>
      <c r="AB80" s="215">
        <f t="shared" si="30"/>
        <v>0</v>
      </c>
    </row>
    <row r="81" spans="1:28" x14ac:dyDescent="0.4">
      <c r="A81" s="213">
        <v>5145</v>
      </c>
      <c r="B81" s="197" t="s">
        <v>103</v>
      </c>
      <c r="C81" s="197">
        <v>341</v>
      </c>
      <c r="D81" s="278" t="s">
        <v>32</v>
      </c>
      <c r="E81" s="198">
        <v>191</v>
      </c>
      <c r="G81" s="222">
        <f t="shared" si="19"/>
        <v>-191</v>
      </c>
      <c r="H81" s="215">
        <f t="shared" si="20"/>
        <v>0</v>
      </c>
      <c r="I81" s="198">
        <v>573</v>
      </c>
      <c r="K81" s="222">
        <f t="shared" si="21"/>
        <v>-573</v>
      </c>
      <c r="L81" s="215">
        <f t="shared" si="22"/>
        <v>0</v>
      </c>
      <c r="M81" s="198">
        <v>1147</v>
      </c>
      <c r="N81" s="198"/>
      <c r="O81" s="222">
        <f t="shared" si="23"/>
        <v>-1147</v>
      </c>
      <c r="P81" s="215">
        <f t="shared" si="24"/>
        <v>0</v>
      </c>
      <c r="Q81" s="198">
        <v>2293</v>
      </c>
      <c r="R81" s="198"/>
      <c r="S81" s="222">
        <f t="shared" si="25"/>
        <v>-2293</v>
      </c>
      <c r="T81" s="215">
        <f t="shared" si="26"/>
        <v>0</v>
      </c>
      <c r="U81" s="198">
        <v>2867</v>
      </c>
      <c r="V81" s="198"/>
      <c r="W81" s="222">
        <f t="shared" si="27"/>
        <v>-2867</v>
      </c>
      <c r="X81" s="199">
        <f t="shared" si="28"/>
        <v>0</v>
      </c>
      <c r="Y81" s="214">
        <v>3822</v>
      </c>
      <c r="Z81" s="198"/>
      <c r="AA81" s="222">
        <f t="shared" si="29"/>
        <v>-3822</v>
      </c>
      <c r="AB81" s="215">
        <f t="shared" si="30"/>
        <v>0</v>
      </c>
    </row>
    <row r="82" spans="1:28" x14ac:dyDescent="0.4">
      <c r="A82" s="213">
        <v>5145</v>
      </c>
      <c r="B82" s="197" t="s">
        <v>103</v>
      </c>
      <c r="C82" s="197">
        <v>342</v>
      </c>
      <c r="D82" s="278" t="s">
        <v>33</v>
      </c>
      <c r="E82" s="198">
        <v>0</v>
      </c>
      <c r="G82" s="222">
        <f t="shared" si="19"/>
        <v>0</v>
      </c>
      <c r="H82" s="215">
        <f t="shared" si="20"/>
        <v>0</v>
      </c>
      <c r="I82" s="198">
        <v>956</v>
      </c>
      <c r="K82" s="222">
        <f t="shared" si="21"/>
        <v>-956</v>
      </c>
      <c r="L82" s="215">
        <f t="shared" si="22"/>
        <v>0</v>
      </c>
      <c r="M82" s="198">
        <v>956</v>
      </c>
      <c r="N82" s="198"/>
      <c r="O82" s="222">
        <f t="shared" si="23"/>
        <v>-956</v>
      </c>
      <c r="P82" s="215">
        <f t="shared" si="24"/>
        <v>0</v>
      </c>
      <c r="Q82" s="198">
        <v>2867</v>
      </c>
      <c r="R82" s="198"/>
      <c r="S82" s="222">
        <f t="shared" si="25"/>
        <v>-2867</v>
      </c>
      <c r="T82" s="215">
        <f t="shared" si="26"/>
        <v>0</v>
      </c>
      <c r="U82" s="198">
        <v>2867</v>
      </c>
      <c r="V82" s="198"/>
      <c r="W82" s="222">
        <f t="shared" si="27"/>
        <v>-2867</v>
      </c>
      <c r="X82" s="199">
        <f t="shared" si="28"/>
        <v>0</v>
      </c>
      <c r="Y82" s="214">
        <v>2867</v>
      </c>
      <c r="Z82" s="198"/>
      <c r="AA82" s="222">
        <f t="shared" si="29"/>
        <v>-2867</v>
      </c>
      <c r="AB82" s="215">
        <f t="shared" si="30"/>
        <v>0</v>
      </c>
    </row>
    <row r="83" spans="1:28" x14ac:dyDescent="0.4">
      <c r="A83" s="213">
        <v>5145</v>
      </c>
      <c r="B83" s="197" t="s">
        <v>103</v>
      </c>
      <c r="C83" s="197">
        <v>350</v>
      </c>
      <c r="D83" s="278" t="s">
        <v>4</v>
      </c>
      <c r="E83" s="198">
        <v>0</v>
      </c>
      <c r="G83" s="222">
        <f t="shared" si="19"/>
        <v>0</v>
      </c>
      <c r="H83" s="215">
        <f t="shared" si="20"/>
        <v>0</v>
      </c>
      <c r="I83" s="198">
        <v>0</v>
      </c>
      <c r="K83" s="222">
        <f t="shared" si="21"/>
        <v>0</v>
      </c>
      <c r="L83" s="215">
        <f t="shared" si="22"/>
        <v>0</v>
      </c>
      <c r="M83" s="198">
        <v>4395</v>
      </c>
      <c r="N83" s="198"/>
      <c r="O83" s="222">
        <f t="shared" si="23"/>
        <v>-4395</v>
      </c>
      <c r="P83" s="215">
        <f t="shared" si="24"/>
        <v>0</v>
      </c>
      <c r="Q83" s="198">
        <v>4778</v>
      </c>
      <c r="R83" s="198"/>
      <c r="S83" s="222">
        <f t="shared" si="25"/>
        <v>-4778</v>
      </c>
      <c r="T83" s="215">
        <f t="shared" si="26"/>
        <v>0</v>
      </c>
      <c r="U83" s="198">
        <v>4778</v>
      </c>
      <c r="V83" s="198"/>
      <c r="W83" s="222">
        <f t="shared" si="27"/>
        <v>-4778</v>
      </c>
      <c r="X83" s="199">
        <f t="shared" si="28"/>
        <v>0</v>
      </c>
      <c r="Y83" s="214">
        <v>4778</v>
      </c>
      <c r="Z83" s="198"/>
      <c r="AA83" s="222">
        <f t="shared" si="29"/>
        <v>-4778</v>
      </c>
      <c r="AB83" s="215">
        <f t="shared" si="30"/>
        <v>0</v>
      </c>
    </row>
    <row r="84" spans="1:28" x14ac:dyDescent="0.4">
      <c r="A84" s="207">
        <v>5151</v>
      </c>
      <c r="B84" s="208" t="s">
        <v>41</v>
      </c>
      <c r="C84" s="208"/>
      <c r="D84" s="277"/>
      <c r="E84" s="209">
        <f>SUM(E85:E91)</f>
        <v>0</v>
      </c>
      <c r="F84" s="209">
        <f>SUM(F85:F91)</f>
        <v>0</v>
      </c>
      <c r="G84" s="249">
        <f t="shared" si="12"/>
        <v>0</v>
      </c>
      <c r="H84" s="212">
        <f t="shared" si="20"/>
        <v>0</v>
      </c>
      <c r="I84" s="209">
        <f>SUM(I85:I91)</f>
        <v>0</v>
      </c>
      <c r="J84" s="209">
        <f>SUM(J85:J91)</f>
        <v>0</v>
      </c>
      <c r="K84" s="249">
        <f t="shared" si="21"/>
        <v>0</v>
      </c>
      <c r="L84" s="212">
        <f t="shared" si="22"/>
        <v>0</v>
      </c>
      <c r="M84" s="209">
        <f>SUM(M85:M91)</f>
        <v>0</v>
      </c>
      <c r="N84" s="209">
        <f>SUM(N85:N91)</f>
        <v>0</v>
      </c>
      <c r="O84" s="249">
        <f t="shared" si="23"/>
        <v>0</v>
      </c>
      <c r="P84" s="212">
        <f t="shared" si="24"/>
        <v>0</v>
      </c>
      <c r="Q84" s="209">
        <f>SUM(Q85:Q91)</f>
        <v>0</v>
      </c>
      <c r="R84" s="209">
        <f>SUM(R85:R91)</f>
        <v>0</v>
      </c>
      <c r="S84" s="249">
        <f t="shared" si="25"/>
        <v>0</v>
      </c>
      <c r="T84" s="212">
        <f t="shared" si="26"/>
        <v>0</v>
      </c>
      <c r="U84" s="209">
        <f>SUM(U85:U91)</f>
        <v>0</v>
      </c>
      <c r="V84" s="209">
        <f>SUM(V85:V91)</f>
        <v>0</v>
      </c>
      <c r="W84" s="249">
        <f t="shared" si="27"/>
        <v>0</v>
      </c>
      <c r="X84" s="210">
        <f t="shared" si="28"/>
        <v>0</v>
      </c>
      <c r="Y84" s="211">
        <f>SUM(Y85:Y91)</f>
        <v>0</v>
      </c>
      <c r="Z84" s="209">
        <f>SUM(Z85:Z91)</f>
        <v>0</v>
      </c>
      <c r="AA84" s="249">
        <f t="shared" si="29"/>
        <v>0</v>
      </c>
      <c r="AB84" s="212">
        <f t="shared" si="30"/>
        <v>0</v>
      </c>
    </row>
    <row r="85" spans="1:28" x14ac:dyDescent="0.4">
      <c r="A85" s="213">
        <v>5151</v>
      </c>
      <c r="B85" s="197" t="s">
        <v>11</v>
      </c>
      <c r="C85" s="197">
        <v>310</v>
      </c>
      <c r="D85" s="278" t="s">
        <v>1</v>
      </c>
      <c r="E85" s="198">
        <v>0</v>
      </c>
      <c r="G85" s="222">
        <f t="shared" si="19"/>
        <v>0</v>
      </c>
      <c r="H85" s="215">
        <f t="shared" si="20"/>
        <v>0</v>
      </c>
      <c r="I85" s="198">
        <v>0</v>
      </c>
      <c r="K85" s="222">
        <f t="shared" si="21"/>
        <v>0</v>
      </c>
      <c r="L85" s="215">
        <f t="shared" si="22"/>
        <v>0</v>
      </c>
      <c r="M85" s="198">
        <v>0</v>
      </c>
      <c r="N85" s="198"/>
      <c r="O85" s="222">
        <f t="shared" si="23"/>
        <v>0</v>
      </c>
      <c r="P85" s="215">
        <f t="shared" si="24"/>
        <v>0</v>
      </c>
      <c r="Q85" s="198">
        <v>0</v>
      </c>
      <c r="R85" s="198"/>
      <c r="S85" s="222">
        <f t="shared" si="25"/>
        <v>0</v>
      </c>
      <c r="T85" s="215">
        <f t="shared" si="26"/>
        <v>0</v>
      </c>
      <c r="U85" s="198">
        <v>0</v>
      </c>
      <c r="V85" s="198"/>
      <c r="W85" s="222">
        <f t="shared" si="27"/>
        <v>0</v>
      </c>
      <c r="X85" s="199">
        <f t="shared" si="28"/>
        <v>0</v>
      </c>
      <c r="Y85" s="214">
        <v>0</v>
      </c>
      <c r="Z85" s="198"/>
      <c r="AA85" s="222">
        <f t="shared" si="29"/>
        <v>0</v>
      </c>
      <c r="AB85" s="215">
        <f t="shared" si="30"/>
        <v>0</v>
      </c>
    </row>
    <row r="86" spans="1:28" x14ac:dyDescent="0.4">
      <c r="A86" s="213">
        <v>5151</v>
      </c>
      <c r="B86" s="197" t="s">
        <v>11</v>
      </c>
      <c r="C86" s="197">
        <v>320</v>
      </c>
      <c r="D86" s="278" t="s">
        <v>2</v>
      </c>
      <c r="E86" s="198">
        <v>0</v>
      </c>
      <c r="G86" s="222">
        <f t="shared" si="19"/>
        <v>0</v>
      </c>
      <c r="H86" s="215">
        <f t="shared" si="20"/>
        <v>0</v>
      </c>
      <c r="I86" s="198">
        <v>0</v>
      </c>
      <c r="K86" s="222">
        <f t="shared" si="21"/>
        <v>0</v>
      </c>
      <c r="L86" s="215">
        <f t="shared" si="22"/>
        <v>0</v>
      </c>
      <c r="M86" s="198">
        <v>0</v>
      </c>
      <c r="N86" s="198"/>
      <c r="O86" s="222">
        <f t="shared" si="23"/>
        <v>0</v>
      </c>
      <c r="P86" s="215">
        <f t="shared" si="24"/>
        <v>0</v>
      </c>
      <c r="Q86" s="198">
        <v>0</v>
      </c>
      <c r="R86" s="198"/>
      <c r="S86" s="222">
        <f t="shared" si="25"/>
        <v>0</v>
      </c>
      <c r="T86" s="215">
        <f t="shared" si="26"/>
        <v>0</v>
      </c>
      <c r="U86" s="198">
        <v>0</v>
      </c>
      <c r="V86" s="198"/>
      <c r="W86" s="222">
        <f t="shared" si="27"/>
        <v>0</v>
      </c>
      <c r="X86" s="199">
        <f t="shared" si="28"/>
        <v>0</v>
      </c>
      <c r="Y86" s="214">
        <v>0</v>
      </c>
      <c r="Z86" s="198"/>
      <c r="AA86" s="222">
        <f t="shared" si="29"/>
        <v>0</v>
      </c>
      <c r="AB86" s="215">
        <f t="shared" si="30"/>
        <v>0</v>
      </c>
    </row>
    <row r="87" spans="1:28" x14ac:dyDescent="0.4">
      <c r="A87" s="213">
        <v>5151</v>
      </c>
      <c r="B87" s="197" t="s">
        <v>41</v>
      </c>
      <c r="C87" s="197">
        <v>330</v>
      </c>
      <c r="D87" s="278" t="s">
        <v>3</v>
      </c>
      <c r="E87" s="198">
        <v>0</v>
      </c>
      <c r="G87" s="222">
        <f t="shared" si="19"/>
        <v>0</v>
      </c>
      <c r="H87" s="215">
        <f t="shared" si="20"/>
        <v>0</v>
      </c>
      <c r="I87" s="198">
        <v>0</v>
      </c>
      <c r="K87" s="222">
        <f t="shared" si="21"/>
        <v>0</v>
      </c>
      <c r="L87" s="215">
        <f t="shared" si="22"/>
        <v>0</v>
      </c>
      <c r="M87" s="198">
        <v>0</v>
      </c>
      <c r="N87" s="198"/>
      <c r="O87" s="222">
        <f t="shared" si="23"/>
        <v>0</v>
      </c>
      <c r="P87" s="215">
        <f t="shared" si="24"/>
        <v>0</v>
      </c>
      <c r="Q87" s="198">
        <v>0</v>
      </c>
      <c r="R87" s="198"/>
      <c r="S87" s="222">
        <f t="shared" si="25"/>
        <v>0</v>
      </c>
      <c r="T87" s="215">
        <f t="shared" si="26"/>
        <v>0</v>
      </c>
      <c r="U87" s="198">
        <v>0</v>
      </c>
      <c r="V87" s="198"/>
      <c r="W87" s="222">
        <f t="shared" si="27"/>
        <v>0</v>
      </c>
      <c r="X87" s="199">
        <f t="shared" si="28"/>
        <v>0</v>
      </c>
      <c r="Y87" s="214">
        <v>0</v>
      </c>
      <c r="Z87" s="198"/>
      <c r="AA87" s="222">
        <f t="shared" si="29"/>
        <v>0</v>
      </c>
      <c r="AB87" s="215">
        <f t="shared" si="30"/>
        <v>0</v>
      </c>
    </row>
    <row r="88" spans="1:28" x14ac:dyDescent="0.4">
      <c r="A88" s="213">
        <v>5151</v>
      </c>
      <c r="B88" s="197" t="s">
        <v>11</v>
      </c>
      <c r="C88" s="197">
        <v>341</v>
      </c>
      <c r="D88" s="278" t="s">
        <v>32</v>
      </c>
      <c r="E88" s="198">
        <v>0</v>
      </c>
      <c r="G88" s="222">
        <f t="shared" si="19"/>
        <v>0</v>
      </c>
      <c r="H88" s="215">
        <f t="shared" si="20"/>
        <v>0</v>
      </c>
      <c r="I88" s="198">
        <v>0</v>
      </c>
      <c r="K88" s="222">
        <f t="shared" si="21"/>
        <v>0</v>
      </c>
      <c r="L88" s="215">
        <f t="shared" si="22"/>
        <v>0</v>
      </c>
      <c r="M88" s="198">
        <v>0</v>
      </c>
      <c r="N88" s="198"/>
      <c r="O88" s="222">
        <f t="shared" si="23"/>
        <v>0</v>
      </c>
      <c r="P88" s="215">
        <f t="shared" si="24"/>
        <v>0</v>
      </c>
      <c r="Q88" s="198">
        <v>0</v>
      </c>
      <c r="R88" s="198"/>
      <c r="S88" s="222">
        <f t="shared" si="25"/>
        <v>0</v>
      </c>
      <c r="T88" s="215">
        <f t="shared" si="26"/>
        <v>0</v>
      </c>
      <c r="U88" s="198">
        <v>0</v>
      </c>
      <c r="V88" s="198"/>
      <c r="W88" s="222">
        <f t="shared" si="27"/>
        <v>0</v>
      </c>
      <c r="X88" s="199">
        <f t="shared" si="28"/>
        <v>0</v>
      </c>
      <c r="Y88" s="214">
        <v>0</v>
      </c>
      <c r="Z88" s="198"/>
      <c r="AA88" s="222">
        <f t="shared" si="29"/>
        <v>0</v>
      </c>
      <c r="AB88" s="215">
        <f t="shared" si="30"/>
        <v>0</v>
      </c>
    </row>
    <row r="89" spans="1:28" x14ac:dyDescent="0.4">
      <c r="A89" s="213">
        <v>5151</v>
      </c>
      <c r="B89" s="197" t="s">
        <v>11</v>
      </c>
      <c r="C89" s="197">
        <v>342</v>
      </c>
      <c r="D89" s="278" t="s">
        <v>33</v>
      </c>
      <c r="E89" s="198">
        <v>0</v>
      </c>
      <c r="G89" s="222">
        <f t="shared" si="19"/>
        <v>0</v>
      </c>
      <c r="H89" s="215">
        <f t="shared" si="20"/>
        <v>0</v>
      </c>
      <c r="I89" s="198">
        <v>0</v>
      </c>
      <c r="K89" s="222">
        <f t="shared" si="21"/>
        <v>0</v>
      </c>
      <c r="L89" s="215">
        <f t="shared" si="22"/>
        <v>0</v>
      </c>
      <c r="M89" s="198">
        <v>0</v>
      </c>
      <c r="N89" s="198"/>
      <c r="O89" s="222">
        <f t="shared" si="23"/>
        <v>0</v>
      </c>
      <c r="P89" s="215">
        <f t="shared" si="24"/>
        <v>0</v>
      </c>
      <c r="Q89" s="198">
        <v>0</v>
      </c>
      <c r="R89" s="198"/>
      <c r="S89" s="222">
        <f t="shared" si="25"/>
        <v>0</v>
      </c>
      <c r="T89" s="215">
        <f t="shared" si="26"/>
        <v>0</v>
      </c>
      <c r="U89" s="198">
        <v>0</v>
      </c>
      <c r="V89" s="198"/>
      <c r="W89" s="222">
        <f t="shared" si="27"/>
        <v>0</v>
      </c>
      <c r="X89" s="199">
        <f t="shared" si="28"/>
        <v>0</v>
      </c>
      <c r="Y89" s="214">
        <v>0</v>
      </c>
      <c r="Z89" s="198"/>
      <c r="AA89" s="222">
        <f t="shared" si="29"/>
        <v>0</v>
      </c>
      <c r="AB89" s="215">
        <f t="shared" si="30"/>
        <v>0</v>
      </c>
    </row>
    <row r="90" spans="1:28" x14ac:dyDescent="0.4">
      <c r="A90" s="213">
        <v>5151</v>
      </c>
      <c r="B90" s="197" t="s">
        <v>11</v>
      </c>
      <c r="C90" s="197">
        <v>350</v>
      </c>
      <c r="D90" s="278" t="s">
        <v>4</v>
      </c>
      <c r="E90" s="198">
        <v>0</v>
      </c>
      <c r="G90" s="222">
        <f t="shared" si="19"/>
        <v>0</v>
      </c>
      <c r="H90" s="215">
        <f t="shared" si="20"/>
        <v>0</v>
      </c>
      <c r="I90" s="198">
        <v>0</v>
      </c>
      <c r="K90" s="222">
        <f t="shared" si="21"/>
        <v>0</v>
      </c>
      <c r="L90" s="215">
        <f t="shared" si="22"/>
        <v>0</v>
      </c>
      <c r="M90" s="198">
        <v>0</v>
      </c>
      <c r="N90" s="198"/>
      <c r="O90" s="222">
        <f t="shared" si="23"/>
        <v>0</v>
      </c>
      <c r="P90" s="215">
        <f t="shared" si="24"/>
        <v>0</v>
      </c>
      <c r="Q90" s="198">
        <v>0</v>
      </c>
      <c r="R90" s="198"/>
      <c r="S90" s="222">
        <f t="shared" si="25"/>
        <v>0</v>
      </c>
      <c r="T90" s="215">
        <f t="shared" si="26"/>
        <v>0</v>
      </c>
      <c r="U90" s="198">
        <v>0</v>
      </c>
      <c r="V90" s="198"/>
      <c r="W90" s="222">
        <f t="shared" si="27"/>
        <v>0</v>
      </c>
      <c r="X90" s="199">
        <f t="shared" si="28"/>
        <v>0</v>
      </c>
      <c r="Y90" s="214">
        <v>0</v>
      </c>
      <c r="Z90" s="198"/>
      <c r="AA90" s="222">
        <f t="shared" si="29"/>
        <v>0</v>
      </c>
      <c r="AB90" s="215">
        <f t="shared" si="30"/>
        <v>0</v>
      </c>
    </row>
    <row r="91" spans="1:28" x14ac:dyDescent="0.4">
      <c r="A91" s="213">
        <v>5151</v>
      </c>
      <c r="B91" s="197" t="s">
        <v>11</v>
      </c>
      <c r="C91" s="197">
        <v>390</v>
      </c>
      <c r="D91" s="278" t="s">
        <v>89</v>
      </c>
      <c r="E91" s="198">
        <v>0</v>
      </c>
      <c r="G91" s="222">
        <f t="shared" si="19"/>
        <v>0</v>
      </c>
      <c r="H91" s="215">
        <f t="shared" si="20"/>
        <v>0</v>
      </c>
      <c r="I91" s="198">
        <v>0</v>
      </c>
      <c r="K91" s="222">
        <f t="shared" si="21"/>
        <v>0</v>
      </c>
      <c r="L91" s="215">
        <f t="shared" si="22"/>
        <v>0</v>
      </c>
      <c r="M91" s="198">
        <v>0</v>
      </c>
      <c r="N91" s="198"/>
      <c r="O91" s="222">
        <f t="shared" si="23"/>
        <v>0</v>
      </c>
      <c r="P91" s="215">
        <f t="shared" si="24"/>
        <v>0</v>
      </c>
      <c r="Q91" s="198">
        <v>0</v>
      </c>
      <c r="R91" s="198"/>
      <c r="S91" s="222">
        <f t="shared" si="25"/>
        <v>0</v>
      </c>
      <c r="T91" s="215">
        <f t="shared" si="26"/>
        <v>0</v>
      </c>
      <c r="U91" s="198">
        <v>0</v>
      </c>
      <c r="V91" s="198"/>
      <c r="W91" s="222">
        <f t="shared" si="27"/>
        <v>0</v>
      </c>
      <c r="X91" s="199">
        <f t="shared" si="28"/>
        <v>0</v>
      </c>
      <c r="Y91" s="214">
        <v>0</v>
      </c>
      <c r="Z91" s="198"/>
      <c r="AA91" s="222">
        <f t="shared" si="29"/>
        <v>0</v>
      </c>
      <c r="AB91" s="215">
        <f t="shared" si="30"/>
        <v>0</v>
      </c>
    </row>
    <row r="92" spans="1:28" x14ac:dyDescent="0.4">
      <c r="A92" s="225">
        <v>5152</v>
      </c>
      <c r="B92" s="226" t="s">
        <v>42</v>
      </c>
      <c r="C92" s="208"/>
      <c r="D92" s="277"/>
      <c r="E92" s="209">
        <f>SUM(E93:E99)</f>
        <v>0</v>
      </c>
      <c r="F92" s="209">
        <f>SUM(F93:F99)</f>
        <v>0</v>
      </c>
      <c r="G92" s="249">
        <f t="shared" si="19"/>
        <v>0</v>
      </c>
      <c r="H92" s="212">
        <f t="shared" si="20"/>
        <v>0</v>
      </c>
      <c r="I92" s="209">
        <f>SUM(I93:I99)</f>
        <v>0</v>
      </c>
      <c r="J92" s="209">
        <f>SUM(J93:J99)</f>
        <v>0</v>
      </c>
      <c r="K92" s="249">
        <f t="shared" si="21"/>
        <v>0</v>
      </c>
      <c r="L92" s="212">
        <f t="shared" si="22"/>
        <v>0</v>
      </c>
      <c r="M92" s="209">
        <f>SUM(M93:M99)</f>
        <v>0</v>
      </c>
      <c r="N92" s="209">
        <f>SUM(N93:N99)</f>
        <v>0</v>
      </c>
      <c r="O92" s="249">
        <f t="shared" si="23"/>
        <v>0</v>
      </c>
      <c r="P92" s="212">
        <f t="shared" si="24"/>
        <v>0</v>
      </c>
      <c r="Q92" s="209">
        <f>SUM(Q93:Q99)</f>
        <v>0</v>
      </c>
      <c r="R92" s="209">
        <f>SUM(R93:R99)</f>
        <v>0</v>
      </c>
      <c r="S92" s="249">
        <f t="shared" si="25"/>
        <v>0</v>
      </c>
      <c r="T92" s="212">
        <f t="shared" si="26"/>
        <v>0</v>
      </c>
      <c r="U92" s="209">
        <f>SUM(U93:U99)</f>
        <v>0</v>
      </c>
      <c r="V92" s="209">
        <f>SUM(V93:V99)</f>
        <v>0</v>
      </c>
      <c r="W92" s="249">
        <f t="shared" si="27"/>
        <v>0</v>
      </c>
      <c r="X92" s="210">
        <f t="shared" si="28"/>
        <v>0</v>
      </c>
      <c r="Y92" s="211">
        <f>SUM(Y93:Y99)</f>
        <v>0</v>
      </c>
      <c r="Z92" s="209">
        <f>SUM(Z93:Z99)</f>
        <v>0</v>
      </c>
      <c r="AA92" s="249">
        <f t="shared" si="29"/>
        <v>0</v>
      </c>
      <c r="AB92" s="212">
        <f t="shared" si="30"/>
        <v>0</v>
      </c>
    </row>
    <row r="93" spans="1:28" x14ac:dyDescent="0.4">
      <c r="A93" s="213">
        <v>5152</v>
      </c>
      <c r="B93" s="197" t="s">
        <v>9</v>
      </c>
      <c r="C93" s="197">
        <v>310</v>
      </c>
      <c r="D93" s="278" t="s">
        <v>1</v>
      </c>
      <c r="E93" s="198">
        <v>0</v>
      </c>
      <c r="G93" s="222">
        <f t="shared" si="19"/>
        <v>0</v>
      </c>
      <c r="H93" s="215">
        <f t="shared" si="20"/>
        <v>0</v>
      </c>
      <c r="I93" s="198">
        <v>0</v>
      </c>
      <c r="K93" s="222">
        <f t="shared" si="21"/>
        <v>0</v>
      </c>
      <c r="L93" s="215">
        <f t="shared" si="22"/>
        <v>0</v>
      </c>
      <c r="M93" s="198">
        <v>0</v>
      </c>
      <c r="N93" s="198"/>
      <c r="O93" s="222">
        <f t="shared" si="23"/>
        <v>0</v>
      </c>
      <c r="P93" s="215">
        <f t="shared" si="24"/>
        <v>0</v>
      </c>
      <c r="Q93" s="198">
        <v>0</v>
      </c>
      <c r="R93" s="198"/>
      <c r="S93" s="222">
        <f t="shared" si="25"/>
        <v>0</v>
      </c>
      <c r="T93" s="215">
        <f t="shared" si="26"/>
        <v>0</v>
      </c>
      <c r="U93" s="198">
        <v>0</v>
      </c>
      <c r="V93" s="198"/>
      <c r="W93" s="222">
        <f t="shared" si="27"/>
        <v>0</v>
      </c>
      <c r="X93" s="199">
        <f t="shared" si="28"/>
        <v>0</v>
      </c>
      <c r="Y93" s="214">
        <v>0</v>
      </c>
      <c r="Z93" s="198"/>
      <c r="AA93" s="222">
        <f t="shared" si="29"/>
        <v>0</v>
      </c>
      <c r="AB93" s="215">
        <f t="shared" si="30"/>
        <v>0</v>
      </c>
    </row>
    <row r="94" spans="1:28" x14ac:dyDescent="0.4">
      <c r="A94" s="213">
        <v>5152</v>
      </c>
      <c r="B94" s="197" t="s">
        <v>9</v>
      </c>
      <c r="C94" s="197">
        <v>320</v>
      </c>
      <c r="D94" s="278" t="s">
        <v>2</v>
      </c>
      <c r="E94" s="198">
        <v>0</v>
      </c>
      <c r="G94" s="222">
        <f t="shared" si="19"/>
        <v>0</v>
      </c>
      <c r="H94" s="215">
        <f t="shared" si="20"/>
        <v>0</v>
      </c>
      <c r="I94" s="198">
        <v>0</v>
      </c>
      <c r="K94" s="222">
        <f t="shared" si="21"/>
        <v>0</v>
      </c>
      <c r="L94" s="215">
        <f t="shared" si="22"/>
        <v>0</v>
      </c>
      <c r="M94" s="198">
        <v>0</v>
      </c>
      <c r="N94" s="198"/>
      <c r="O94" s="222">
        <f t="shared" si="23"/>
        <v>0</v>
      </c>
      <c r="P94" s="215">
        <f t="shared" si="24"/>
        <v>0</v>
      </c>
      <c r="Q94" s="198">
        <v>0</v>
      </c>
      <c r="R94" s="198"/>
      <c r="S94" s="222">
        <f t="shared" si="25"/>
        <v>0</v>
      </c>
      <c r="T94" s="215">
        <f t="shared" si="26"/>
        <v>0</v>
      </c>
      <c r="U94" s="198">
        <v>0</v>
      </c>
      <c r="V94" s="198"/>
      <c r="W94" s="222">
        <f t="shared" si="27"/>
        <v>0</v>
      </c>
      <c r="X94" s="199">
        <f t="shared" si="28"/>
        <v>0</v>
      </c>
      <c r="Y94" s="214">
        <v>0</v>
      </c>
      <c r="Z94" s="198"/>
      <c r="AA94" s="222">
        <f t="shared" si="29"/>
        <v>0</v>
      </c>
      <c r="AB94" s="215">
        <f t="shared" si="30"/>
        <v>0</v>
      </c>
    </row>
    <row r="95" spans="1:28" x14ac:dyDescent="0.4">
      <c r="A95" s="213">
        <v>5152</v>
      </c>
      <c r="B95" s="197" t="s">
        <v>9</v>
      </c>
      <c r="C95" s="197">
        <v>330</v>
      </c>
      <c r="D95" s="278" t="s">
        <v>3</v>
      </c>
      <c r="E95" s="198">
        <v>0</v>
      </c>
      <c r="G95" s="222">
        <f t="shared" si="19"/>
        <v>0</v>
      </c>
      <c r="H95" s="215">
        <f t="shared" si="20"/>
        <v>0</v>
      </c>
      <c r="I95" s="198">
        <v>0</v>
      </c>
      <c r="K95" s="222">
        <f t="shared" si="21"/>
        <v>0</v>
      </c>
      <c r="L95" s="215">
        <f t="shared" si="22"/>
        <v>0</v>
      </c>
      <c r="M95" s="198">
        <v>0</v>
      </c>
      <c r="N95" s="198"/>
      <c r="O95" s="222">
        <f t="shared" si="23"/>
        <v>0</v>
      </c>
      <c r="P95" s="215">
        <f t="shared" si="24"/>
        <v>0</v>
      </c>
      <c r="Q95" s="198">
        <v>0</v>
      </c>
      <c r="R95" s="198"/>
      <c r="S95" s="222">
        <f t="shared" si="25"/>
        <v>0</v>
      </c>
      <c r="T95" s="215">
        <f t="shared" si="26"/>
        <v>0</v>
      </c>
      <c r="U95" s="198">
        <v>0</v>
      </c>
      <c r="V95" s="198"/>
      <c r="W95" s="222">
        <f t="shared" si="27"/>
        <v>0</v>
      </c>
      <c r="X95" s="199">
        <f t="shared" si="28"/>
        <v>0</v>
      </c>
      <c r="Y95" s="214">
        <v>0</v>
      </c>
      <c r="Z95" s="198"/>
      <c r="AA95" s="222">
        <f t="shared" si="29"/>
        <v>0</v>
      </c>
      <c r="AB95" s="215">
        <f t="shared" si="30"/>
        <v>0</v>
      </c>
    </row>
    <row r="96" spans="1:28" x14ac:dyDescent="0.4">
      <c r="A96" s="213">
        <v>5152</v>
      </c>
      <c r="B96" s="197" t="s">
        <v>9</v>
      </c>
      <c r="C96" s="197">
        <v>341</v>
      </c>
      <c r="D96" s="278" t="s">
        <v>32</v>
      </c>
      <c r="E96" s="198">
        <v>0</v>
      </c>
      <c r="G96" s="222">
        <f t="shared" si="19"/>
        <v>0</v>
      </c>
      <c r="H96" s="215">
        <f t="shared" si="20"/>
        <v>0</v>
      </c>
      <c r="I96" s="198">
        <v>0</v>
      </c>
      <c r="K96" s="222">
        <f t="shared" si="21"/>
        <v>0</v>
      </c>
      <c r="L96" s="215">
        <f t="shared" si="22"/>
        <v>0</v>
      </c>
      <c r="M96" s="198">
        <v>0</v>
      </c>
      <c r="N96" s="198"/>
      <c r="O96" s="222">
        <f t="shared" si="23"/>
        <v>0</v>
      </c>
      <c r="P96" s="215">
        <f t="shared" si="24"/>
        <v>0</v>
      </c>
      <c r="Q96" s="198">
        <v>0</v>
      </c>
      <c r="R96" s="198"/>
      <c r="S96" s="222">
        <f t="shared" si="25"/>
        <v>0</v>
      </c>
      <c r="T96" s="215">
        <f t="shared" si="26"/>
        <v>0</v>
      </c>
      <c r="U96" s="198">
        <v>0</v>
      </c>
      <c r="V96" s="198"/>
      <c r="W96" s="222">
        <f t="shared" si="27"/>
        <v>0</v>
      </c>
      <c r="X96" s="199">
        <f t="shared" si="28"/>
        <v>0</v>
      </c>
      <c r="Y96" s="214">
        <v>0</v>
      </c>
      <c r="Z96" s="198"/>
      <c r="AA96" s="222">
        <f t="shared" si="29"/>
        <v>0</v>
      </c>
      <c r="AB96" s="215">
        <f t="shared" si="30"/>
        <v>0</v>
      </c>
    </row>
    <row r="97" spans="1:28" x14ac:dyDescent="0.4">
      <c r="A97" s="213">
        <v>5152</v>
      </c>
      <c r="B97" s="197" t="s">
        <v>9</v>
      </c>
      <c r="C97" s="197">
        <v>342</v>
      </c>
      <c r="D97" s="278" t="s">
        <v>33</v>
      </c>
      <c r="E97" s="198">
        <v>0</v>
      </c>
      <c r="G97" s="222">
        <f t="shared" si="19"/>
        <v>0</v>
      </c>
      <c r="H97" s="215">
        <f t="shared" si="20"/>
        <v>0</v>
      </c>
      <c r="I97" s="198">
        <v>0</v>
      </c>
      <c r="K97" s="222">
        <f t="shared" si="21"/>
        <v>0</v>
      </c>
      <c r="L97" s="215">
        <f t="shared" si="22"/>
        <v>0</v>
      </c>
      <c r="M97" s="198">
        <v>0</v>
      </c>
      <c r="N97" s="198"/>
      <c r="O97" s="222">
        <f t="shared" si="23"/>
        <v>0</v>
      </c>
      <c r="P97" s="215">
        <f t="shared" si="24"/>
        <v>0</v>
      </c>
      <c r="Q97" s="198">
        <v>0</v>
      </c>
      <c r="R97" s="198"/>
      <c r="S97" s="222">
        <f t="shared" si="25"/>
        <v>0</v>
      </c>
      <c r="T97" s="215">
        <f t="shared" si="26"/>
        <v>0</v>
      </c>
      <c r="U97" s="198">
        <v>0</v>
      </c>
      <c r="V97" s="198"/>
      <c r="W97" s="222">
        <f t="shared" si="27"/>
        <v>0</v>
      </c>
      <c r="X97" s="199">
        <f t="shared" si="28"/>
        <v>0</v>
      </c>
      <c r="Y97" s="214">
        <v>0</v>
      </c>
      <c r="Z97" s="198"/>
      <c r="AA97" s="222">
        <f t="shared" si="29"/>
        <v>0</v>
      </c>
      <c r="AB97" s="215">
        <f t="shared" si="30"/>
        <v>0</v>
      </c>
    </row>
    <row r="98" spans="1:28" x14ac:dyDescent="0.4">
      <c r="A98" s="213">
        <v>5152</v>
      </c>
      <c r="B98" s="197" t="s">
        <v>42</v>
      </c>
      <c r="C98" s="197">
        <v>350</v>
      </c>
      <c r="D98" s="278" t="s">
        <v>4</v>
      </c>
      <c r="E98" s="198">
        <v>0</v>
      </c>
      <c r="G98" s="222">
        <f t="shared" si="19"/>
        <v>0</v>
      </c>
      <c r="H98" s="215">
        <f t="shared" si="20"/>
        <v>0</v>
      </c>
      <c r="I98" s="198">
        <v>0</v>
      </c>
      <c r="K98" s="222">
        <f t="shared" si="21"/>
        <v>0</v>
      </c>
      <c r="L98" s="215">
        <f t="shared" si="22"/>
        <v>0</v>
      </c>
      <c r="M98" s="198">
        <v>0</v>
      </c>
      <c r="N98" s="198"/>
      <c r="O98" s="222">
        <f t="shared" si="23"/>
        <v>0</v>
      </c>
      <c r="P98" s="215">
        <f t="shared" si="24"/>
        <v>0</v>
      </c>
      <c r="Q98" s="198">
        <v>0</v>
      </c>
      <c r="R98" s="198"/>
      <c r="S98" s="222">
        <f t="shared" si="25"/>
        <v>0</v>
      </c>
      <c r="T98" s="215">
        <f t="shared" si="26"/>
        <v>0</v>
      </c>
      <c r="U98" s="198">
        <v>0</v>
      </c>
      <c r="V98" s="198"/>
      <c r="W98" s="222">
        <f t="shared" si="27"/>
        <v>0</v>
      </c>
      <c r="X98" s="199">
        <f t="shared" si="28"/>
        <v>0</v>
      </c>
      <c r="Y98" s="214">
        <v>0</v>
      </c>
      <c r="Z98" s="198"/>
      <c r="AA98" s="222">
        <f t="shared" si="29"/>
        <v>0</v>
      </c>
      <c r="AB98" s="215">
        <f t="shared" si="30"/>
        <v>0</v>
      </c>
    </row>
    <row r="99" spans="1:28" x14ac:dyDescent="0.4">
      <c r="A99" s="213">
        <v>5152</v>
      </c>
      <c r="B99" s="197" t="s">
        <v>42</v>
      </c>
      <c r="C99" s="197">
        <v>390</v>
      </c>
      <c r="D99" s="278" t="s">
        <v>89</v>
      </c>
      <c r="E99" s="198">
        <v>0</v>
      </c>
      <c r="G99" s="222">
        <f t="shared" si="19"/>
        <v>0</v>
      </c>
      <c r="H99" s="215">
        <f t="shared" si="20"/>
        <v>0</v>
      </c>
      <c r="I99" s="198">
        <v>0</v>
      </c>
      <c r="K99" s="222">
        <f t="shared" si="21"/>
        <v>0</v>
      </c>
      <c r="L99" s="215">
        <f t="shared" si="22"/>
        <v>0</v>
      </c>
      <c r="M99" s="198">
        <v>0</v>
      </c>
      <c r="N99" s="198"/>
      <c r="O99" s="222">
        <f t="shared" si="23"/>
        <v>0</v>
      </c>
      <c r="P99" s="215">
        <f t="shared" si="24"/>
        <v>0</v>
      </c>
      <c r="Q99" s="198">
        <v>0</v>
      </c>
      <c r="R99" s="198"/>
      <c r="S99" s="222">
        <f t="shared" si="25"/>
        <v>0</v>
      </c>
      <c r="T99" s="215">
        <f t="shared" si="26"/>
        <v>0</v>
      </c>
      <c r="U99" s="198">
        <v>0</v>
      </c>
      <c r="V99" s="198"/>
      <c r="W99" s="222">
        <f t="shared" si="27"/>
        <v>0</v>
      </c>
      <c r="X99" s="199">
        <f t="shared" si="28"/>
        <v>0</v>
      </c>
      <c r="Y99" s="214">
        <v>0</v>
      </c>
      <c r="Z99" s="198"/>
      <c r="AA99" s="222">
        <f t="shared" si="29"/>
        <v>0</v>
      </c>
      <c r="AB99" s="215">
        <f t="shared" si="30"/>
        <v>0</v>
      </c>
    </row>
    <row r="100" spans="1:28" x14ac:dyDescent="0.4">
      <c r="A100" s="287"/>
      <c r="B100" s="288" t="s">
        <v>10</v>
      </c>
      <c r="C100" s="288">
        <v>310</v>
      </c>
      <c r="D100" s="289" t="s">
        <v>1</v>
      </c>
      <c r="E100" s="290">
        <f t="shared" ref="E100:F105" si="31">E6+E13+E21+E28+E35+E42+E63+E70+E85+E93+E78</f>
        <v>23178</v>
      </c>
      <c r="F100" s="290">
        <f t="shared" si="31"/>
        <v>0</v>
      </c>
      <c r="G100" s="291">
        <f t="shared" si="19"/>
        <v>-23178</v>
      </c>
      <c r="H100" s="292">
        <f t="shared" si="20"/>
        <v>0</v>
      </c>
      <c r="I100" s="290">
        <f t="shared" ref="I100:J105" si="32">I6+I13+I21+I28+I35+I42+I63+I70+I85+I93+I78</f>
        <v>26378</v>
      </c>
      <c r="J100" s="290">
        <f t="shared" si="32"/>
        <v>0</v>
      </c>
      <c r="K100" s="291">
        <f t="shared" si="21"/>
        <v>-26378</v>
      </c>
      <c r="L100" s="292">
        <f t="shared" si="22"/>
        <v>0</v>
      </c>
      <c r="M100" s="290">
        <f t="shared" ref="M100:N105" si="33">M6+M13+M21+M28+M35+M42+M63+M70+M85+M93+M78</f>
        <v>26811</v>
      </c>
      <c r="N100" s="290">
        <f t="shared" si="33"/>
        <v>0</v>
      </c>
      <c r="O100" s="291">
        <f t="shared" si="23"/>
        <v>-26811</v>
      </c>
      <c r="P100" s="292">
        <f t="shared" si="24"/>
        <v>0</v>
      </c>
      <c r="Q100" s="290">
        <f t="shared" ref="Q100:R105" si="34">Q6+Q13+Q21+Q28+Q35+Q42+Q63+Q70+Q85+Q93+Q78</f>
        <v>32161</v>
      </c>
      <c r="R100" s="290">
        <f t="shared" si="34"/>
        <v>0</v>
      </c>
      <c r="S100" s="291">
        <f t="shared" si="25"/>
        <v>-32161</v>
      </c>
      <c r="T100" s="292">
        <f t="shared" si="26"/>
        <v>0</v>
      </c>
      <c r="U100" s="290">
        <f t="shared" ref="U100:V105" si="35">U6+U13+U21+U28+U35+U42+U63+U70+U85+U93+U78</f>
        <v>33286</v>
      </c>
      <c r="V100" s="290">
        <f t="shared" si="35"/>
        <v>0</v>
      </c>
      <c r="W100" s="291">
        <f t="shared" si="27"/>
        <v>-33286</v>
      </c>
      <c r="X100" s="293">
        <f t="shared" si="28"/>
        <v>0</v>
      </c>
      <c r="Y100" s="294">
        <f t="shared" ref="Y100:Z105" si="36">Y6+Y13+Y21+Y28+Y35+Y42+Y63+Y70+Y85+Y93+Y78</f>
        <v>32718</v>
      </c>
      <c r="Z100" s="290">
        <f t="shared" si="36"/>
        <v>0</v>
      </c>
      <c r="AA100" s="291">
        <f t="shared" si="29"/>
        <v>-32718</v>
      </c>
      <c r="AB100" s="292">
        <f t="shared" si="30"/>
        <v>0</v>
      </c>
    </row>
    <row r="101" spans="1:28" x14ac:dyDescent="0.4">
      <c r="A101" s="295"/>
      <c r="B101" s="296" t="s">
        <v>10</v>
      </c>
      <c r="C101" s="296">
        <v>320</v>
      </c>
      <c r="D101" s="297" t="s">
        <v>2</v>
      </c>
      <c r="E101" s="298">
        <f t="shared" si="31"/>
        <v>43307</v>
      </c>
      <c r="F101" s="298">
        <f t="shared" si="31"/>
        <v>0</v>
      </c>
      <c r="G101" s="299">
        <f t="shared" si="19"/>
        <v>-43307</v>
      </c>
      <c r="H101" s="300">
        <f t="shared" si="20"/>
        <v>0</v>
      </c>
      <c r="I101" s="298">
        <f t="shared" si="32"/>
        <v>42841</v>
      </c>
      <c r="J101" s="298">
        <f t="shared" si="32"/>
        <v>0</v>
      </c>
      <c r="K101" s="299">
        <f t="shared" si="21"/>
        <v>-42841</v>
      </c>
      <c r="L101" s="300">
        <f t="shared" si="22"/>
        <v>0</v>
      </c>
      <c r="M101" s="298">
        <f t="shared" si="33"/>
        <v>46484</v>
      </c>
      <c r="N101" s="298">
        <f t="shared" si="33"/>
        <v>0</v>
      </c>
      <c r="O101" s="299">
        <f t="shared" si="23"/>
        <v>-46484</v>
      </c>
      <c r="P101" s="300">
        <f t="shared" si="24"/>
        <v>0</v>
      </c>
      <c r="Q101" s="298">
        <f t="shared" si="34"/>
        <v>48534</v>
      </c>
      <c r="R101" s="298">
        <f t="shared" si="34"/>
        <v>0</v>
      </c>
      <c r="S101" s="299">
        <f t="shared" si="25"/>
        <v>-48534</v>
      </c>
      <c r="T101" s="300">
        <f t="shared" si="26"/>
        <v>0</v>
      </c>
      <c r="U101" s="298">
        <f t="shared" si="35"/>
        <v>48879</v>
      </c>
      <c r="V101" s="298">
        <f t="shared" si="35"/>
        <v>0</v>
      </c>
      <c r="W101" s="299">
        <f t="shared" si="27"/>
        <v>-48879</v>
      </c>
      <c r="X101" s="301">
        <f t="shared" si="28"/>
        <v>0</v>
      </c>
      <c r="Y101" s="302">
        <f t="shared" si="36"/>
        <v>41730</v>
      </c>
      <c r="Z101" s="298">
        <f t="shared" si="36"/>
        <v>0</v>
      </c>
      <c r="AA101" s="299">
        <f t="shared" si="29"/>
        <v>-41730</v>
      </c>
      <c r="AB101" s="300">
        <f t="shared" si="30"/>
        <v>0</v>
      </c>
    </row>
    <row r="102" spans="1:28" x14ac:dyDescent="0.4">
      <c r="A102" s="295"/>
      <c r="B102" s="296" t="s">
        <v>10</v>
      </c>
      <c r="C102" s="296">
        <v>330</v>
      </c>
      <c r="D102" s="297" t="s">
        <v>3</v>
      </c>
      <c r="E102" s="298">
        <f t="shared" si="31"/>
        <v>49461</v>
      </c>
      <c r="F102" s="298">
        <f t="shared" si="31"/>
        <v>0</v>
      </c>
      <c r="G102" s="299">
        <f t="shared" si="19"/>
        <v>-49461</v>
      </c>
      <c r="H102" s="300">
        <f t="shared" si="20"/>
        <v>0</v>
      </c>
      <c r="I102" s="298">
        <f t="shared" si="32"/>
        <v>49248</v>
      </c>
      <c r="J102" s="298">
        <f t="shared" si="32"/>
        <v>0</v>
      </c>
      <c r="K102" s="299">
        <f t="shared" si="21"/>
        <v>-49248</v>
      </c>
      <c r="L102" s="300">
        <f t="shared" si="22"/>
        <v>0</v>
      </c>
      <c r="M102" s="298">
        <f t="shared" si="33"/>
        <v>48751</v>
      </c>
      <c r="N102" s="298">
        <f t="shared" si="33"/>
        <v>0</v>
      </c>
      <c r="O102" s="299">
        <f t="shared" si="23"/>
        <v>-48751</v>
      </c>
      <c r="P102" s="300">
        <f t="shared" si="24"/>
        <v>0</v>
      </c>
      <c r="Q102" s="298">
        <f t="shared" si="34"/>
        <v>50234</v>
      </c>
      <c r="R102" s="298">
        <f t="shared" si="34"/>
        <v>0</v>
      </c>
      <c r="S102" s="299">
        <f t="shared" si="25"/>
        <v>-50234</v>
      </c>
      <c r="T102" s="300">
        <f t="shared" si="26"/>
        <v>0</v>
      </c>
      <c r="U102" s="298">
        <f t="shared" si="35"/>
        <v>68061</v>
      </c>
      <c r="V102" s="298">
        <f t="shared" si="35"/>
        <v>0</v>
      </c>
      <c r="W102" s="299">
        <f t="shared" si="27"/>
        <v>-68061</v>
      </c>
      <c r="X102" s="301">
        <f t="shared" si="28"/>
        <v>0</v>
      </c>
      <c r="Y102" s="302">
        <f t="shared" si="36"/>
        <v>72624</v>
      </c>
      <c r="Z102" s="298">
        <f t="shared" si="36"/>
        <v>0</v>
      </c>
      <c r="AA102" s="299">
        <f t="shared" si="29"/>
        <v>-72624</v>
      </c>
      <c r="AB102" s="300">
        <f t="shared" si="30"/>
        <v>0</v>
      </c>
    </row>
    <row r="103" spans="1:28" x14ac:dyDescent="0.4">
      <c r="A103" s="295"/>
      <c r="B103" s="296" t="s">
        <v>10</v>
      </c>
      <c r="C103" s="296">
        <v>341</v>
      </c>
      <c r="D103" s="297" t="s">
        <v>5</v>
      </c>
      <c r="E103" s="298">
        <f t="shared" si="31"/>
        <v>22505</v>
      </c>
      <c r="F103" s="298">
        <f t="shared" si="31"/>
        <v>0</v>
      </c>
      <c r="G103" s="299">
        <f t="shared" si="19"/>
        <v>-22505</v>
      </c>
      <c r="H103" s="300">
        <f t="shared" si="20"/>
        <v>0</v>
      </c>
      <c r="I103" s="298">
        <f t="shared" si="32"/>
        <v>24261</v>
      </c>
      <c r="J103" s="298">
        <f t="shared" si="32"/>
        <v>0</v>
      </c>
      <c r="K103" s="299">
        <f t="shared" si="21"/>
        <v>-24261</v>
      </c>
      <c r="L103" s="300">
        <f t="shared" si="22"/>
        <v>0</v>
      </c>
      <c r="M103" s="298">
        <f t="shared" si="33"/>
        <v>25291</v>
      </c>
      <c r="N103" s="298">
        <f t="shared" si="33"/>
        <v>0</v>
      </c>
      <c r="O103" s="299">
        <f t="shared" si="23"/>
        <v>-25291</v>
      </c>
      <c r="P103" s="300">
        <f t="shared" si="24"/>
        <v>0</v>
      </c>
      <c r="Q103" s="298">
        <f t="shared" si="34"/>
        <v>27274</v>
      </c>
      <c r="R103" s="298">
        <f t="shared" si="34"/>
        <v>0</v>
      </c>
      <c r="S103" s="299">
        <f t="shared" si="25"/>
        <v>-27274</v>
      </c>
      <c r="T103" s="300">
        <f t="shared" si="26"/>
        <v>0</v>
      </c>
      <c r="U103" s="298">
        <f t="shared" si="35"/>
        <v>33623</v>
      </c>
      <c r="V103" s="298">
        <f t="shared" si="35"/>
        <v>0</v>
      </c>
      <c r="W103" s="299">
        <f t="shared" si="27"/>
        <v>-33623</v>
      </c>
      <c r="X103" s="301">
        <f t="shared" si="28"/>
        <v>0</v>
      </c>
      <c r="Y103" s="302">
        <f t="shared" si="36"/>
        <v>30439</v>
      </c>
      <c r="Z103" s="298">
        <f t="shared" si="36"/>
        <v>0</v>
      </c>
      <c r="AA103" s="299">
        <f t="shared" si="29"/>
        <v>-30439</v>
      </c>
      <c r="AB103" s="300">
        <f t="shared" si="30"/>
        <v>0</v>
      </c>
    </row>
    <row r="104" spans="1:28" x14ac:dyDescent="0.4">
      <c r="A104" s="295"/>
      <c r="B104" s="296" t="s">
        <v>10</v>
      </c>
      <c r="C104" s="296">
        <v>342</v>
      </c>
      <c r="D104" s="297" t="s">
        <v>6</v>
      </c>
      <c r="E104" s="298">
        <f t="shared" si="31"/>
        <v>26730</v>
      </c>
      <c r="F104" s="298">
        <f t="shared" si="31"/>
        <v>0</v>
      </c>
      <c r="G104" s="299">
        <f t="shared" si="19"/>
        <v>-26730</v>
      </c>
      <c r="H104" s="300">
        <f t="shared" si="20"/>
        <v>0</v>
      </c>
      <c r="I104" s="298">
        <f t="shared" si="32"/>
        <v>36407</v>
      </c>
      <c r="J104" s="298">
        <f t="shared" si="32"/>
        <v>0</v>
      </c>
      <c r="K104" s="299">
        <f t="shared" si="21"/>
        <v>-36407</v>
      </c>
      <c r="L104" s="300">
        <f t="shared" si="22"/>
        <v>0</v>
      </c>
      <c r="M104" s="298">
        <f t="shared" si="33"/>
        <v>38721</v>
      </c>
      <c r="N104" s="298">
        <f t="shared" si="33"/>
        <v>0</v>
      </c>
      <c r="O104" s="299">
        <f t="shared" si="23"/>
        <v>-38721</v>
      </c>
      <c r="P104" s="300">
        <f t="shared" si="24"/>
        <v>0</v>
      </c>
      <c r="Q104" s="298">
        <f t="shared" si="34"/>
        <v>38054</v>
      </c>
      <c r="R104" s="298">
        <f t="shared" si="34"/>
        <v>0</v>
      </c>
      <c r="S104" s="299">
        <f t="shared" si="25"/>
        <v>-38054</v>
      </c>
      <c r="T104" s="300">
        <f t="shared" si="26"/>
        <v>0</v>
      </c>
      <c r="U104" s="298">
        <f t="shared" si="35"/>
        <v>54850</v>
      </c>
      <c r="V104" s="298">
        <f t="shared" si="35"/>
        <v>0</v>
      </c>
      <c r="W104" s="299">
        <f t="shared" si="27"/>
        <v>-54850</v>
      </c>
      <c r="X104" s="301">
        <f t="shared" si="28"/>
        <v>0</v>
      </c>
      <c r="Y104" s="302">
        <f t="shared" si="36"/>
        <v>60989</v>
      </c>
      <c r="Z104" s="298">
        <f t="shared" si="36"/>
        <v>0</v>
      </c>
      <c r="AA104" s="299">
        <f t="shared" si="29"/>
        <v>-60989</v>
      </c>
      <c r="AB104" s="300">
        <f t="shared" si="30"/>
        <v>0</v>
      </c>
    </row>
    <row r="105" spans="1:28" x14ac:dyDescent="0.4">
      <c r="A105" s="295"/>
      <c r="B105" s="296" t="s">
        <v>10</v>
      </c>
      <c r="C105" s="296">
        <v>350</v>
      </c>
      <c r="D105" s="297" t="s">
        <v>4</v>
      </c>
      <c r="E105" s="298">
        <f t="shared" si="31"/>
        <v>28517</v>
      </c>
      <c r="F105" s="298">
        <f t="shared" si="31"/>
        <v>0</v>
      </c>
      <c r="G105" s="299">
        <f t="shared" si="19"/>
        <v>-28517</v>
      </c>
      <c r="H105" s="300">
        <f t="shared" si="20"/>
        <v>0</v>
      </c>
      <c r="I105" s="298">
        <f t="shared" si="32"/>
        <v>29682</v>
      </c>
      <c r="J105" s="298">
        <f t="shared" si="32"/>
        <v>0</v>
      </c>
      <c r="K105" s="299">
        <f t="shared" si="21"/>
        <v>-29682</v>
      </c>
      <c r="L105" s="300">
        <f t="shared" si="22"/>
        <v>0</v>
      </c>
      <c r="M105" s="298">
        <f t="shared" si="33"/>
        <v>35283</v>
      </c>
      <c r="N105" s="298">
        <f t="shared" si="33"/>
        <v>0</v>
      </c>
      <c r="O105" s="299">
        <f t="shared" si="23"/>
        <v>-35283</v>
      </c>
      <c r="P105" s="300">
        <f t="shared" si="24"/>
        <v>0</v>
      </c>
      <c r="Q105" s="298">
        <f t="shared" si="34"/>
        <v>36932</v>
      </c>
      <c r="R105" s="298">
        <f t="shared" si="34"/>
        <v>0</v>
      </c>
      <c r="S105" s="299">
        <f t="shared" si="25"/>
        <v>-36932</v>
      </c>
      <c r="T105" s="300">
        <f t="shared" si="26"/>
        <v>0</v>
      </c>
      <c r="U105" s="298">
        <f t="shared" si="35"/>
        <v>58418</v>
      </c>
      <c r="V105" s="298">
        <f t="shared" si="35"/>
        <v>0</v>
      </c>
      <c r="W105" s="299">
        <f t="shared" si="27"/>
        <v>-58418</v>
      </c>
      <c r="X105" s="301">
        <f t="shared" si="28"/>
        <v>0</v>
      </c>
      <c r="Y105" s="302">
        <f t="shared" si="36"/>
        <v>52008</v>
      </c>
      <c r="Z105" s="298">
        <f t="shared" si="36"/>
        <v>0</v>
      </c>
      <c r="AA105" s="299">
        <f t="shared" si="29"/>
        <v>-52008</v>
      </c>
      <c r="AB105" s="300">
        <f t="shared" si="30"/>
        <v>0</v>
      </c>
    </row>
    <row r="106" spans="1:28" s="200" customFormat="1" x14ac:dyDescent="0.4">
      <c r="A106" s="227"/>
      <c r="B106" s="228" t="s">
        <v>44</v>
      </c>
      <c r="C106" s="228"/>
      <c r="D106" s="285" t="s">
        <v>43</v>
      </c>
      <c r="E106" s="229">
        <f>SUM(E100:E105)</f>
        <v>193698</v>
      </c>
      <c r="F106" s="229">
        <f>SUM(F100:F105)</f>
        <v>0</v>
      </c>
      <c r="G106" s="253">
        <f t="shared" si="19"/>
        <v>-193698</v>
      </c>
      <c r="H106" s="232">
        <f t="shared" si="20"/>
        <v>0</v>
      </c>
      <c r="I106" s="229">
        <f>SUM(I100:I105)</f>
        <v>208817</v>
      </c>
      <c r="J106" s="229">
        <f>SUM(J100:J105)</f>
        <v>0</v>
      </c>
      <c r="K106" s="253">
        <f t="shared" si="21"/>
        <v>-208817</v>
      </c>
      <c r="L106" s="232">
        <f t="shared" si="22"/>
        <v>0</v>
      </c>
      <c r="M106" s="229">
        <f>SUM(M100:M105)</f>
        <v>221341</v>
      </c>
      <c r="N106" s="229">
        <f>SUM(N100:N105)</f>
        <v>0</v>
      </c>
      <c r="O106" s="253">
        <f t="shared" si="23"/>
        <v>-221341</v>
      </c>
      <c r="P106" s="232">
        <f t="shared" si="24"/>
        <v>0</v>
      </c>
      <c r="Q106" s="229">
        <f>SUM(Q100:Q105)</f>
        <v>233189</v>
      </c>
      <c r="R106" s="229">
        <f>SUM(R100:R105)</f>
        <v>0</v>
      </c>
      <c r="S106" s="253">
        <f t="shared" si="25"/>
        <v>-233189</v>
      </c>
      <c r="T106" s="232">
        <f t="shared" si="26"/>
        <v>0</v>
      </c>
      <c r="U106" s="229">
        <f>SUM(U100:U105)</f>
        <v>297117</v>
      </c>
      <c r="V106" s="229">
        <f>SUM(V100:V105)</f>
        <v>0</v>
      </c>
      <c r="W106" s="253">
        <f t="shared" si="27"/>
        <v>-297117</v>
      </c>
      <c r="X106" s="230">
        <f>IF(U106=0,0,V106/U106)</f>
        <v>0</v>
      </c>
      <c r="Y106" s="231">
        <f>SUM(Y100:Y105)</f>
        <v>290508</v>
      </c>
      <c r="Z106" s="229">
        <f>SUM(Z100:Z105)</f>
        <v>0</v>
      </c>
      <c r="AA106" s="253">
        <f t="shared" si="29"/>
        <v>-290508</v>
      </c>
      <c r="AB106" s="232">
        <f t="shared" si="30"/>
        <v>0</v>
      </c>
    </row>
    <row r="107" spans="1:28" x14ac:dyDescent="0.4">
      <c r="A107" s="295"/>
      <c r="B107" s="296" t="s">
        <v>44</v>
      </c>
      <c r="C107" s="296">
        <v>300</v>
      </c>
      <c r="D107" s="297" t="s">
        <v>45</v>
      </c>
      <c r="E107" s="298">
        <f>E20</f>
        <v>0</v>
      </c>
      <c r="F107" s="298">
        <f>F20</f>
        <v>0</v>
      </c>
      <c r="G107" s="299">
        <f>F107-E107</f>
        <v>0</v>
      </c>
      <c r="H107" s="300">
        <f t="shared" si="20"/>
        <v>0</v>
      </c>
      <c r="I107" s="298">
        <f>I20</f>
        <v>0</v>
      </c>
      <c r="J107" s="298">
        <f>J20</f>
        <v>0</v>
      </c>
      <c r="K107" s="299">
        <f>J107-I107</f>
        <v>0</v>
      </c>
      <c r="L107" s="300">
        <f t="shared" si="22"/>
        <v>0</v>
      </c>
      <c r="M107" s="298">
        <f>M20</f>
        <v>0</v>
      </c>
      <c r="N107" s="298">
        <f>N20</f>
        <v>0</v>
      </c>
      <c r="O107" s="299">
        <f>N107-M107</f>
        <v>0</v>
      </c>
      <c r="P107" s="300">
        <f t="shared" si="24"/>
        <v>0</v>
      </c>
      <c r="Q107" s="298">
        <f>Q20</f>
        <v>0</v>
      </c>
      <c r="R107" s="298">
        <f>R20</f>
        <v>0</v>
      </c>
      <c r="S107" s="299">
        <f>R107-Q107</f>
        <v>0</v>
      </c>
      <c r="T107" s="300">
        <f t="shared" si="26"/>
        <v>0</v>
      </c>
      <c r="U107" s="298">
        <f>U20</f>
        <v>0</v>
      </c>
      <c r="V107" s="298">
        <f>V20</f>
        <v>0</v>
      </c>
      <c r="W107" s="299">
        <f>V107-U107</f>
        <v>0</v>
      </c>
      <c r="X107" s="301">
        <f t="shared" ref="X107:X108" si="37">IF(U107=0,0,V107/U107)</f>
        <v>0</v>
      </c>
      <c r="Y107" s="302">
        <f>Y20</f>
        <v>0</v>
      </c>
      <c r="Z107" s="298">
        <f>Z20</f>
        <v>0</v>
      </c>
      <c r="AA107" s="299">
        <f>Z107-Y107</f>
        <v>0</v>
      </c>
      <c r="AB107" s="300">
        <f t="shared" si="30"/>
        <v>0</v>
      </c>
    </row>
    <row r="108" spans="1:28" s="200" customFormat="1" x14ac:dyDescent="0.4">
      <c r="A108" s="295"/>
      <c r="B108" s="296" t="s">
        <v>10</v>
      </c>
      <c r="C108" s="296">
        <v>390</v>
      </c>
      <c r="D108" s="297" t="s">
        <v>8</v>
      </c>
      <c r="E108" s="298">
        <f>E76+E91+E99</f>
        <v>9600</v>
      </c>
      <c r="F108" s="298">
        <f>F76+F91+F99</f>
        <v>0</v>
      </c>
      <c r="G108" s="299">
        <f>F108-E108</f>
        <v>-9600</v>
      </c>
      <c r="H108" s="300">
        <f t="shared" si="20"/>
        <v>0</v>
      </c>
      <c r="I108" s="298">
        <f>I76+I91+I99</f>
        <v>9600</v>
      </c>
      <c r="J108" s="298">
        <f>J76+J91+J99</f>
        <v>0</v>
      </c>
      <c r="K108" s="299">
        <f>J108-I108</f>
        <v>-9600</v>
      </c>
      <c r="L108" s="300">
        <f t="shared" si="22"/>
        <v>0</v>
      </c>
      <c r="M108" s="298">
        <f>M76+M91+M99</f>
        <v>9600</v>
      </c>
      <c r="N108" s="298">
        <f>N76+N91+N99</f>
        <v>0</v>
      </c>
      <c r="O108" s="299">
        <f>N108-M108</f>
        <v>-9600</v>
      </c>
      <c r="P108" s="300">
        <f t="shared" si="24"/>
        <v>0</v>
      </c>
      <c r="Q108" s="298">
        <f>Q76+Q91+Q99</f>
        <v>9600</v>
      </c>
      <c r="R108" s="298">
        <f>R76+R91+R99</f>
        <v>0</v>
      </c>
      <c r="S108" s="299">
        <f>R108-Q108</f>
        <v>-9600</v>
      </c>
      <c r="T108" s="300">
        <f t="shared" si="26"/>
        <v>0</v>
      </c>
      <c r="U108" s="298">
        <f>U76+U91+U99</f>
        <v>9600</v>
      </c>
      <c r="V108" s="298">
        <f>V76+V91+V99</f>
        <v>0</v>
      </c>
      <c r="W108" s="299">
        <f>V108-U108</f>
        <v>-9600</v>
      </c>
      <c r="X108" s="301">
        <f t="shared" si="37"/>
        <v>0</v>
      </c>
      <c r="Y108" s="302">
        <f>Y76+Y91+Y99</f>
        <v>9600</v>
      </c>
      <c r="Z108" s="298">
        <f>Z76+Z91+Z99</f>
        <v>0</v>
      </c>
      <c r="AA108" s="299">
        <f>Z108-Y108</f>
        <v>-9600</v>
      </c>
      <c r="AB108" s="300">
        <f t="shared" si="30"/>
        <v>0</v>
      </c>
    </row>
    <row r="109" spans="1:28" s="200" customFormat="1" x14ac:dyDescent="0.4">
      <c r="A109" s="233"/>
      <c r="B109" s="234" t="s">
        <v>44</v>
      </c>
      <c r="C109" s="234"/>
      <c r="D109" s="286" t="s">
        <v>43</v>
      </c>
      <c r="E109" s="235">
        <f>SUM(E106:E108)</f>
        <v>203298</v>
      </c>
      <c r="F109" s="235">
        <f>SUM(F106:F108)</f>
        <v>0</v>
      </c>
      <c r="G109" s="254">
        <f>F109-E109</f>
        <v>-203298</v>
      </c>
      <c r="H109" s="238">
        <f t="shared" si="20"/>
        <v>0</v>
      </c>
      <c r="I109" s="235">
        <f>SUM(I106:I108)</f>
        <v>218417</v>
      </c>
      <c r="J109" s="235">
        <f>SUM(J106:J108)</f>
        <v>0</v>
      </c>
      <c r="K109" s="254">
        <f>J109-I109</f>
        <v>-218417</v>
      </c>
      <c r="L109" s="238">
        <f t="shared" si="22"/>
        <v>0</v>
      </c>
      <c r="M109" s="235">
        <f>SUM(M106:M108)</f>
        <v>230941</v>
      </c>
      <c r="N109" s="235">
        <f>SUM(N106:N108)</f>
        <v>0</v>
      </c>
      <c r="O109" s="254">
        <f>N109-M109</f>
        <v>-230941</v>
      </c>
      <c r="P109" s="238">
        <f t="shared" si="24"/>
        <v>0</v>
      </c>
      <c r="Q109" s="235">
        <f>SUM(Q106:Q108)</f>
        <v>242789</v>
      </c>
      <c r="R109" s="235">
        <f>SUM(R106:R108)</f>
        <v>0</v>
      </c>
      <c r="S109" s="254">
        <f>R109-Q109</f>
        <v>-242789</v>
      </c>
      <c r="T109" s="238">
        <f t="shared" si="26"/>
        <v>0</v>
      </c>
      <c r="U109" s="235">
        <f>SUM(U106:U108)</f>
        <v>306717</v>
      </c>
      <c r="V109" s="235">
        <f>SUM(V106:V108)</f>
        <v>0</v>
      </c>
      <c r="W109" s="254">
        <f>V109-U109</f>
        <v>-306717</v>
      </c>
      <c r="X109" s="236">
        <f t="shared" si="28"/>
        <v>0</v>
      </c>
      <c r="Y109" s="237">
        <f>SUM(Y106:Y108)</f>
        <v>300108</v>
      </c>
      <c r="Z109" s="235">
        <f>SUM(Z106:Z108)</f>
        <v>0</v>
      </c>
      <c r="AA109" s="254">
        <f>Z109-Y109</f>
        <v>-300108</v>
      </c>
      <c r="AB109" s="238">
        <f t="shared" si="30"/>
        <v>0</v>
      </c>
    </row>
    <row r="110" spans="1:28" ht="18" customHeight="1" x14ac:dyDescent="0.4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3346-902C-41A2-85AD-D8F8544F565D}">
  <sheetPr codeName="Sheet21">
    <tabColor rgb="FFFF0000"/>
  </sheetPr>
  <dimension ref="A2:AF124"/>
  <sheetViews>
    <sheetView zoomScale="85" zoomScaleNormal="85" workbookViewId="0">
      <pane xSplit="4" topLeftCell="E1" activePane="topRight" state="frozen"/>
      <selection pane="topRight"/>
    </sheetView>
  </sheetViews>
  <sheetFormatPr defaultColWidth="9" defaultRowHeight="18.75" x14ac:dyDescent="0.4"/>
  <cols>
    <col min="1" max="1" width="9" style="1" customWidth="1"/>
    <col min="2" max="2" width="18" style="1" customWidth="1"/>
    <col min="3" max="3" width="9.125" style="1" customWidth="1"/>
    <col min="4" max="4" width="23.75" style="1" bestFit="1" customWidth="1"/>
    <col min="5" max="6" width="13.125" style="1" customWidth="1"/>
    <col min="7" max="7" width="13.125" style="95" customWidth="1"/>
    <col min="8" max="10" width="13.125" style="1" customWidth="1"/>
    <col min="11" max="11" width="13.125" style="95" customWidth="1"/>
    <col min="12" max="14" width="13.125" style="1" customWidth="1"/>
    <col min="15" max="15" width="13.125" style="95" customWidth="1"/>
    <col min="16" max="18" width="13.125" style="1" customWidth="1"/>
    <col min="19" max="19" width="13.125" style="95" customWidth="1"/>
    <col min="20" max="22" width="13.125" style="1" customWidth="1"/>
    <col min="23" max="23" width="13.125" style="95" customWidth="1"/>
    <col min="24" max="26" width="13.125" style="1" customWidth="1"/>
    <col min="27" max="27" width="13.125" style="95" customWidth="1"/>
    <col min="28" max="30" width="13.125" style="1" customWidth="1"/>
    <col min="31" max="31" width="13.125" style="95" customWidth="1"/>
    <col min="32" max="32" width="13.125" style="1" customWidth="1"/>
    <col min="33" max="16384" width="9" style="1"/>
  </cols>
  <sheetData>
    <row r="2" spans="1:32" x14ac:dyDescent="0.4">
      <c r="A2" s="38" t="s">
        <v>90</v>
      </c>
      <c r="B2" s="39"/>
    </row>
    <row r="3" spans="1:32" x14ac:dyDescent="0.4">
      <c r="A3" s="38"/>
      <c r="B3" s="39"/>
    </row>
    <row r="4" spans="1:32" x14ac:dyDescent="0.4">
      <c r="A4" s="4" t="s">
        <v>56</v>
      </c>
      <c r="B4" s="5" t="s">
        <v>7</v>
      </c>
      <c r="C4" s="5" t="s">
        <v>57</v>
      </c>
      <c r="D4" s="5" t="s">
        <v>0</v>
      </c>
      <c r="E4" s="7" t="s">
        <v>46</v>
      </c>
      <c r="F4" s="6" t="s">
        <v>116</v>
      </c>
      <c r="G4" s="89" t="s">
        <v>47</v>
      </c>
      <c r="H4" s="8" t="s">
        <v>48</v>
      </c>
      <c r="I4" s="7" t="s">
        <v>49</v>
      </c>
      <c r="J4" s="6" t="s">
        <v>50</v>
      </c>
      <c r="K4" s="89" t="s">
        <v>51</v>
      </c>
      <c r="L4" s="8" t="s">
        <v>52</v>
      </c>
      <c r="M4" s="7" t="s">
        <v>58</v>
      </c>
      <c r="N4" s="6" t="s">
        <v>117</v>
      </c>
      <c r="O4" s="89" t="s">
        <v>59</v>
      </c>
      <c r="P4" s="8" t="s">
        <v>60</v>
      </c>
      <c r="Q4" s="7" t="s">
        <v>61</v>
      </c>
      <c r="R4" s="6" t="s">
        <v>118</v>
      </c>
      <c r="S4" s="89" t="s">
        <v>62</v>
      </c>
      <c r="T4" s="8" t="s">
        <v>63</v>
      </c>
      <c r="U4" s="7" t="s">
        <v>64</v>
      </c>
      <c r="V4" s="6" t="s">
        <v>119</v>
      </c>
      <c r="W4" s="89" t="s">
        <v>66</v>
      </c>
      <c r="X4" s="8" t="s">
        <v>67</v>
      </c>
      <c r="Y4" s="7" t="s">
        <v>68</v>
      </c>
      <c r="Z4" s="6" t="s">
        <v>120</v>
      </c>
      <c r="AA4" s="89" t="s">
        <v>65</v>
      </c>
      <c r="AB4" s="8" t="s">
        <v>69</v>
      </c>
      <c r="AC4" s="7" t="s">
        <v>13</v>
      </c>
      <c r="AD4" s="6" t="s">
        <v>121</v>
      </c>
      <c r="AE4" s="89" t="s">
        <v>14</v>
      </c>
      <c r="AF4" s="8" t="s">
        <v>15</v>
      </c>
    </row>
    <row r="5" spans="1:32" x14ac:dyDescent="0.4">
      <c r="A5" s="9">
        <v>5041</v>
      </c>
      <c r="B5" s="10" t="s">
        <v>31</v>
      </c>
      <c r="C5" s="10"/>
      <c r="D5" s="10"/>
      <c r="E5" s="12">
        <f>SUM(E6:E12)</f>
        <v>135438</v>
      </c>
      <c r="F5" s="32">
        <f>SUM(F6:F12)</f>
        <v>0</v>
      </c>
      <c r="G5" s="193">
        <f>F5-E5</f>
        <v>-135438</v>
      </c>
      <c r="H5" s="13">
        <f t="shared" ref="H5:H46" si="0">IF(E5=0,0,F5/E5)</f>
        <v>0</v>
      </c>
      <c r="I5" s="12">
        <f>SUM(I6:I12)</f>
        <v>133561</v>
      </c>
      <c r="J5" s="11">
        <f>SUM(J6:J12)</f>
        <v>0</v>
      </c>
      <c r="K5" s="88">
        <f>J5-I5</f>
        <v>-133561</v>
      </c>
      <c r="L5" s="13">
        <f t="shared" ref="L5:L53" si="1">IF(I5=0,0,J5/I5)</f>
        <v>0</v>
      </c>
      <c r="M5" s="12">
        <f>SUM(M6:M12)</f>
        <v>138191</v>
      </c>
      <c r="N5" s="11">
        <f>SUM(N6:N12)</f>
        <v>0</v>
      </c>
      <c r="O5" s="88">
        <f>N5-M5</f>
        <v>-138191</v>
      </c>
      <c r="P5" s="13">
        <f t="shared" ref="P5:P53" si="2">IF(M5=0,0,N5/M5)</f>
        <v>0</v>
      </c>
      <c r="Q5" s="12">
        <f>SUM(Q6:Q12)</f>
        <v>137186</v>
      </c>
      <c r="R5" s="11">
        <f>SUM(R6:R12)</f>
        <v>0</v>
      </c>
      <c r="S5" s="88">
        <f>R5-Q5</f>
        <v>-137186</v>
      </c>
      <c r="T5" s="13">
        <f t="shared" ref="T5:T53" si="3">IF(Q5=0,0,R5/Q5)</f>
        <v>0</v>
      </c>
      <c r="U5" s="12">
        <f>SUM(U6:U12)</f>
        <v>138772</v>
      </c>
      <c r="V5" s="11">
        <f>SUM(V6:V12)</f>
        <v>0</v>
      </c>
      <c r="W5" s="88">
        <f>V5-U5</f>
        <v>-138772</v>
      </c>
      <c r="X5" s="13">
        <f t="shared" ref="X5:X53" si="4">IF(U5=0,0,V5/U5)</f>
        <v>0</v>
      </c>
      <c r="Y5" s="12">
        <f>SUM(Y6:Y12)</f>
        <v>138811</v>
      </c>
      <c r="Z5" s="11">
        <f>SUM(Z6:Z12)</f>
        <v>0</v>
      </c>
      <c r="AA5" s="88">
        <f>Z5-Y5</f>
        <v>-138811</v>
      </c>
      <c r="AB5" s="13">
        <f t="shared" ref="AB5:AB53" si="5">IF(Y5=0,0,Z5/Y5)</f>
        <v>0</v>
      </c>
      <c r="AC5" s="12">
        <f>SUM(AC6:AC12)</f>
        <v>0</v>
      </c>
      <c r="AD5" s="11">
        <f>SUM(AD6:AD12)</f>
        <v>0</v>
      </c>
      <c r="AE5" s="88">
        <f>AD5-AC5</f>
        <v>0</v>
      </c>
      <c r="AF5" s="13">
        <f t="shared" ref="AF5:AF53" si="6">IF(AC5=0,0,AD5/AC5)</f>
        <v>0</v>
      </c>
    </row>
    <row r="6" spans="1:32" x14ac:dyDescent="0.4">
      <c r="A6" s="189">
        <v>5041</v>
      </c>
      <c r="B6" s="189" t="s">
        <v>104</v>
      </c>
      <c r="C6" s="86">
        <v>510</v>
      </c>
      <c r="D6" s="86" t="s">
        <v>1</v>
      </c>
      <c r="E6" s="15">
        <v>65</v>
      </c>
      <c r="F6" s="87"/>
      <c r="G6" s="194">
        <f>F6-E6</f>
        <v>-65</v>
      </c>
      <c r="H6" s="16">
        <f>IF(E6=0,0,F6/E6)</f>
        <v>0</v>
      </c>
      <c r="I6" s="15">
        <v>52</v>
      </c>
      <c r="J6" s="85"/>
      <c r="K6" s="90">
        <f>J6-I6</f>
        <v>-52</v>
      </c>
      <c r="L6" s="16">
        <f>IF(I6=0,0,J6/I6)</f>
        <v>0</v>
      </c>
      <c r="M6" s="15">
        <v>52</v>
      </c>
      <c r="N6" s="85"/>
      <c r="O6" s="90">
        <f>N6-M6</f>
        <v>-52</v>
      </c>
      <c r="P6" s="16">
        <f>IF(M6=0,0,N6/M6)</f>
        <v>0</v>
      </c>
      <c r="Q6" s="15">
        <v>52</v>
      </c>
      <c r="R6" s="85"/>
      <c r="S6" s="90">
        <f>R6-Q6</f>
        <v>-52</v>
      </c>
      <c r="T6" s="16">
        <f>IF(Q6=0,0,R6/Q6)</f>
        <v>0</v>
      </c>
      <c r="U6" s="15">
        <v>52</v>
      </c>
      <c r="V6" s="85"/>
      <c r="W6" s="90">
        <f>V6-U6</f>
        <v>-52</v>
      </c>
      <c r="X6" s="16">
        <f>IF(U6=0,0,V6/U6)</f>
        <v>0</v>
      </c>
      <c r="Y6" s="15">
        <v>52</v>
      </c>
      <c r="Z6" s="85"/>
      <c r="AA6" s="90">
        <f>Z6-Y6</f>
        <v>-52</v>
      </c>
      <c r="AB6" s="16">
        <f>IF(Y6=0,0,Z6/Y6)</f>
        <v>0</v>
      </c>
      <c r="AC6" s="15">
        <v>0</v>
      </c>
      <c r="AD6" s="85"/>
      <c r="AE6" s="90">
        <f>AD6-AC6</f>
        <v>0</v>
      </c>
      <c r="AF6" s="16">
        <f>IF(AC6=0,0,AD6/AC6)</f>
        <v>0</v>
      </c>
    </row>
    <row r="7" spans="1:32" x14ac:dyDescent="0.4">
      <c r="A7" s="189">
        <v>5041</v>
      </c>
      <c r="B7" s="189" t="s">
        <v>104</v>
      </c>
      <c r="C7" s="86">
        <v>520</v>
      </c>
      <c r="D7" s="86" t="s">
        <v>133</v>
      </c>
      <c r="E7" s="15">
        <v>52</v>
      </c>
      <c r="F7" s="87"/>
      <c r="G7" s="194">
        <f>F7-E7</f>
        <v>-52</v>
      </c>
      <c r="H7" s="16">
        <f>IF(E7=0,0,F7/E7)</f>
        <v>0</v>
      </c>
      <c r="I7" s="15">
        <v>65</v>
      </c>
      <c r="J7" s="85"/>
      <c r="K7" s="90">
        <f>J7-I7</f>
        <v>-65</v>
      </c>
      <c r="L7" s="16">
        <f>IF(I7=0,0,J7/I7)</f>
        <v>0</v>
      </c>
      <c r="M7" s="15">
        <v>52</v>
      </c>
      <c r="N7" s="85"/>
      <c r="O7" s="90">
        <f>N7-M7</f>
        <v>-52</v>
      </c>
      <c r="P7" s="16">
        <f>IF(M7=0,0,N7/M7)</f>
        <v>0</v>
      </c>
      <c r="Q7" s="15">
        <v>65</v>
      </c>
      <c r="R7" s="85"/>
      <c r="S7" s="90">
        <f>R7-Q7</f>
        <v>-65</v>
      </c>
      <c r="T7" s="16">
        <f>IF(Q7=0,0,R7/Q7)</f>
        <v>0</v>
      </c>
      <c r="U7" s="15">
        <v>39</v>
      </c>
      <c r="V7" s="85"/>
      <c r="W7" s="90">
        <f>V7-U7</f>
        <v>-39</v>
      </c>
      <c r="X7" s="16">
        <f>IF(U7=0,0,V7/U7)</f>
        <v>0</v>
      </c>
      <c r="Y7" s="15">
        <v>65</v>
      </c>
      <c r="Z7" s="85"/>
      <c r="AA7" s="90">
        <f>Z7-Y7</f>
        <v>-65</v>
      </c>
      <c r="AB7" s="16">
        <f>IF(Y7=0,0,Z7/Y7)</f>
        <v>0</v>
      </c>
      <c r="AC7" s="15">
        <v>0</v>
      </c>
      <c r="AD7" s="85"/>
      <c r="AE7" s="90">
        <f>AD7-AC7</f>
        <v>0</v>
      </c>
      <c r="AF7" s="16">
        <f>IF(AC7=0,0,AD7/AC7)</f>
        <v>0</v>
      </c>
    </row>
    <row r="8" spans="1:32" x14ac:dyDescent="0.4">
      <c r="A8" s="181">
        <v>5041</v>
      </c>
      <c r="B8" s="180" t="s">
        <v>31</v>
      </c>
      <c r="C8" s="86">
        <v>530</v>
      </c>
      <c r="D8" s="86" t="s">
        <v>132</v>
      </c>
      <c r="E8" s="15">
        <v>33978</v>
      </c>
      <c r="F8" s="87"/>
      <c r="G8" s="194">
        <f t="shared" ref="G8:G12" si="7">F8-E8</f>
        <v>-33978</v>
      </c>
      <c r="H8" s="16">
        <f t="shared" si="0"/>
        <v>0</v>
      </c>
      <c r="I8" s="15">
        <v>33268</v>
      </c>
      <c r="J8" s="85"/>
      <c r="K8" s="90">
        <f t="shared" ref="K8:K12" si="8">J8-I8</f>
        <v>-33268</v>
      </c>
      <c r="L8" s="16">
        <f t="shared" si="1"/>
        <v>0</v>
      </c>
      <c r="M8" s="15">
        <v>37903</v>
      </c>
      <c r="N8" s="85"/>
      <c r="O8" s="90">
        <f t="shared" ref="O8:O12" si="9">N8-M8</f>
        <v>-37903</v>
      </c>
      <c r="P8" s="16">
        <f t="shared" si="2"/>
        <v>0</v>
      </c>
      <c r="Q8" s="15">
        <v>33350</v>
      </c>
      <c r="R8" s="85"/>
      <c r="S8" s="90">
        <f t="shared" ref="S8:S12" si="10">R8-Q8</f>
        <v>-33350</v>
      </c>
      <c r="T8" s="16">
        <f t="shared" si="3"/>
        <v>0</v>
      </c>
      <c r="U8" s="15">
        <v>32467</v>
      </c>
      <c r="V8" s="85"/>
      <c r="W8" s="90">
        <f t="shared" ref="W8:W12" si="11">V8-U8</f>
        <v>-32467</v>
      </c>
      <c r="X8" s="16">
        <f t="shared" si="4"/>
        <v>0</v>
      </c>
      <c r="Y8" s="15">
        <v>32857</v>
      </c>
      <c r="Z8" s="85"/>
      <c r="AA8" s="90">
        <f t="shared" ref="AA8:AA12" si="12">Z8-Y8</f>
        <v>-32857</v>
      </c>
      <c r="AB8" s="16">
        <f t="shared" si="5"/>
        <v>0</v>
      </c>
      <c r="AC8" s="15">
        <v>0</v>
      </c>
      <c r="AD8" s="85"/>
      <c r="AE8" s="90">
        <f t="shared" ref="AE8:AE12" si="13">AD8-AC8</f>
        <v>0</v>
      </c>
      <c r="AF8" s="16">
        <f t="shared" si="6"/>
        <v>0</v>
      </c>
    </row>
    <row r="9" spans="1:32" x14ac:dyDescent="0.4">
      <c r="A9" s="181">
        <v>5041</v>
      </c>
      <c r="B9" s="180" t="s">
        <v>104</v>
      </c>
      <c r="C9" s="86">
        <v>540</v>
      </c>
      <c r="D9" s="86" t="s">
        <v>134</v>
      </c>
      <c r="E9" s="15">
        <v>26459</v>
      </c>
      <c r="F9" s="87"/>
      <c r="G9" s="194">
        <f t="shared" si="7"/>
        <v>-26459</v>
      </c>
      <c r="H9" s="16">
        <f t="shared" si="0"/>
        <v>0</v>
      </c>
      <c r="I9" s="15">
        <v>26955</v>
      </c>
      <c r="J9" s="85"/>
      <c r="K9" s="90">
        <f t="shared" si="8"/>
        <v>-26955</v>
      </c>
      <c r="L9" s="16">
        <f t="shared" si="1"/>
        <v>0</v>
      </c>
      <c r="M9" s="15">
        <v>27224</v>
      </c>
      <c r="N9" s="85"/>
      <c r="O9" s="90">
        <f t="shared" si="9"/>
        <v>-27224</v>
      </c>
      <c r="P9" s="16">
        <f t="shared" si="2"/>
        <v>0</v>
      </c>
      <c r="Q9" s="15">
        <v>27534</v>
      </c>
      <c r="R9" s="85"/>
      <c r="S9" s="90">
        <f t="shared" si="10"/>
        <v>-27534</v>
      </c>
      <c r="T9" s="16">
        <f t="shared" si="3"/>
        <v>0</v>
      </c>
      <c r="U9" s="15">
        <v>29159</v>
      </c>
      <c r="V9" s="85"/>
      <c r="W9" s="90">
        <f t="shared" si="11"/>
        <v>-29159</v>
      </c>
      <c r="X9" s="16">
        <f t="shared" si="4"/>
        <v>0</v>
      </c>
      <c r="Y9" s="15">
        <v>29324</v>
      </c>
      <c r="Z9" s="85"/>
      <c r="AA9" s="90">
        <f t="shared" si="12"/>
        <v>-29324</v>
      </c>
      <c r="AB9" s="16">
        <f t="shared" si="5"/>
        <v>0</v>
      </c>
      <c r="AC9" s="15">
        <v>0</v>
      </c>
      <c r="AD9" s="85"/>
      <c r="AE9" s="90">
        <f t="shared" si="13"/>
        <v>0</v>
      </c>
      <c r="AF9" s="16">
        <f t="shared" si="6"/>
        <v>0</v>
      </c>
    </row>
    <row r="10" spans="1:32" x14ac:dyDescent="0.4">
      <c r="A10" s="181">
        <v>5041</v>
      </c>
      <c r="B10" s="180" t="s">
        <v>104</v>
      </c>
      <c r="C10" s="86">
        <v>550</v>
      </c>
      <c r="D10" s="86" t="s">
        <v>135</v>
      </c>
      <c r="E10" s="15">
        <v>32680</v>
      </c>
      <c r="F10" s="87"/>
      <c r="G10" s="194">
        <f t="shared" si="7"/>
        <v>-32680</v>
      </c>
      <c r="H10" s="16">
        <f t="shared" si="0"/>
        <v>0</v>
      </c>
      <c r="I10" s="15">
        <v>30245</v>
      </c>
      <c r="J10" s="85"/>
      <c r="K10" s="90">
        <f t="shared" si="8"/>
        <v>-30245</v>
      </c>
      <c r="L10" s="16">
        <f t="shared" si="1"/>
        <v>0</v>
      </c>
      <c r="M10" s="15">
        <v>30628</v>
      </c>
      <c r="N10" s="85"/>
      <c r="O10" s="90">
        <f t="shared" si="9"/>
        <v>-30628</v>
      </c>
      <c r="P10" s="16">
        <f t="shared" si="2"/>
        <v>0</v>
      </c>
      <c r="Q10" s="15">
        <v>32076</v>
      </c>
      <c r="R10" s="85"/>
      <c r="S10" s="90">
        <f t="shared" si="10"/>
        <v>-32076</v>
      </c>
      <c r="T10" s="16">
        <f t="shared" si="3"/>
        <v>0</v>
      </c>
      <c r="U10" s="15">
        <v>30844</v>
      </c>
      <c r="V10" s="85"/>
      <c r="W10" s="90">
        <f t="shared" si="11"/>
        <v>-30844</v>
      </c>
      <c r="X10" s="16">
        <f t="shared" si="4"/>
        <v>0</v>
      </c>
      <c r="Y10" s="15">
        <v>31029</v>
      </c>
      <c r="Z10" s="85"/>
      <c r="AA10" s="90">
        <f t="shared" si="12"/>
        <v>-31029</v>
      </c>
      <c r="AB10" s="16">
        <f t="shared" si="5"/>
        <v>0</v>
      </c>
      <c r="AC10" s="15">
        <v>0</v>
      </c>
      <c r="AD10" s="85"/>
      <c r="AE10" s="90">
        <f t="shared" si="13"/>
        <v>0</v>
      </c>
      <c r="AF10" s="16">
        <f t="shared" si="6"/>
        <v>0</v>
      </c>
    </row>
    <row r="11" spans="1:32" x14ac:dyDescent="0.4">
      <c r="A11" s="181">
        <v>5041</v>
      </c>
      <c r="B11" s="180" t="s">
        <v>104</v>
      </c>
      <c r="C11" s="86">
        <v>560</v>
      </c>
      <c r="D11" s="86" t="s">
        <v>136</v>
      </c>
      <c r="E11" s="15">
        <v>21730</v>
      </c>
      <c r="F11" s="87"/>
      <c r="G11" s="194">
        <f t="shared" si="7"/>
        <v>-21730</v>
      </c>
      <c r="H11" s="16">
        <f t="shared" si="0"/>
        <v>0</v>
      </c>
      <c r="I11" s="15">
        <v>22268</v>
      </c>
      <c r="J11" s="85"/>
      <c r="K11" s="90">
        <f t="shared" si="8"/>
        <v>-22268</v>
      </c>
      <c r="L11" s="16">
        <f t="shared" si="1"/>
        <v>0</v>
      </c>
      <c r="M11" s="15">
        <v>22833</v>
      </c>
      <c r="N11" s="85"/>
      <c r="O11" s="90">
        <f t="shared" si="9"/>
        <v>-22833</v>
      </c>
      <c r="P11" s="16">
        <f t="shared" si="2"/>
        <v>0</v>
      </c>
      <c r="Q11" s="15">
        <v>23024</v>
      </c>
      <c r="R11" s="85"/>
      <c r="S11" s="90">
        <f t="shared" si="10"/>
        <v>-23024</v>
      </c>
      <c r="T11" s="16">
        <f t="shared" si="3"/>
        <v>0</v>
      </c>
      <c r="U11" s="15">
        <v>23543</v>
      </c>
      <c r="V11" s="85"/>
      <c r="W11" s="90">
        <f t="shared" si="11"/>
        <v>-23543</v>
      </c>
      <c r="X11" s="16">
        <f t="shared" si="4"/>
        <v>0</v>
      </c>
      <c r="Y11" s="15">
        <v>23863</v>
      </c>
      <c r="Z11" s="85"/>
      <c r="AA11" s="90">
        <f t="shared" si="12"/>
        <v>-23863</v>
      </c>
      <c r="AB11" s="16">
        <f t="shared" si="5"/>
        <v>0</v>
      </c>
      <c r="AC11" s="15">
        <v>0</v>
      </c>
      <c r="AD11" s="85"/>
      <c r="AE11" s="90">
        <f t="shared" si="13"/>
        <v>0</v>
      </c>
      <c r="AF11" s="16">
        <f t="shared" si="6"/>
        <v>0</v>
      </c>
    </row>
    <row r="12" spans="1:32" x14ac:dyDescent="0.4">
      <c r="A12" s="181">
        <v>5041</v>
      </c>
      <c r="B12" s="180" t="s">
        <v>104</v>
      </c>
      <c r="C12" s="86">
        <v>570</v>
      </c>
      <c r="D12" s="86" t="s">
        <v>137</v>
      </c>
      <c r="E12" s="15">
        <v>20474</v>
      </c>
      <c r="F12" s="87"/>
      <c r="G12" s="194">
        <f t="shared" si="7"/>
        <v>-20474</v>
      </c>
      <c r="H12" s="16">
        <f t="shared" si="0"/>
        <v>0</v>
      </c>
      <c r="I12" s="15">
        <v>20708</v>
      </c>
      <c r="J12" s="85"/>
      <c r="K12" s="90">
        <f t="shared" si="8"/>
        <v>-20708</v>
      </c>
      <c r="L12" s="16">
        <f t="shared" si="1"/>
        <v>0</v>
      </c>
      <c r="M12" s="15">
        <v>19499</v>
      </c>
      <c r="N12" s="85"/>
      <c r="O12" s="90">
        <f t="shared" si="9"/>
        <v>-19499</v>
      </c>
      <c r="P12" s="16">
        <f t="shared" si="2"/>
        <v>0</v>
      </c>
      <c r="Q12" s="15">
        <v>21085</v>
      </c>
      <c r="R12" s="85"/>
      <c r="S12" s="90">
        <f t="shared" si="10"/>
        <v>-21085</v>
      </c>
      <c r="T12" s="16">
        <f t="shared" si="3"/>
        <v>0</v>
      </c>
      <c r="U12" s="15">
        <v>22668</v>
      </c>
      <c r="V12" s="85"/>
      <c r="W12" s="90">
        <f t="shared" si="11"/>
        <v>-22668</v>
      </c>
      <c r="X12" s="16">
        <f t="shared" si="4"/>
        <v>0</v>
      </c>
      <c r="Y12" s="15">
        <v>21621</v>
      </c>
      <c r="Z12" s="85"/>
      <c r="AA12" s="90">
        <f t="shared" si="12"/>
        <v>-21621</v>
      </c>
      <c r="AB12" s="16">
        <f t="shared" si="5"/>
        <v>0</v>
      </c>
      <c r="AC12" s="15">
        <v>0</v>
      </c>
      <c r="AD12" s="85"/>
      <c r="AE12" s="90">
        <f t="shared" si="13"/>
        <v>0</v>
      </c>
      <c r="AF12" s="16">
        <f t="shared" si="6"/>
        <v>0</v>
      </c>
    </row>
    <row r="13" spans="1:32" x14ac:dyDescent="0.4">
      <c r="A13" s="9">
        <v>5051</v>
      </c>
      <c r="B13" s="10" t="s">
        <v>34</v>
      </c>
      <c r="C13" s="10"/>
      <c r="D13" s="10"/>
      <c r="E13" s="12">
        <f>SUM(E14:E20)</f>
        <v>21342</v>
      </c>
      <c r="F13" s="32">
        <f>SUM(F14:F20)</f>
        <v>0</v>
      </c>
      <c r="G13" s="96">
        <f>F13-E13</f>
        <v>-21342</v>
      </c>
      <c r="H13" s="13">
        <f t="shared" ref="H13:H20" si="14">IF(E13=0,0,F13/E13)</f>
        <v>0</v>
      </c>
      <c r="I13" s="12">
        <f>SUM(I14:I20)</f>
        <v>30472</v>
      </c>
      <c r="J13" s="11">
        <f>SUM(J14:J20)</f>
        <v>0</v>
      </c>
      <c r="K13" s="88">
        <f>J13-I13</f>
        <v>-30472</v>
      </c>
      <c r="L13" s="13">
        <f t="shared" si="1"/>
        <v>0</v>
      </c>
      <c r="M13" s="12">
        <f>SUM(M14:M20)</f>
        <v>29596</v>
      </c>
      <c r="N13" s="11">
        <f>SUM(N14:N20)</f>
        <v>0</v>
      </c>
      <c r="O13" s="88">
        <f>N13-M13</f>
        <v>-29596</v>
      </c>
      <c r="P13" s="13">
        <f t="shared" si="2"/>
        <v>0</v>
      </c>
      <c r="Q13" s="12">
        <f>SUM(Q14:Q20)</f>
        <v>40414</v>
      </c>
      <c r="R13" s="11">
        <f>SUM(R14:R20)</f>
        <v>0</v>
      </c>
      <c r="S13" s="88">
        <f>R13-Q13</f>
        <v>-40414</v>
      </c>
      <c r="T13" s="13">
        <f t="shared" si="3"/>
        <v>0</v>
      </c>
      <c r="U13" s="12">
        <f>SUM(U14:U20)</f>
        <v>43206</v>
      </c>
      <c r="V13" s="11">
        <f>SUM(V14:V20)</f>
        <v>0</v>
      </c>
      <c r="W13" s="88">
        <f>V13-U13</f>
        <v>-43206</v>
      </c>
      <c r="X13" s="13">
        <f t="shared" si="4"/>
        <v>0</v>
      </c>
      <c r="Y13" s="12">
        <f>SUM(Y14:Y20)</f>
        <v>44310</v>
      </c>
      <c r="Z13" s="11">
        <f>SUM(Z14:Z20)</f>
        <v>0</v>
      </c>
      <c r="AA13" s="88">
        <f>Z13-Y13</f>
        <v>-44310</v>
      </c>
      <c r="AB13" s="13">
        <f t="shared" si="5"/>
        <v>0</v>
      </c>
      <c r="AC13" s="12">
        <f>SUM(AC14:AC20)</f>
        <v>0</v>
      </c>
      <c r="AD13" s="11">
        <f>SUM(AD14:AD20)</f>
        <v>0</v>
      </c>
      <c r="AE13" s="88">
        <f>AD13-AC13</f>
        <v>0</v>
      </c>
      <c r="AF13" s="13">
        <f t="shared" si="6"/>
        <v>0</v>
      </c>
    </row>
    <row r="14" spans="1:32" x14ac:dyDescent="0.4">
      <c r="A14" s="14">
        <v>5051</v>
      </c>
      <c r="B14" s="86" t="s">
        <v>105</v>
      </c>
      <c r="C14" s="248">
        <v>510</v>
      </c>
      <c r="D14" s="86" t="s">
        <v>1</v>
      </c>
      <c r="E14" s="15">
        <v>14131</v>
      </c>
      <c r="F14" s="87"/>
      <c r="G14" s="98">
        <f>F14-E14</f>
        <v>-14131</v>
      </c>
      <c r="H14" s="16">
        <f>IF(E14=0,0,F14/E14)</f>
        <v>0</v>
      </c>
      <c r="I14" s="15">
        <v>17445</v>
      </c>
      <c r="J14" s="85"/>
      <c r="K14" s="90">
        <f>J14-I14</f>
        <v>-17445</v>
      </c>
      <c r="L14" s="16">
        <f>IF(I14=0,0,J14/I14)</f>
        <v>0</v>
      </c>
      <c r="M14" s="15">
        <v>13548</v>
      </c>
      <c r="N14" s="85"/>
      <c r="O14" s="90">
        <f>N14-M14</f>
        <v>-13548</v>
      </c>
      <c r="P14" s="16">
        <f>IF(M14=0,0,N14/M14)</f>
        <v>0</v>
      </c>
      <c r="Q14" s="15">
        <v>18550</v>
      </c>
      <c r="R14" s="85"/>
      <c r="S14" s="90">
        <f>R14-Q14</f>
        <v>-18550</v>
      </c>
      <c r="T14" s="16">
        <f>IF(Q14=0,0,R14/Q14)</f>
        <v>0</v>
      </c>
      <c r="U14" s="15">
        <v>19946</v>
      </c>
      <c r="V14" s="85"/>
      <c r="W14" s="90">
        <f>V14-U14</f>
        <v>-19946</v>
      </c>
      <c r="X14" s="16">
        <f>IF(U14=0,0,V14/U14)</f>
        <v>0</v>
      </c>
      <c r="Y14" s="15">
        <v>21050</v>
      </c>
      <c r="Z14" s="85"/>
      <c r="AA14" s="90">
        <f>Z14-Y14</f>
        <v>-21050</v>
      </c>
      <c r="AB14" s="16">
        <f>IF(Y14=0,0,Z14/Y14)</f>
        <v>0</v>
      </c>
      <c r="AC14" s="15">
        <v>0</v>
      </c>
      <c r="AD14" s="85"/>
      <c r="AE14" s="90">
        <f>AD14-AC14</f>
        <v>0</v>
      </c>
      <c r="AF14" s="16">
        <f>IF(AC14=0,0,AD14/AC14)</f>
        <v>0</v>
      </c>
    </row>
    <row r="15" spans="1:32" x14ac:dyDescent="0.4">
      <c r="A15" s="14">
        <v>5051</v>
      </c>
      <c r="B15" s="86" t="s">
        <v>105</v>
      </c>
      <c r="C15" s="248">
        <v>520</v>
      </c>
      <c r="D15" s="86" t="s">
        <v>133</v>
      </c>
      <c r="E15" s="15">
        <v>7211</v>
      </c>
      <c r="F15" s="87"/>
      <c r="G15" s="98">
        <f>F15-E15</f>
        <v>-7211</v>
      </c>
      <c r="H15" s="16">
        <f>IF(E15=0,0,F15/E15)</f>
        <v>0</v>
      </c>
      <c r="I15" s="15">
        <v>13027</v>
      </c>
      <c r="J15" s="85"/>
      <c r="K15" s="90">
        <f>J15-I15</f>
        <v>-13027</v>
      </c>
      <c r="L15" s="16">
        <f>IF(I15=0,0,J15/I15)</f>
        <v>0</v>
      </c>
      <c r="M15" s="15">
        <v>16048</v>
      </c>
      <c r="N15" s="85"/>
      <c r="O15" s="90">
        <f>N15-M15</f>
        <v>-16048</v>
      </c>
      <c r="P15" s="16">
        <f>IF(M15=0,0,N15/M15)</f>
        <v>0</v>
      </c>
      <c r="Q15" s="15">
        <v>21864</v>
      </c>
      <c r="R15" s="85"/>
      <c r="S15" s="90">
        <f>R15-Q15</f>
        <v>-21864</v>
      </c>
      <c r="T15" s="16">
        <f>IF(Q15=0,0,R15/Q15)</f>
        <v>0</v>
      </c>
      <c r="U15" s="15">
        <v>23260</v>
      </c>
      <c r="V15" s="85"/>
      <c r="W15" s="90">
        <f>V15-U15</f>
        <v>-23260</v>
      </c>
      <c r="X15" s="16">
        <f>IF(U15=0,0,V15/U15)</f>
        <v>0</v>
      </c>
      <c r="Y15" s="15">
        <v>23260</v>
      </c>
      <c r="Z15" s="85"/>
      <c r="AA15" s="90">
        <f>Z15-Y15</f>
        <v>-23260</v>
      </c>
      <c r="AB15" s="16">
        <f>IF(Y15=0,0,Z15/Y15)</f>
        <v>0</v>
      </c>
      <c r="AC15" s="15">
        <v>0</v>
      </c>
      <c r="AD15" s="85"/>
      <c r="AE15" s="90">
        <f>AD15-AC15</f>
        <v>0</v>
      </c>
      <c r="AF15" s="16">
        <f>IF(AC15=0,0,AD15/AC15)</f>
        <v>0</v>
      </c>
    </row>
    <row r="16" spans="1:32" x14ac:dyDescent="0.4">
      <c r="A16" s="472">
        <v>5051</v>
      </c>
      <c r="B16" s="473" t="s">
        <v>105</v>
      </c>
      <c r="C16" s="473">
        <v>530</v>
      </c>
      <c r="D16" s="473" t="s">
        <v>132</v>
      </c>
      <c r="E16" s="15">
        <v>0</v>
      </c>
      <c r="F16" s="87"/>
      <c r="G16" s="98">
        <f t="shared" ref="G16:G20" si="15">F16-E16</f>
        <v>0</v>
      </c>
      <c r="H16" s="16">
        <f t="shared" si="14"/>
        <v>0</v>
      </c>
      <c r="I16" s="15">
        <v>0</v>
      </c>
      <c r="J16" s="85"/>
      <c r="K16" s="90">
        <f t="shared" ref="K16:K20" si="16">J16-I16</f>
        <v>0</v>
      </c>
      <c r="L16" s="16">
        <f t="shared" si="1"/>
        <v>0</v>
      </c>
      <c r="M16" s="15"/>
      <c r="N16" s="85"/>
      <c r="O16" s="90">
        <f t="shared" ref="O16:O20" si="17">N16-M16</f>
        <v>0</v>
      </c>
      <c r="P16" s="16">
        <f t="shared" si="2"/>
        <v>0</v>
      </c>
      <c r="Q16" s="15"/>
      <c r="R16" s="85"/>
      <c r="S16" s="90">
        <f t="shared" ref="S16:S20" si="18">R16-Q16</f>
        <v>0</v>
      </c>
      <c r="T16" s="16">
        <f t="shared" si="3"/>
        <v>0</v>
      </c>
      <c r="U16" s="15"/>
      <c r="V16" s="85"/>
      <c r="W16" s="90">
        <f t="shared" ref="W16:W20" si="19">V16-U16</f>
        <v>0</v>
      </c>
      <c r="X16" s="16">
        <f t="shared" si="4"/>
        <v>0</v>
      </c>
      <c r="Y16" s="15"/>
      <c r="Z16" s="85"/>
      <c r="AA16" s="90">
        <f t="shared" ref="AA16:AA20" si="20">Z16-Y16</f>
        <v>0</v>
      </c>
      <c r="AB16" s="16">
        <f t="shared" si="5"/>
        <v>0</v>
      </c>
      <c r="AC16" s="15"/>
      <c r="AD16" s="85"/>
      <c r="AE16" s="90">
        <f t="shared" ref="AE16:AE20" si="21">AD16-AC16</f>
        <v>0</v>
      </c>
      <c r="AF16" s="16">
        <f t="shared" si="6"/>
        <v>0</v>
      </c>
    </row>
    <row r="17" spans="1:32" x14ac:dyDescent="0.4">
      <c r="A17" s="472">
        <v>5051</v>
      </c>
      <c r="B17" s="473" t="s">
        <v>105</v>
      </c>
      <c r="C17" s="473">
        <v>540</v>
      </c>
      <c r="D17" s="473" t="s">
        <v>134</v>
      </c>
      <c r="E17" s="15">
        <v>0</v>
      </c>
      <c r="F17" s="87"/>
      <c r="G17" s="98">
        <f t="shared" si="15"/>
        <v>0</v>
      </c>
      <c r="H17" s="16">
        <f t="shared" si="14"/>
        <v>0</v>
      </c>
      <c r="I17" s="15">
        <v>0</v>
      </c>
      <c r="J17" s="85"/>
      <c r="K17" s="90">
        <f t="shared" si="16"/>
        <v>0</v>
      </c>
      <c r="L17" s="16">
        <f t="shared" si="1"/>
        <v>0</v>
      </c>
      <c r="M17" s="15"/>
      <c r="N17" s="85"/>
      <c r="O17" s="90">
        <f t="shared" si="17"/>
        <v>0</v>
      </c>
      <c r="P17" s="16">
        <f t="shared" si="2"/>
        <v>0</v>
      </c>
      <c r="Q17" s="15"/>
      <c r="R17" s="85"/>
      <c r="S17" s="90">
        <f t="shared" si="18"/>
        <v>0</v>
      </c>
      <c r="T17" s="16">
        <f t="shared" si="3"/>
        <v>0</v>
      </c>
      <c r="U17" s="15"/>
      <c r="V17" s="85"/>
      <c r="W17" s="90">
        <f t="shared" si="19"/>
        <v>0</v>
      </c>
      <c r="X17" s="16">
        <f t="shared" si="4"/>
        <v>0</v>
      </c>
      <c r="Y17" s="15"/>
      <c r="Z17" s="85"/>
      <c r="AA17" s="90">
        <f t="shared" si="20"/>
        <v>0</v>
      </c>
      <c r="AB17" s="16">
        <f t="shared" si="5"/>
        <v>0</v>
      </c>
      <c r="AC17" s="15"/>
      <c r="AD17" s="85"/>
      <c r="AE17" s="90">
        <f t="shared" si="21"/>
        <v>0</v>
      </c>
      <c r="AF17" s="16">
        <f t="shared" si="6"/>
        <v>0</v>
      </c>
    </row>
    <row r="18" spans="1:32" x14ac:dyDescent="0.4">
      <c r="A18" s="472">
        <v>5051</v>
      </c>
      <c r="B18" s="473" t="s">
        <v>105</v>
      </c>
      <c r="C18" s="473">
        <v>550</v>
      </c>
      <c r="D18" s="473" t="s">
        <v>135</v>
      </c>
      <c r="E18" s="15">
        <v>0</v>
      </c>
      <c r="F18" s="87"/>
      <c r="G18" s="98">
        <f t="shared" si="15"/>
        <v>0</v>
      </c>
      <c r="H18" s="16">
        <f t="shared" si="14"/>
        <v>0</v>
      </c>
      <c r="I18" s="15">
        <v>0</v>
      </c>
      <c r="J18" s="85"/>
      <c r="K18" s="90">
        <f t="shared" si="16"/>
        <v>0</v>
      </c>
      <c r="L18" s="16">
        <f t="shared" si="1"/>
        <v>0</v>
      </c>
      <c r="M18" s="15"/>
      <c r="N18" s="85"/>
      <c r="O18" s="90">
        <f t="shared" si="17"/>
        <v>0</v>
      </c>
      <c r="P18" s="16">
        <f t="shared" si="2"/>
        <v>0</v>
      </c>
      <c r="Q18" s="15"/>
      <c r="R18" s="85"/>
      <c r="S18" s="90">
        <f t="shared" si="18"/>
        <v>0</v>
      </c>
      <c r="T18" s="16">
        <f t="shared" si="3"/>
        <v>0</v>
      </c>
      <c r="U18" s="15"/>
      <c r="V18" s="85"/>
      <c r="W18" s="90">
        <f t="shared" si="19"/>
        <v>0</v>
      </c>
      <c r="X18" s="16">
        <f t="shared" si="4"/>
        <v>0</v>
      </c>
      <c r="Y18" s="15"/>
      <c r="Z18" s="85"/>
      <c r="AA18" s="90">
        <f t="shared" si="20"/>
        <v>0</v>
      </c>
      <c r="AB18" s="16">
        <f t="shared" si="5"/>
        <v>0</v>
      </c>
      <c r="AC18" s="15"/>
      <c r="AD18" s="85"/>
      <c r="AE18" s="90">
        <f t="shared" si="21"/>
        <v>0</v>
      </c>
      <c r="AF18" s="16">
        <f t="shared" si="6"/>
        <v>0</v>
      </c>
    </row>
    <row r="19" spans="1:32" x14ac:dyDescent="0.4">
      <c r="A19" s="472">
        <v>5051</v>
      </c>
      <c r="B19" s="473" t="s">
        <v>105</v>
      </c>
      <c r="C19" s="473">
        <v>560</v>
      </c>
      <c r="D19" s="473" t="s">
        <v>136</v>
      </c>
      <c r="E19" s="15">
        <v>0</v>
      </c>
      <c r="F19" s="87"/>
      <c r="G19" s="98">
        <f t="shared" si="15"/>
        <v>0</v>
      </c>
      <c r="H19" s="16">
        <f t="shared" si="14"/>
        <v>0</v>
      </c>
      <c r="I19" s="15">
        <v>0</v>
      </c>
      <c r="J19" s="85"/>
      <c r="K19" s="90">
        <f t="shared" si="16"/>
        <v>0</v>
      </c>
      <c r="L19" s="16">
        <f t="shared" si="1"/>
        <v>0</v>
      </c>
      <c r="M19" s="15"/>
      <c r="N19" s="85"/>
      <c r="O19" s="90">
        <f t="shared" si="17"/>
        <v>0</v>
      </c>
      <c r="P19" s="16">
        <f t="shared" si="2"/>
        <v>0</v>
      </c>
      <c r="Q19" s="15"/>
      <c r="R19" s="85"/>
      <c r="S19" s="90">
        <f t="shared" si="18"/>
        <v>0</v>
      </c>
      <c r="T19" s="16">
        <f t="shared" si="3"/>
        <v>0</v>
      </c>
      <c r="U19" s="15"/>
      <c r="V19" s="85"/>
      <c r="W19" s="90">
        <f t="shared" si="19"/>
        <v>0</v>
      </c>
      <c r="X19" s="16">
        <f t="shared" si="4"/>
        <v>0</v>
      </c>
      <c r="Y19" s="15"/>
      <c r="Z19" s="85"/>
      <c r="AA19" s="90">
        <f t="shared" si="20"/>
        <v>0</v>
      </c>
      <c r="AB19" s="16">
        <f t="shared" si="5"/>
        <v>0</v>
      </c>
      <c r="AC19" s="15"/>
      <c r="AD19" s="85"/>
      <c r="AE19" s="90">
        <f t="shared" si="21"/>
        <v>0</v>
      </c>
      <c r="AF19" s="16">
        <f t="shared" si="6"/>
        <v>0</v>
      </c>
    </row>
    <row r="20" spans="1:32" x14ac:dyDescent="0.4">
      <c r="A20" s="472">
        <v>5051</v>
      </c>
      <c r="B20" s="473" t="s">
        <v>105</v>
      </c>
      <c r="C20" s="473">
        <v>570</v>
      </c>
      <c r="D20" s="473" t="s">
        <v>137</v>
      </c>
      <c r="E20" s="15">
        <v>0</v>
      </c>
      <c r="F20" s="87"/>
      <c r="G20" s="98">
        <f t="shared" si="15"/>
        <v>0</v>
      </c>
      <c r="H20" s="16">
        <f t="shared" si="14"/>
        <v>0</v>
      </c>
      <c r="I20" s="15">
        <v>0</v>
      </c>
      <c r="J20" s="85"/>
      <c r="K20" s="90">
        <f t="shared" si="16"/>
        <v>0</v>
      </c>
      <c r="L20" s="16">
        <f t="shared" si="1"/>
        <v>0</v>
      </c>
      <c r="M20" s="15"/>
      <c r="N20" s="85"/>
      <c r="O20" s="90">
        <f t="shared" si="17"/>
        <v>0</v>
      </c>
      <c r="P20" s="16">
        <f t="shared" si="2"/>
        <v>0</v>
      </c>
      <c r="Q20" s="15"/>
      <c r="R20" s="85"/>
      <c r="S20" s="90">
        <f t="shared" si="18"/>
        <v>0</v>
      </c>
      <c r="T20" s="16">
        <f t="shared" si="3"/>
        <v>0</v>
      </c>
      <c r="U20" s="15"/>
      <c r="V20" s="85"/>
      <c r="W20" s="90">
        <f t="shared" si="19"/>
        <v>0</v>
      </c>
      <c r="X20" s="16">
        <f t="shared" si="4"/>
        <v>0</v>
      </c>
      <c r="Y20" s="15"/>
      <c r="Z20" s="85"/>
      <c r="AA20" s="90">
        <f t="shared" si="20"/>
        <v>0</v>
      </c>
      <c r="AB20" s="16">
        <f t="shared" si="5"/>
        <v>0</v>
      </c>
      <c r="AC20" s="15"/>
      <c r="AD20" s="85"/>
      <c r="AE20" s="90">
        <f t="shared" si="21"/>
        <v>0</v>
      </c>
      <c r="AF20" s="16">
        <f t="shared" si="6"/>
        <v>0</v>
      </c>
    </row>
    <row r="21" spans="1:32" x14ac:dyDescent="0.4">
      <c r="A21" s="9">
        <v>5114</v>
      </c>
      <c r="B21" s="10" t="s">
        <v>54</v>
      </c>
      <c r="C21" s="10"/>
      <c r="D21" s="10"/>
      <c r="E21" s="12">
        <f>SUM(E22:E29)</f>
        <v>13738</v>
      </c>
      <c r="F21" s="32">
        <f>SUM(F22:F29)</f>
        <v>0</v>
      </c>
      <c r="G21" s="96">
        <f>F21-E21</f>
        <v>-13738</v>
      </c>
      <c r="H21" s="13">
        <f t="shared" si="0"/>
        <v>0</v>
      </c>
      <c r="I21" s="12">
        <f>SUM(I22:I29)</f>
        <v>14000</v>
      </c>
      <c r="J21" s="11">
        <f>SUM(J22:J29)</f>
        <v>0</v>
      </c>
      <c r="K21" s="88">
        <f>J21-I21</f>
        <v>-14000</v>
      </c>
      <c r="L21" s="13">
        <f t="shared" si="1"/>
        <v>0</v>
      </c>
      <c r="M21" s="211">
        <f>SUM(M22:M29)</f>
        <v>14076</v>
      </c>
      <c r="N21" s="209">
        <f>SUM(N22:N29)</f>
        <v>0</v>
      </c>
      <c r="O21" s="249">
        <f>N21-M21</f>
        <v>-14076</v>
      </c>
      <c r="P21" s="212">
        <f t="shared" si="2"/>
        <v>0</v>
      </c>
      <c r="Q21" s="211">
        <f>SUM(Q22:Q29)</f>
        <v>14434</v>
      </c>
      <c r="R21" s="209">
        <f>SUM(R22:R29)</f>
        <v>0</v>
      </c>
      <c r="S21" s="249">
        <f>R21-Q21</f>
        <v>-14434</v>
      </c>
      <c r="T21" s="212">
        <f t="shared" si="3"/>
        <v>0</v>
      </c>
      <c r="U21" s="211">
        <f>SUM(U22:U29)</f>
        <v>14683</v>
      </c>
      <c r="V21" s="209">
        <f>SUM(V22:V29)</f>
        <v>0</v>
      </c>
      <c r="W21" s="249">
        <f>V21-U21</f>
        <v>-14683</v>
      </c>
      <c r="X21" s="212">
        <f t="shared" si="4"/>
        <v>0</v>
      </c>
      <c r="Y21" s="211">
        <f>SUM(Y22:Y29)</f>
        <v>14780</v>
      </c>
      <c r="Z21" s="209">
        <f>SUM(Z22:Z29)</f>
        <v>0</v>
      </c>
      <c r="AA21" s="249">
        <f>Z21-Y21</f>
        <v>-14780</v>
      </c>
      <c r="AB21" s="212">
        <f t="shared" si="5"/>
        <v>0</v>
      </c>
      <c r="AC21" s="211">
        <f>SUM(AC22:AC29)</f>
        <v>0</v>
      </c>
      <c r="AD21" s="209">
        <f>SUM(AD22:AD29)</f>
        <v>0</v>
      </c>
      <c r="AE21" s="249">
        <f>AD21-AC21</f>
        <v>0</v>
      </c>
      <c r="AF21" s="212">
        <f t="shared" si="6"/>
        <v>0</v>
      </c>
    </row>
    <row r="22" spans="1:32" s="182" customFormat="1" x14ac:dyDescent="0.4">
      <c r="A22" s="248">
        <v>5114</v>
      </c>
      <c r="B22" s="248" t="s">
        <v>106</v>
      </c>
      <c r="C22" s="474">
        <v>500</v>
      </c>
      <c r="D22" s="474" t="s">
        <v>152</v>
      </c>
      <c r="E22" s="171">
        <v>0</v>
      </c>
      <c r="F22" s="176"/>
      <c r="G22" s="177">
        <f>F22-E22</f>
        <v>0</v>
      </c>
      <c r="H22" s="170">
        <f t="shared" ref="H22" si="22">IF(E22=0,0,F22/E22)</f>
        <v>0</v>
      </c>
      <c r="I22" s="171">
        <v>0</v>
      </c>
      <c r="J22" s="174"/>
      <c r="K22" s="175">
        <f>J22-I22</f>
        <v>0</v>
      </c>
      <c r="L22" s="170">
        <f t="shared" si="1"/>
        <v>0</v>
      </c>
      <c r="M22" s="171">
        <v>0</v>
      </c>
      <c r="N22" s="174"/>
      <c r="O22" s="175">
        <f>N22-M22</f>
        <v>0</v>
      </c>
      <c r="P22" s="170">
        <f t="shared" si="2"/>
        <v>0</v>
      </c>
      <c r="Q22" s="171">
        <v>0</v>
      </c>
      <c r="R22" s="174"/>
      <c r="S22" s="175">
        <f>R22-Q22</f>
        <v>0</v>
      </c>
      <c r="T22" s="170">
        <f t="shared" si="3"/>
        <v>0</v>
      </c>
      <c r="U22" s="171">
        <v>0</v>
      </c>
      <c r="V22" s="174"/>
      <c r="W22" s="175">
        <f>V22-U22</f>
        <v>0</v>
      </c>
      <c r="X22" s="170">
        <f t="shared" si="4"/>
        <v>0</v>
      </c>
      <c r="Y22" s="171">
        <v>0</v>
      </c>
      <c r="Z22" s="174"/>
      <c r="AA22" s="175">
        <f>Z22-Y22</f>
        <v>0</v>
      </c>
      <c r="AB22" s="170">
        <f t="shared" si="5"/>
        <v>0</v>
      </c>
      <c r="AC22" s="171">
        <v>0</v>
      </c>
      <c r="AD22" s="174"/>
      <c r="AE22" s="175">
        <f>AD22-AC22</f>
        <v>0</v>
      </c>
      <c r="AF22" s="170">
        <f t="shared" si="6"/>
        <v>0</v>
      </c>
    </row>
    <row r="23" spans="1:32" x14ac:dyDescent="0.4">
      <c r="A23" s="14">
        <v>5114</v>
      </c>
      <c r="B23" s="86" t="s">
        <v>106</v>
      </c>
      <c r="C23" s="248">
        <v>510</v>
      </c>
      <c r="D23" s="86" t="s">
        <v>1</v>
      </c>
      <c r="E23" s="15">
        <v>1752</v>
      </c>
      <c r="F23" s="87"/>
      <c r="G23" s="98">
        <f>F23-E23</f>
        <v>-1752</v>
      </c>
      <c r="H23" s="16">
        <f>IF(E23=0,0,F23/E23)</f>
        <v>0</v>
      </c>
      <c r="I23" s="15">
        <v>1752</v>
      </c>
      <c r="J23" s="85"/>
      <c r="K23" s="90">
        <f>J23-I23</f>
        <v>-1752</v>
      </c>
      <c r="L23" s="16">
        <f>IF(I23=0,0,J23/I23)</f>
        <v>0</v>
      </c>
      <c r="M23" s="214">
        <v>1605</v>
      </c>
      <c r="N23" s="246"/>
      <c r="O23" s="252">
        <f>N23-M23</f>
        <v>-1605</v>
      </c>
      <c r="P23" s="215">
        <f>IF(M23=0,0,N23/M23)</f>
        <v>0</v>
      </c>
      <c r="Q23" s="214">
        <v>1752</v>
      </c>
      <c r="R23" s="246"/>
      <c r="S23" s="252">
        <f>R23-Q23</f>
        <v>-1752</v>
      </c>
      <c r="T23" s="215">
        <f>IF(Q23=0,0,R23/Q23)</f>
        <v>0</v>
      </c>
      <c r="U23" s="214">
        <v>1752</v>
      </c>
      <c r="V23" s="246"/>
      <c r="W23" s="252">
        <f>V23-U23</f>
        <v>-1752</v>
      </c>
      <c r="X23" s="215">
        <f>IF(U23=0,0,V23/U23)</f>
        <v>0</v>
      </c>
      <c r="Y23" s="214">
        <v>1752</v>
      </c>
      <c r="Z23" s="246"/>
      <c r="AA23" s="252">
        <f>Z23-Y23</f>
        <v>-1752</v>
      </c>
      <c r="AB23" s="215">
        <f>IF(Y23=0,0,Z23/Y23)</f>
        <v>0</v>
      </c>
      <c r="AC23" s="214">
        <v>0</v>
      </c>
      <c r="AD23" s="246"/>
      <c r="AE23" s="252">
        <f>AD23-AC23</f>
        <v>0</v>
      </c>
      <c r="AF23" s="215">
        <f>IF(AC23=0,0,AD23/AC23)</f>
        <v>0</v>
      </c>
    </row>
    <row r="24" spans="1:32" x14ac:dyDescent="0.4">
      <c r="A24" s="14">
        <v>5114</v>
      </c>
      <c r="B24" s="86" t="s">
        <v>106</v>
      </c>
      <c r="C24" s="248">
        <v>520</v>
      </c>
      <c r="D24" s="86" t="s">
        <v>133</v>
      </c>
      <c r="E24" s="15">
        <v>1752</v>
      </c>
      <c r="F24" s="87"/>
      <c r="G24" s="98">
        <f>F24-E24</f>
        <v>-1752</v>
      </c>
      <c r="H24" s="16">
        <f>IF(E24=0,0,F24/E24)</f>
        <v>0</v>
      </c>
      <c r="I24" s="15">
        <v>1752</v>
      </c>
      <c r="J24" s="85"/>
      <c r="K24" s="90">
        <f>J24-I24</f>
        <v>-1752</v>
      </c>
      <c r="L24" s="16">
        <f>IF(I24=0,0,J24/I24)</f>
        <v>0</v>
      </c>
      <c r="M24" s="214">
        <v>1752</v>
      </c>
      <c r="N24" s="246"/>
      <c r="O24" s="252">
        <f>N24-M24</f>
        <v>-1752</v>
      </c>
      <c r="P24" s="215">
        <f>IF(M24=0,0,N24/M24)</f>
        <v>0</v>
      </c>
      <c r="Q24" s="214">
        <v>1752</v>
      </c>
      <c r="R24" s="246"/>
      <c r="S24" s="252">
        <f>R24-Q24</f>
        <v>-1752</v>
      </c>
      <c r="T24" s="215">
        <f>IF(Q24=0,0,R24/Q24)</f>
        <v>0</v>
      </c>
      <c r="U24" s="214">
        <v>1752</v>
      </c>
      <c r="V24" s="246"/>
      <c r="W24" s="252">
        <f>V24-U24</f>
        <v>-1752</v>
      </c>
      <c r="X24" s="215">
        <f>IF(U24=0,0,V24/U24)</f>
        <v>0</v>
      </c>
      <c r="Y24" s="214">
        <v>1605</v>
      </c>
      <c r="Z24" s="246"/>
      <c r="AA24" s="252">
        <f>Z24-Y24</f>
        <v>-1605</v>
      </c>
      <c r="AB24" s="215">
        <f>IF(Y24=0,0,Z24/Y24)</f>
        <v>0</v>
      </c>
      <c r="AC24" s="214">
        <v>0</v>
      </c>
      <c r="AD24" s="246"/>
      <c r="AE24" s="252">
        <f>AD24-AC24</f>
        <v>0</v>
      </c>
      <c r="AF24" s="215">
        <f>IF(AC24=0,0,AD24/AC24)</f>
        <v>0</v>
      </c>
    </row>
    <row r="25" spans="1:32" x14ac:dyDescent="0.4">
      <c r="A25" s="14">
        <v>5114</v>
      </c>
      <c r="B25" s="86" t="s">
        <v>106</v>
      </c>
      <c r="C25" s="248">
        <v>530</v>
      </c>
      <c r="D25" s="86" t="s">
        <v>132</v>
      </c>
      <c r="E25" s="15">
        <v>2217</v>
      </c>
      <c r="F25" s="87"/>
      <c r="G25" s="98">
        <f t="shared" ref="G25:G29" si="23">F25-E25</f>
        <v>-2217</v>
      </c>
      <c r="H25" s="16">
        <f t="shared" si="0"/>
        <v>0</v>
      </c>
      <c r="I25" s="15">
        <v>2276</v>
      </c>
      <c r="J25" s="85"/>
      <c r="K25" s="90">
        <f t="shared" ref="K25:K29" si="24">J25-I25</f>
        <v>-2276</v>
      </c>
      <c r="L25" s="16">
        <f t="shared" si="1"/>
        <v>0</v>
      </c>
      <c r="M25" s="214">
        <v>2318</v>
      </c>
      <c r="N25" s="246"/>
      <c r="O25" s="252">
        <f t="shared" ref="O25:O29" si="25">N25-M25</f>
        <v>-2318</v>
      </c>
      <c r="P25" s="215">
        <f t="shared" si="2"/>
        <v>0</v>
      </c>
      <c r="Q25" s="214">
        <v>2352</v>
      </c>
      <c r="R25" s="246"/>
      <c r="S25" s="252">
        <f t="shared" ref="S25:S29" si="26">R25-Q25</f>
        <v>-2352</v>
      </c>
      <c r="T25" s="215">
        <f t="shared" si="3"/>
        <v>0</v>
      </c>
      <c r="U25" s="214">
        <v>2401</v>
      </c>
      <c r="V25" s="246"/>
      <c r="W25" s="252">
        <f t="shared" ref="W25:W29" si="27">V25-U25</f>
        <v>-2401</v>
      </c>
      <c r="X25" s="215">
        <f t="shared" si="4"/>
        <v>0</v>
      </c>
      <c r="Y25" s="214">
        <v>2456</v>
      </c>
      <c r="Z25" s="246"/>
      <c r="AA25" s="252">
        <f t="shared" ref="AA25:AA29" si="28">Z25-Y25</f>
        <v>-2456</v>
      </c>
      <c r="AB25" s="215">
        <f t="shared" si="5"/>
        <v>0</v>
      </c>
      <c r="AC25" s="214">
        <v>0</v>
      </c>
      <c r="AD25" s="246"/>
      <c r="AE25" s="252">
        <f t="shared" ref="AE25:AE29" si="29">AD25-AC25</f>
        <v>0</v>
      </c>
      <c r="AF25" s="215">
        <f t="shared" si="6"/>
        <v>0</v>
      </c>
    </row>
    <row r="26" spans="1:32" x14ac:dyDescent="0.4">
      <c r="A26" s="14">
        <v>5114</v>
      </c>
      <c r="B26" s="86" t="s">
        <v>106</v>
      </c>
      <c r="C26" s="248">
        <v>540</v>
      </c>
      <c r="D26" s="86" t="s">
        <v>134</v>
      </c>
      <c r="E26" s="15">
        <v>2027</v>
      </c>
      <c r="F26" s="87"/>
      <c r="G26" s="98">
        <f t="shared" si="23"/>
        <v>-2027</v>
      </c>
      <c r="H26" s="16">
        <f t="shared" si="0"/>
        <v>0</v>
      </c>
      <c r="I26" s="15">
        <v>2078</v>
      </c>
      <c r="J26" s="85"/>
      <c r="K26" s="90">
        <f t="shared" si="24"/>
        <v>-2078</v>
      </c>
      <c r="L26" s="16">
        <f t="shared" si="1"/>
        <v>0</v>
      </c>
      <c r="M26" s="214">
        <v>2120</v>
      </c>
      <c r="N26" s="246"/>
      <c r="O26" s="252">
        <f t="shared" si="25"/>
        <v>-2120</v>
      </c>
      <c r="P26" s="215">
        <f t="shared" si="2"/>
        <v>0</v>
      </c>
      <c r="Q26" s="214">
        <v>2162</v>
      </c>
      <c r="R26" s="246"/>
      <c r="S26" s="252">
        <f t="shared" si="26"/>
        <v>-2162</v>
      </c>
      <c r="T26" s="215">
        <f t="shared" si="3"/>
        <v>0</v>
      </c>
      <c r="U26" s="214">
        <v>2206</v>
      </c>
      <c r="V26" s="246"/>
      <c r="W26" s="252">
        <f t="shared" si="27"/>
        <v>-2206</v>
      </c>
      <c r="X26" s="215">
        <f t="shared" si="4"/>
        <v>0</v>
      </c>
      <c r="Y26" s="214">
        <v>2243</v>
      </c>
      <c r="Z26" s="246"/>
      <c r="AA26" s="252">
        <f t="shared" si="28"/>
        <v>-2243</v>
      </c>
      <c r="AB26" s="215">
        <f t="shared" si="5"/>
        <v>0</v>
      </c>
      <c r="AC26" s="214">
        <v>0</v>
      </c>
      <c r="AD26" s="246"/>
      <c r="AE26" s="252">
        <f t="shared" si="29"/>
        <v>0</v>
      </c>
      <c r="AF26" s="215">
        <f t="shared" si="6"/>
        <v>0</v>
      </c>
    </row>
    <row r="27" spans="1:32" x14ac:dyDescent="0.4">
      <c r="A27" s="14">
        <v>5114</v>
      </c>
      <c r="B27" s="86" t="s">
        <v>106</v>
      </c>
      <c r="C27" s="248">
        <v>550</v>
      </c>
      <c r="D27" s="86" t="s">
        <v>135</v>
      </c>
      <c r="E27" s="15">
        <v>2072</v>
      </c>
      <c r="F27" s="87"/>
      <c r="G27" s="98">
        <f t="shared" si="23"/>
        <v>-2072</v>
      </c>
      <c r="H27" s="16">
        <f t="shared" si="0"/>
        <v>0</v>
      </c>
      <c r="I27" s="15">
        <v>2119</v>
      </c>
      <c r="J27" s="85"/>
      <c r="K27" s="90">
        <f t="shared" si="24"/>
        <v>-2119</v>
      </c>
      <c r="L27" s="16">
        <f t="shared" si="1"/>
        <v>0</v>
      </c>
      <c r="M27" s="214">
        <v>2157</v>
      </c>
      <c r="N27" s="246"/>
      <c r="O27" s="252">
        <f t="shared" si="25"/>
        <v>-2157</v>
      </c>
      <c r="P27" s="215">
        <f t="shared" si="2"/>
        <v>0</v>
      </c>
      <c r="Q27" s="214">
        <v>2190</v>
      </c>
      <c r="R27" s="246"/>
      <c r="S27" s="252">
        <f t="shared" si="26"/>
        <v>-2190</v>
      </c>
      <c r="T27" s="215">
        <f t="shared" si="3"/>
        <v>0</v>
      </c>
      <c r="U27" s="214">
        <v>2233</v>
      </c>
      <c r="V27" s="246"/>
      <c r="W27" s="252">
        <f t="shared" si="27"/>
        <v>-2233</v>
      </c>
      <c r="X27" s="215">
        <f t="shared" si="4"/>
        <v>0</v>
      </c>
      <c r="Y27" s="214">
        <v>2280</v>
      </c>
      <c r="Z27" s="246"/>
      <c r="AA27" s="252">
        <f t="shared" si="28"/>
        <v>-2280</v>
      </c>
      <c r="AB27" s="215">
        <f t="shared" si="5"/>
        <v>0</v>
      </c>
      <c r="AC27" s="214">
        <v>0</v>
      </c>
      <c r="AD27" s="246"/>
      <c r="AE27" s="252">
        <f t="shared" si="29"/>
        <v>0</v>
      </c>
      <c r="AF27" s="215">
        <f t="shared" si="6"/>
        <v>0</v>
      </c>
    </row>
    <row r="28" spans="1:32" x14ac:dyDescent="0.4">
      <c r="A28" s="14">
        <v>5114</v>
      </c>
      <c r="B28" s="86" t="s">
        <v>106</v>
      </c>
      <c r="C28" s="248">
        <v>560</v>
      </c>
      <c r="D28" s="86" t="s">
        <v>136</v>
      </c>
      <c r="E28" s="15">
        <v>2410</v>
      </c>
      <c r="F28" s="87"/>
      <c r="G28" s="98">
        <f t="shared" si="23"/>
        <v>-2410</v>
      </c>
      <c r="H28" s="16">
        <f t="shared" si="0"/>
        <v>0</v>
      </c>
      <c r="I28" s="15">
        <v>2470</v>
      </c>
      <c r="J28" s="85"/>
      <c r="K28" s="90">
        <f t="shared" si="24"/>
        <v>-2470</v>
      </c>
      <c r="L28" s="16">
        <f t="shared" si="1"/>
        <v>0</v>
      </c>
      <c r="M28" s="214">
        <v>2531</v>
      </c>
      <c r="N28" s="246"/>
      <c r="O28" s="252">
        <f t="shared" si="25"/>
        <v>-2531</v>
      </c>
      <c r="P28" s="215">
        <f t="shared" si="2"/>
        <v>0</v>
      </c>
      <c r="Q28" s="214">
        <v>2584</v>
      </c>
      <c r="R28" s="246"/>
      <c r="S28" s="252">
        <f t="shared" si="26"/>
        <v>-2584</v>
      </c>
      <c r="T28" s="215">
        <f t="shared" si="3"/>
        <v>0</v>
      </c>
      <c r="U28" s="214">
        <v>2649</v>
      </c>
      <c r="V28" s="246"/>
      <c r="W28" s="252">
        <f t="shared" si="27"/>
        <v>-2649</v>
      </c>
      <c r="X28" s="215">
        <f t="shared" si="4"/>
        <v>0</v>
      </c>
      <c r="Y28" s="214">
        <v>2705</v>
      </c>
      <c r="Z28" s="246"/>
      <c r="AA28" s="252">
        <f t="shared" si="28"/>
        <v>-2705</v>
      </c>
      <c r="AB28" s="215">
        <f t="shared" si="5"/>
        <v>0</v>
      </c>
      <c r="AC28" s="214">
        <v>0</v>
      </c>
      <c r="AD28" s="246"/>
      <c r="AE28" s="252">
        <f t="shared" si="29"/>
        <v>0</v>
      </c>
      <c r="AF28" s="215">
        <f t="shared" si="6"/>
        <v>0</v>
      </c>
    </row>
    <row r="29" spans="1:32" x14ac:dyDescent="0.4">
      <c r="A29" s="14">
        <v>5114</v>
      </c>
      <c r="B29" s="86" t="s">
        <v>106</v>
      </c>
      <c r="C29" s="248">
        <v>570</v>
      </c>
      <c r="D29" s="86" t="s">
        <v>137</v>
      </c>
      <c r="E29" s="15">
        <v>1508</v>
      </c>
      <c r="F29" s="87"/>
      <c r="G29" s="98">
        <f t="shared" si="23"/>
        <v>-1508</v>
      </c>
      <c r="H29" s="16">
        <f t="shared" si="0"/>
        <v>0</v>
      </c>
      <c r="I29" s="15">
        <v>1553</v>
      </c>
      <c r="J29" s="85"/>
      <c r="K29" s="90">
        <f t="shared" si="24"/>
        <v>-1553</v>
      </c>
      <c r="L29" s="16">
        <f t="shared" si="1"/>
        <v>0</v>
      </c>
      <c r="M29" s="214">
        <v>1593</v>
      </c>
      <c r="N29" s="246"/>
      <c r="O29" s="252">
        <f t="shared" si="25"/>
        <v>-1593</v>
      </c>
      <c r="P29" s="215">
        <f t="shared" si="2"/>
        <v>0</v>
      </c>
      <c r="Q29" s="214">
        <v>1642</v>
      </c>
      <c r="R29" s="246"/>
      <c r="S29" s="252">
        <f t="shared" si="26"/>
        <v>-1642</v>
      </c>
      <c r="T29" s="215">
        <f t="shared" si="3"/>
        <v>0</v>
      </c>
      <c r="U29" s="214">
        <v>1690</v>
      </c>
      <c r="V29" s="246"/>
      <c r="W29" s="252">
        <f t="shared" si="27"/>
        <v>-1690</v>
      </c>
      <c r="X29" s="215">
        <f t="shared" si="4"/>
        <v>0</v>
      </c>
      <c r="Y29" s="214">
        <v>1739</v>
      </c>
      <c r="Z29" s="246"/>
      <c r="AA29" s="252">
        <f t="shared" si="28"/>
        <v>-1739</v>
      </c>
      <c r="AB29" s="215">
        <f t="shared" si="5"/>
        <v>0</v>
      </c>
      <c r="AC29" s="214">
        <v>0</v>
      </c>
      <c r="AD29" s="246"/>
      <c r="AE29" s="252">
        <f t="shared" si="29"/>
        <v>0</v>
      </c>
      <c r="AF29" s="215">
        <f t="shared" si="6"/>
        <v>0</v>
      </c>
    </row>
    <row r="30" spans="1:32" x14ac:dyDescent="0.4">
      <c r="A30" s="9">
        <v>5115</v>
      </c>
      <c r="B30" s="10" t="s">
        <v>35</v>
      </c>
      <c r="C30" s="10"/>
      <c r="D30" s="10"/>
      <c r="E30" s="12">
        <f>SUM(E31:E37)</f>
        <v>21090</v>
      </c>
      <c r="F30" s="32">
        <f>SUM(F31:F37)</f>
        <v>0</v>
      </c>
      <c r="G30" s="96">
        <f t="shared" ref="G30:G53" si="30">F30-E30</f>
        <v>-21090</v>
      </c>
      <c r="H30" s="13">
        <f t="shared" si="0"/>
        <v>0</v>
      </c>
      <c r="I30" s="12">
        <f>SUM(I31:I37)</f>
        <v>24671</v>
      </c>
      <c r="J30" s="11">
        <f>SUM(J31:J37)</f>
        <v>0</v>
      </c>
      <c r="K30" s="88">
        <f t="shared" ref="K30:K53" si="31">J30-I30</f>
        <v>-24671</v>
      </c>
      <c r="L30" s="13">
        <f t="shared" si="1"/>
        <v>0</v>
      </c>
      <c r="M30" s="12">
        <f>SUM(M31:M37)</f>
        <v>27313</v>
      </c>
      <c r="N30" s="11">
        <f>SUM(N31:N37)</f>
        <v>0</v>
      </c>
      <c r="O30" s="88">
        <f t="shared" ref="O30:O53" si="32">N30-M30</f>
        <v>-27313</v>
      </c>
      <c r="P30" s="13">
        <f t="shared" si="2"/>
        <v>0</v>
      </c>
      <c r="Q30" s="12">
        <f>SUM(Q31:Q37)</f>
        <v>27203</v>
      </c>
      <c r="R30" s="11">
        <f>SUM(R31:R37)</f>
        <v>0</v>
      </c>
      <c r="S30" s="88">
        <f t="shared" ref="S30:S53" si="33">R30-Q30</f>
        <v>-27203</v>
      </c>
      <c r="T30" s="13">
        <f t="shared" si="3"/>
        <v>0</v>
      </c>
      <c r="U30" s="12">
        <f>SUM(U31:U37)</f>
        <v>30589</v>
      </c>
      <c r="V30" s="11">
        <f>SUM(V31:V37)</f>
        <v>0</v>
      </c>
      <c r="W30" s="88">
        <f t="shared" ref="W30:W53" si="34">V30-U30</f>
        <v>-30589</v>
      </c>
      <c r="X30" s="13">
        <f t="shared" si="4"/>
        <v>0</v>
      </c>
      <c r="Y30" s="12">
        <f>SUM(Y31:Y37)</f>
        <v>27184</v>
      </c>
      <c r="Z30" s="11">
        <f>SUM(Z31:Z37)</f>
        <v>0</v>
      </c>
      <c r="AA30" s="88">
        <f t="shared" ref="AA30:AA53" si="35">Z30-Y30</f>
        <v>-27184</v>
      </c>
      <c r="AB30" s="13">
        <f t="shared" si="5"/>
        <v>0</v>
      </c>
      <c r="AC30" s="12">
        <f>SUM(AC31:AC37)</f>
        <v>0</v>
      </c>
      <c r="AD30" s="11">
        <f>SUM(AD31:AD37)</f>
        <v>0</v>
      </c>
      <c r="AE30" s="88">
        <f t="shared" ref="AE30:AE53" si="36">AD30-AC30</f>
        <v>0</v>
      </c>
      <c r="AF30" s="13">
        <f t="shared" si="6"/>
        <v>0</v>
      </c>
    </row>
    <row r="31" spans="1:32" x14ac:dyDescent="0.4">
      <c r="A31" s="14">
        <v>5115</v>
      </c>
      <c r="B31" s="86" t="s">
        <v>107</v>
      </c>
      <c r="C31" s="248">
        <v>510</v>
      </c>
      <c r="D31" s="86" t="s">
        <v>1</v>
      </c>
      <c r="E31" s="15">
        <v>3000</v>
      </c>
      <c r="F31" s="87"/>
      <c r="G31" s="98">
        <f>F31-E31</f>
        <v>-3000</v>
      </c>
      <c r="H31" s="16">
        <f>IF(E31=0,0,F31/E31)</f>
        <v>0</v>
      </c>
      <c r="I31" s="15">
        <v>3750</v>
      </c>
      <c r="J31" s="85"/>
      <c r="K31" s="90">
        <f>J31-I31</f>
        <v>-3750</v>
      </c>
      <c r="L31" s="16">
        <f>IF(I31=0,0,J31/I31)</f>
        <v>0</v>
      </c>
      <c r="M31" s="15">
        <v>3000</v>
      </c>
      <c r="N31" s="85"/>
      <c r="O31" s="90">
        <f>N31-M31</f>
        <v>-3000</v>
      </c>
      <c r="P31" s="16">
        <f>IF(M31=0,0,N31/M31)</f>
        <v>0</v>
      </c>
      <c r="Q31" s="15">
        <v>4000</v>
      </c>
      <c r="R31" s="85"/>
      <c r="S31" s="90">
        <f>R31-Q31</f>
        <v>-4000</v>
      </c>
      <c r="T31" s="16">
        <f>IF(Q31=0,0,R31/Q31)</f>
        <v>0</v>
      </c>
      <c r="U31" s="15">
        <v>4250</v>
      </c>
      <c r="V31" s="85"/>
      <c r="W31" s="90">
        <f>V31-U31</f>
        <v>-4250</v>
      </c>
      <c r="X31" s="16">
        <f>IF(U31=0,0,V31/U31)</f>
        <v>0</v>
      </c>
      <c r="Y31" s="15">
        <v>4500</v>
      </c>
      <c r="Z31" s="85"/>
      <c r="AA31" s="90">
        <f>Z31-Y31</f>
        <v>-4500</v>
      </c>
      <c r="AB31" s="16">
        <f>IF(Y31=0,0,Z31/Y31)</f>
        <v>0</v>
      </c>
      <c r="AC31" s="15">
        <v>0</v>
      </c>
      <c r="AD31" s="85"/>
      <c r="AE31" s="90">
        <f>AD31-AC31</f>
        <v>0</v>
      </c>
      <c r="AF31" s="16">
        <f>IF(AC31=0,0,AD31/AC31)</f>
        <v>0</v>
      </c>
    </row>
    <row r="32" spans="1:32" x14ac:dyDescent="0.4">
      <c r="A32" s="14">
        <v>5115</v>
      </c>
      <c r="B32" s="86" t="s">
        <v>107</v>
      </c>
      <c r="C32" s="248">
        <v>520</v>
      </c>
      <c r="D32" s="86" t="s">
        <v>133</v>
      </c>
      <c r="E32" s="15">
        <v>1500</v>
      </c>
      <c r="F32" s="87"/>
      <c r="G32" s="98">
        <f>F32-E32</f>
        <v>-1500</v>
      </c>
      <c r="H32" s="16">
        <f>IF(E32=0,0,F32/E32)</f>
        <v>0</v>
      </c>
      <c r="I32" s="15">
        <v>2750</v>
      </c>
      <c r="J32" s="85"/>
      <c r="K32" s="90">
        <f>J32-I32</f>
        <v>-2750</v>
      </c>
      <c r="L32" s="16">
        <f>IF(I32=0,0,J32/I32)</f>
        <v>0</v>
      </c>
      <c r="M32" s="15">
        <v>3500</v>
      </c>
      <c r="N32" s="85"/>
      <c r="O32" s="90">
        <f>N32-M32</f>
        <v>-3500</v>
      </c>
      <c r="P32" s="16">
        <f>IF(M32=0,0,N32/M32)</f>
        <v>0</v>
      </c>
      <c r="Q32" s="15">
        <v>4750</v>
      </c>
      <c r="R32" s="85"/>
      <c r="S32" s="90">
        <f>R32-Q32</f>
        <v>-4750</v>
      </c>
      <c r="T32" s="16">
        <f>IF(Q32=0,0,R32/Q32)</f>
        <v>0</v>
      </c>
      <c r="U32" s="15">
        <v>5000</v>
      </c>
      <c r="V32" s="85"/>
      <c r="W32" s="90">
        <f>V32-U32</f>
        <v>-5000</v>
      </c>
      <c r="X32" s="16">
        <f>IF(U32=0,0,V32/U32)</f>
        <v>0</v>
      </c>
      <c r="Y32" s="15">
        <v>5000</v>
      </c>
      <c r="Z32" s="85"/>
      <c r="AA32" s="90">
        <f>Z32-Y32</f>
        <v>-5000</v>
      </c>
      <c r="AB32" s="16">
        <f>IF(Y32=0,0,Z32/Y32)</f>
        <v>0</v>
      </c>
      <c r="AC32" s="15">
        <v>0</v>
      </c>
      <c r="AD32" s="85"/>
      <c r="AE32" s="90">
        <f>AD32-AC32</f>
        <v>0</v>
      </c>
      <c r="AF32" s="16">
        <f>IF(AC32=0,0,AD32/AC32)</f>
        <v>0</v>
      </c>
    </row>
    <row r="33" spans="1:32" x14ac:dyDescent="0.4">
      <c r="A33" s="14">
        <v>5115</v>
      </c>
      <c r="B33" s="86" t="s">
        <v>107</v>
      </c>
      <c r="C33" s="248">
        <v>530</v>
      </c>
      <c r="D33" s="86" t="s">
        <v>132</v>
      </c>
      <c r="E33" s="15">
        <v>5189</v>
      </c>
      <c r="F33" s="87"/>
      <c r="G33" s="98">
        <f t="shared" si="30"/>
        <v>-5189</v>
      </c>
      <c r="H33" s="16">
        <f t="shared" ref="H33:H37" si="37">IF(E33=0,0,F33/E33)</f>
        <v>0</v>
      </c>
      <c r="I33" s="15">
        <v>4065</v>
      </c>
      <c r="J33" s="85"/>
      <c r="K33" s="90">
        <f t="shared" si="31"/>
        <v>-4065</v>
      </c>
      <c r="L33" s="16">
        <f t="shared" si="1"/>
        <v>0</v>
      </c>
      <c r="M33" s="15">
        <v>4194</v>
      </c>
      <c r="N33" s="85"/>
      <c r="O33" s="90">
        <f t="shared" si="32"/>
        <v>-4194</v>
      </c>
      <c r="P33" s="16">
        <f t="shared" si="2"/>
        <v>0</v>
      </c>
      <c r="Q33" s="15">
        <v>3270</v>
      </c>
      <c r="R33" s="85"/>
      <c r="S33" s="90">
        <f t="shared" si="33"/>
        <v>-3270</v>
      </c>
      <c r="T33" s="16">
        <f t="shared" si="3"/>
        <v>0</v>
      </c>
      <c r="U33" s="15">
        <v>3399</v>
      </c>
      <c r="V33" s="85"/>
      <c r="W33" s="90">
        <f t="shared" si="34"/>
        <v>-3399</v>
      </c>
      <c r="X33" s="16">
        <f t="shared" si="4"/>
        <v>0</v>
      </c>
      <c r="Y33" s="15">
        <v>2475</v>
      </c>
      <c r="Z33" s="85"/>
      <c r="AA33" s="90">
        <f t="shared" si="35"/>
        <v>-2475</v>
      </c>
      <c r="AB33" s="16">
        <f t="shared" si="5"/>
        <v>0</v>
      </c>
      <c r="AC33" s="15">
        <v>0</v>
      </c>
      <c r="AD33" s="85"/>
      <c r="AE33" s="90">
        <f t="shared" si="36"/>
        <v>0</v>
      </c>
      <c r="AF33" s="16">
        <f t="shared" si="6"/>
        <v>0</v>
      </c>
    </row>
    <row r="34" spans="1:32" x14ac:dyDescent="0.4">
      <c r="A34" s="14">
        <v>5115</v>
      </c>
      <c r="B34" s="86" t="s">
        <v>107</v>
      </c>
      <c r="C34" s="248">
        <v>540</v>
      </c>
      <c r="D34" s="86" t="s">
        <v>134</v>
      </c>
      <c r="E34" s="15">
        <v>1937</v>
      </c>
      <c r="F34" s="87"/>
      <c r="G34" s="98">
        <f t="shared" si="30"/>
        <v>-1937</v>
      </c>
      <c r="H34" s="16">
        <f t="shared" si="37"/>
        <v>0</v>
      </c>
      <c r="I34" s="15">
        <v>2862</v>
      </c>
      <c r="J34" s="85"/>
      <c r="K34" s="90">
        <f t="shared" si="31"/>
        <v>-2862</v>
      </c>
      <c r="L34" s="16">
        <f t="shared" si="1"/>
        <v>0</v>
      </c>
      <c r="M34" s="15">
        <v>5431</v>
      </c>
      <c r="N34" s="85"/>
      <c r="O34" s="90">
        <f t="shared" si="32"/>
        <v>-5431</v>
      </c>
      <c r="P34" s="16">
        <f t="shared" si="2"/>
        <v>0</v>
      </c>
      <c r="Q34" s="15">
        <v>3269</v>
      </c>
      <c r="R34" s="85"/>
      <c r="S34" s="90">
        <f t="shared" si="33"/>
        <v>-3269</v>
      </c>
      <c r="T34" s="16">
        <f t="shared" si="3"/>
        <v>0</v>
      </c>
      <c r="U34" s="15">
        <v>5681</v>
      </c>
      <c r="V34" s="85"/>
      <c r="W34" s="90">
        <f t="shared" si="34"/>
        <v>-5681</v>
      </c>
      <c r="X34" s="16">
        <f t="shared" si="4"/>
        <v>0</v>
      </c>
      <c r="Y34" s="15">
        <v>3269</v>
      </c>
      <c r="Z34" s="85"/>
      <c r="AA34" s="90">
        <f t="shared" si="35"/>
        <v>-3269</v>
      </c>
      <c r="AB34" s="16">
        <f t="shared" si="5"/>
        <v>0</v>
      </c>
      <c r="AC34" s="15">
        <v>0</v>
      </c>
      <c r="AD34" s="85"/>
      <c r="AE34" s="90">
        <f t="shared" si="36"/>
        <v>0</v>
      </c>
      <c r="AF34" s="16">
        <f t="shared" si="6"/>
        <v>0</v>
      </c>
    </row>
    <row r="35" spans="1:32" x14ac:dyDescent="0.4">
      <c r="A35" s="14">
        <v>5115</v>
      </c>
      <c r="B35" s="86" t="s">
        <v>107</v>
      </c>
      <c r="C35" s="248">
        <v>550</v>
      </c>
      <c r="D35" s="86" t="s">
        <v>135</v>
      </c>
      <c r="E35" s="15">
        <v>4779</v>
      </c>
      <c r="F35" s="87"/>
      <c r="G35" s="98">
        <f t="shared" si="30"/>
        <v>-4779</v>
      </c>
      <c r="H35" s="16">
        <f t="shared" si="37"/>
        <v>0</v>
      </c>
      <c r="I35" s="15">
        <v>5277</v>
      </c>
      <c r="J35" s="85"/>
      <c r="K35" s="90">
        <f t="shared" si="31"/>
        <v>-5277</v>
      </c>
      <c r="L35" s="16">
        <f t="shared" si="1"/>
        <v>0</v>
      </c>
      <c r="M35" s="15">
        <v>4239</v>
      </c>
      <c r="N35" s="85"/>
      <c r="O35" s="90">
        <f t="shared" si="32"/>
        <v>-4239</v>
      </c>
      <c r="P35" s="16">
        <f t="shared" si="2"/>
        <v>0</v>
      </c>
      <c r="Q35" s="15">
        <v>5163</v>
      </c>
      <c r="R35" s="85"/>
      <c r="S35" s="90">
        <f t="shared" si="33"/>
        <v>-5163</v>
      </c>
      <c r="T35" s="16">
        <f t="shared" si="3"/>
        <v>0</v>
      </c>
      <c r="U35" s="15">
        <v>5068</v>
      </c>
      <c r="V35" s="85"/>
      <c r="W35" s="90">
        <f t="shared" si="34"/>
        <v>-5068</v>
      </c>
      <c r="X35" s="16">
        <f t="shared" si="4"/>
        <v>0</v>
      </c>
      <c r="Y35" s="15">
        <v>5203</v>
      </c>
      <c r="Z35" s="85"/>
      <c r="AA35" s="90">
        <f t="shared" si="35"/>
        <v>-5203</v>
      </c>
      <c r="AB35" s="16">
        <f t="shared" si="5"/>
        <v>0</v>
      </c>
      <c r="AC35" s="15">
        <v>0</v>
      </c>
      <c r="AD35" s="85"/>
      <c r="AE35" s="90">
        <f t="shared" si="36"/>
        <v>0</v>
      </c>
      <c r="AF35" s="16">
        <f t="shared" si="6"/>
        <v>0</v>
      </c>
    </row>
    <row r="36" spans="1:32" x14ac:dyDescent="0.4">
      <c r="A36" s="14">
        <v>5115</v>
      </c>
      <c r="B36" s="86" t="s">
        <v>107</v>
      </c>
      <c r="C36" s="248">
        <v>560</v>
      </c>
      <c r="D36" s="86" t="s">
        <v>136</v>
      </c>
      <c r="E36" s="15">
        <v>3925</v>
      </c>
      <c r="F36" s="87"/>
      <c r="G36" s="98">
        <f t="shared" si="30"/>
        <v>-3925</v>
      </c>
      <c r="H36" s="16">
        <f t="shared" si="37"/>
        <v>0</v>
      </c>
      <c r="I36" s="15">
        <v>4115</v>
      </c>
      <c r="J36" s="85"/>
      <c r="K36" s="90">
        <f t="shared" si="31"/>
        <v>-4115</v>
      </c>
      <c r="L36" s="16">
        <f t="shared" si="1"/>
        <v>0</v>
      </c>
      <c r="M36" s="15">
        <v>6189</v>
      </c>
      <c r="N36" s="85"/>
      <c r="O36" s="90">
        <f t="shared" si="32"/>
        <v>-6189</v>
      </c>
      <c r="P36" s="16">
        <f t="shared" si="2"/>
        <v>0</v>
      </c>
      <c r="Q36" s="15">
        <v>4899</v>
      </c>
      <c r="R36" s="85"/>
      <c r="S36" s="90">
        <f t="shared" si="33"/>
        <v>-4899</v>
      </c>
      <c r="T36" s="16">
        <f t="shared" si="3"/>
        <v>0</v>
      </c>
      <c r="U36" s="15">
        <v>5459</v>
      </c>
      <c r="V36" s="85"/>
      <c r="W36" s="90">
        <f t="shared" si="34"/>
        <v>-5459</v>
      </c>
      <c r="X36" s="16">
        <f t="shared" si="4"/>
        <v>0</v>
      </c>
      <c r="Y36" s="15">
        <v>4965</v>
      </c>
      <c r="Z36" s="85"/>
      <c r="AA36" s="90">
        <f t="shared" si="35"/>
        <v>-4965</v>
      </c>
      <c r="AB36" s="16">
        <f t="shared" si="5"/>
        <v>0</v>
      </c>
      <c r="AC36" s="15">
        <v>0</v>
      </c>
      <c r="AD36" s="85"/>
      <c r="AE36" s="90">
        <f t="shared" si="36"/>
        <v>0</v>
      </c>
      <c r="AF36" s="16">
        <f t="shared" si="6"/>
        <v>0</v>
      </c>
    </row>
    <row r="37" spans="1:32" x14ac:dyDescent="0.4">
      <c r="A37" s="14">
        <v>5115</v>
      </c>
      <c r="B37" s="86" t="s">
        <v>107</v>
      </c>
      <c r="C37" s="248">
        <v>570</v>
      </c>
      <c r="D37" s="86" t="s">
        <v>137</v>
      </c>
      <c r="E37" s="15">
        <v>760</v>
      </c>
      <c r="F37" s="87"/>
      <c r="G37" s="98">
        <f t="shared" si="30"/>
        <v>-760</v>
      </c>
      <c r="H37" s="16">
        <f t="shared" si="37"/>
        <v>0</v>
      </c>
      <c r="I37" s="15">
        <v>1852</v>
      </c>
      <c r="J37" s="85"/>
      <c r="K37" s="90">
        <f t="shared" si="31"/>
        <v>-1852</v>
      </c>
      <c r="L37" s="16">
        <f t="shared" si="1"/>
        <v>0</v>
      </c>
      <c r="M37" s="15">
        <v>760</v>
      </c>
      <c r="N37" s="85"/>
      <c r="O37" s="90">
        <f t="shared" si="32"/>
        <v>-760</v>
      </c>
      <c r="P37" s="16">
        <f t="shared" si="2"/>
        <v>0</v>
      </c>
      <c r="Q37" s="15">
        <v>1852</v>
      </c>
      <c r="R37" s="85"/>
      <c r="S37" s="90">
        <f t="shared" si="33"/>
        <v>-1852</v>
      </c>
      <c r="T37" s="16">
        <f t="shared" si="3"/>
        <v>0</v>
      </c>
      <c r="U37" s="15">
        <v>1732</v>
      </c>
      <c r="V37" s="85"/>
      <c r="W37" s="90">
        <f t="shared" si="34"/>
        <v>-1732</v>
      </c>
      <c r="X37" s="16">
        <f t="shared" si="4"/>
        <v>0</v>
      </c>
      <c r="Y37" s="15">
        <v>1772</v>
      </c>
      <c r="Z37" s="85"/>
      <c r="AA37" s="90">
        <f t="shared" si="35"/>
        <v>-1772</v>
      </c>
      <c r="AB37" s="16">
        <f t="shared" si="5"/>
        <v>0</v>
      </c>
      <c r="AC37" s="15">
        <v>0</v>
      </c>
      <c r="AD37" s="85"/>
      <c r="AE37" s="90">
        <f t="shared" si="36"/>
        <v>0</v>
      </c>
      <c r="AF37" s="16">
        <f t="shared" si="6"/>
        <v>0</v>
      </c>
    </row>
    <row r="38" spans="1:32" x14ac:dyDescent="0.4">
      <c r="A38" s="9">
        <v>5117</v>
      </c>
      <c r="B38" s="10" t="s">
        <v>55</v>
      </c>
      <c r="C38" s="10"/>
      <c r="D38" s="10"/>
      <c r="E38" s="12">
        <f>SUM(E39:E45)</f>
        <v>5047</v>
      </c>
      <c r="F38" s="32">
        <f>SUM(F39:F45)</f>
        <v>0</v>
      </c>
      <c r="G38" s="96">
        <f t="shared" si="30"/>
        <v>-5047</v>
      </c>
      <c r="H38" s="13">
        <f t="shared" si="0"/>
        <v>0</v>
      </c>
      <c r="I38" s="12">
        <f>SUM(I39:I45)</f>
        <v>6498</v>
      </c>
      <c r="J38" s="11">
        <f>SUM(J39:J45)</f>
        <v>0</v>
      </c>
      <c r="K38" s="88">
        <f t="shared" si="31"/>
        <v>-6498</v>
      </c>
      <c r="L38" s="13">
        <f t="shared" si="1"/>
        <v>0</v>
      </c>
      <c r="M38" s="12">
        <f>SUM(M39:M45)</f>
        <v>6447</v>
      </c>
      <c r="N38" s="11">
        <f>SUM(N39:N45)</f>
        <v>0</v>
      </c>
      <c r="O38" s="88">
        <f t="shared" si="32"/>
        <v>-6447</v>
      </c>
      <c r="P38" s="13">
        <f t="shared" si="2"/>
        <v>0</v>
      </c>
      <c r="Q38" s="12">
        <f>SUM(Q39:Q45)</f>
        <v>8298</v>
      </c>
      <c r="R38" s="11">
        <f>SUM(R39:R45)</f>
        <v>0</v>
      </c>
      <c r="S38" s="88">
        <f t="shared" si="33"/>
        <v>-8298</v>
      </c>
      <c r="T38" s="13">
        <f t="shared" si="3"/>
        <v>0</v>
      </c>
      <c r="U38" s="12">
        <f>SUM(U39:U45)</f>
        <v>8697</v>
      </c>
      <c r="V38" s="11">
        <f>SUM(V39:V45)</f>
        <v>0</v>
      </c>
      <c r="W38" s="88">
        <f t="shared" si="34"/>
        <v>-8697</v>
      </c>
      <c r="X38" s="13">
        <f t="shared" si="4"/>
        <v>0</v>
      </c>
      <c r="Y38" s="12">
        <f>SUM(Y39:Y45)</f>
        <v>8848</v>
      </c>
      <c r="Z38" s="11">
        <f>SUM(Z39:Z45)</f>
        <v>0</v>
      </c>
      <c r="AA38" s="88">
        <f t="shared" si="35"/>
        <v>-8848</v>
      </c>
      <c r="AB38" s="13">
        <f t="shared" si="5"/>
        <v>0</v>
      </c>
      <c r="AC38" s="12">
        <f>SUM(AC39:AC45)</f>
        <v>0</v>
      </c>
      <c r="AD38" s="11">
        <f>SUM(AD39:AD45)</f>
        <v>0</v>
      </c>
      <c r="AE38" s="88">
        <f t="shared" si="36"/>
        <v>0</v>
      </c>
      <c r="AF38" s="13">
        <f t="shared" si="6"/>
        <v>0</v>
      </c>
    </row>
    <row r="39" spans="1:32" x14ac:dyDescent="0.4">
      <c r="A39" s="14">
        <v>5117</v>
      </c>
      <c r="B39" s="86" t="s">
        <v>108</v>
      </c>
      <c r="C39" s="248">
        <v>510</v>
      </c>
      <c r="D39" s="86" t="s">
        <v>1</v>
      </c>
      <c r="E39" s="15">
        <v>2400</v>
      </c>
      <c r="F39" s="87"/>
      <c r="G39" s="98">
        <f>F39-E39</f>
        <v>-2400</v>
      </c>
      <c r="H39" s="16">
        <f>IF(E39=0,0,F39/E39)</f>
        <v>0</v>
      </c>
      <c r="I39" s="15">
        <v>3000</v>
      </c>
      <c r="J39" s="85"/>
      <c r="K39" s="90">
        <f>J39-I39</f>
        <v>-3000</v>
      </c>
      <c r="L39" s="16">
        <f>IF(I39=0,0,J39/I39)</f>
        <v>0</v>
      </c>
      <c r="M39" s="15">
        <v>2400</v>
      </c>
      <c r="N39" s="85"/>
      <c r="O39" s="90">
        <f>N39-M39</f>
        <v>-2400</v>
      </c>
      <c r="P39" s="16">
        <f>IF(M39=0,0,N39/M39)</f>
        <v>0</v>
      </c>
      <c r="Q39" s="15">
        <v>3200</v>
      </c>
      <c r="R39" s="85"/>
      <c r="S39" s="90">
        <f>R39-Q39</f>
        <v>-3200</v>
      </c>
      <c r="T39" s="16">
        <f>IF(Q39=0,0,R39/Q39)</f>
        <v>0</v>
      </c>
      <c r="U39" s="15">
        <v>3400</v>
      </c>
      <c r="V39" s="85"/>
      <c r="W39" s="90">
        <f>V39-U39</f>
        <v>-3400</v>
      </c>
      <c r="X39" s="16">
        <f>IF(U39=0,0,V39/U39)</f>
        <v>0</v>
      </c>
      <c r="Y39" s="15">
        <v>3600</v>
      </c>
      <c r="Z39" s="85"/>
      <c r="AA39" s="90">
        <f>Z39-Y39</f>
        <v>-3600</v>
      </c>
      <c r="AB39" s="16">
        <f>IF(Y39=0,0,Z39/Y39)</f>
        <v>0</v>
      </c>
      <c r="AC39" s="15">
        <v>0</v>
      </c>
      <c r="AD39" s="85"/>
      <c r="AE39" s="90">
        <f>AD39-AC39</f>
        <v>0</v>
      </c>
      <c r="AF39" s="16">
        <f>IF(AC39=0,0,AD39/AC39)</f>
        <v>0</v>
      </c>
    </row>
    <row r="40" spans="1:32" x14ac:dyDescent="0.4">
      <c r="A40" s="14">
        <v>5117</v>
      </c>
      <c r="B40" s="86" t="s">
        <v>108</v>
      </c>
      <c r="C40" s="248">
        <v>520</v>
      </c>
      <c r="D40" s="86" t="s">
        <v>133</v>
      </c>
      <c r="E40" s="15">
        <v>1200</v>
      </c>
      <c r="F40" s="87"/>
      <c r="G40" s="98">
        <f>F40-E40</f>
        <v>-1200</v>
      </c>
      <c r="H40" s="16">
        <f>IF(E40=0,0,F40/E40)</f>
        <v>0</v>
      </c>
      <c r="I40" s="15">
        <v>2200</v>
      </c>
      <c r="J40" s="85"/>
      <c r="K40" s="90">
        <f>J40-I40</f>
        <v>-2200</v>
      </c>
      <c r="L40" s="16">
        <f>IF(I40=0,0,J40/I40)</f>
        <v>0</v>
      </c>
      <c r="M40" s="15">
        <v>2800</v>
      </c>
      <c r="N40" s="85"/>
      <c r="O40" s="90">
        <f>N40-M40</f>
        <v>-2800</v>
      </c>
      <c r="P40" s="16">
        <f>IF(M40=0,0,N40/M40)</f>
        <v>0</v>
      </c>
      <c r="Q40" s="15">
        <v>3800</v>
      </c>
      <c r="R40" s="85"/>
      <c r="S40" s="90">
        <f>R40-Q40</f>
        <v>-3800</v>
      </c>
      <c r="T40" s="16">
        <f>IF(Q40=0,0,R40/Q40)</f>
        <v>0</v>
      </c>
      <c r="U40" s="15">
        <v>4000</v>
      </c>
      <c r="V40" s="85"/>
      <c r="W40" s="90">
        <f>V40-U40</f>
        <v>-4000</v>
      </c>
      <c r="X40" s="16">
        <f>IF(U40=0,0,V40/U40)</f>
        <v>0</v>
      </c>
      <c r="Y40" s="15">
        <v>4000</v>
      </c>
      <c r="Z40" s="85"/>
      <c r="AA40" s="90">
        <f>Z40-Y40</f>
        <v>-4000</v>
      </c>
      <c r="AB40" s="16">
        <f>IF(Y40=0,0,Z40/Y40)</f>
        <v>0</v>
      </c>
      <c r="AC40" s="15">
        <v>0</v>
      </c>
      <c r="AD40" s="85"/>
      <c r="AE40" s="90">
        <f>AD40-AC40</f>
        <v>0</v>
      </c>
      <c r="AF40" s="16">
        <f>IF(AC40=0,0,AD40/AC40)</f>
        <v>0</v>
      </c>
    </row>
    <row r="41" spans="1:32" x14ac:dyDescent="0.4">
      <c r="A41" s="14">
        <v>5117</v>
      </c>
      <c r="B41" s="86" t="s">
        <v>108</v>
      </c>
      <c r="C41" s="248">
        <v>530</v>
      </c>
      <c r="D41" s="86" t="s">
        <v>132</v>
      </c>
      <c r="E41" s="15">
        <v>499</v>
      </c>
      <c r="F41" s="87"/>
      <c r="G41" s="98">
        <f t="shared" ref="G41:G45" si="38">F41-E41</f>
        <v>-499</v>
      </c>
      <c r="H41" s="16">
        <f t="shared" si="0"/>
        <v>0</v>
      </c>
      <c r="I41" s="15">
        <v>299</v>
      </c>
      <c r="J41" s="85"/>
      <c r="K41" s="90">
        <f t="shared" si="31"/>
        <v>-299</v>
      </c>
      <c r="L41" s="16">
        <f t="shared" si="1"/>
        <v>0</v>
      </c>
      <c r="M41" s="15">
        <v>299</v>
      </c>
      <c r="N41" s="85"/>
      <c r="O41" s="90">
        <f t="shared" si="32"/>
        <v>-299</v>
      </c>
      <c r="P41" s="16">
        <f t="shared" si="2"/>
        <v>0</v>
      </c>
      <c r="Q41" s="15">
        <v>299</v>
      </c>
      <c r="R41" s="85"/>
      <c r="S41" s="90">
        <f t="shared" si="33"/>
        <v>-299</v>
      </c>
      <c r="T41" s="16">
        <f t="shared" si="3"/>
        <v>0</v>
      </c>
      <c r="U41" s="15">
        <v>299</v>
      </c>
      <c r="V41" s="85"/>
      <c r="W41" s="90">
        <f t="shared" si="34"/>
        <v>-299</v>
      </c>
      <c r="X41" s="16">
        <f t="shared" si="4"/>
        <v>0</v>
      </c>
      <c r="Y41" s="15">
        <v>299</v>
      </c>
      <c r="Z41" s="85"/>
      <c r="AA41" s="90">
        <f t="shared" si="35"/>
        <v>-299</v>
      </c>
      <c r="AB41" s="16">
        <f t="shared" si="5"/>
        <v>0</v>
      </c>
      <c r="AC41" s="15">
        <v>0</v>
      </c>
      <c r="AD41" s="85"/>
      <c r="AE41" s="90">
        <f t="shared" si="36"/>
        <v>0</v>
      </c>
      <c r="AF41" s="16">
        <f t="shared" si="6"/>
        <v>0</v>
      </c>
    </row>
    <row r="42" spans="1:32" x14ac:dyDescent="0.4">
      <c r="A42" s="14">
        <v>5117</v>
      </c>
      <c r="B42" s="86" t="s">
        <v>108</v>
      </c>
      <c r="C42" s="248">
        <v>540</v>
      </c>
      <c r="D42" s="86" t="s">
        <v>134</v>
      </c>
      <c r="E42" s="15">
        <v>12</v>
      </c>
      <c r="F42" s="87"/>
      <c r="G42" s="98">
        <f t="shared" si="38"/>
        <v>-12</v>
      </c>
      <c r="H42" s="16">
        <f t="shared" si="0"/>
        <v>0</v>
      </c>
      <c r="I42" s="15">
        <v>12</v>
      </c>
      <c r="J42" s="85"/>
      <c r="K42" s="90">
        <f t="shared" si="31"/>
        <v>-12</v>
      </c>
      <c r="L42" s="16">
        <f t="shared" si="1"/>
        <v>0</v>
      </c>
      <c r="M42" s="15">
        <v>12</v>
      </c>
      <c r="N42" s="85"/>
      <c r="O42" s="90">
        <f t="shared" si="32"/>
        <v>-12</v>
      </c>
      <c r="P42" s="16">
        <f t="shared" si="2"/>
        <v>0</v>
      </c>
      <c r="Q42" s="15">
        <v>12</v>
      </c>
      <c r="R42" s="85"/>
      <c r="S42" s="90">
        <f t="shared" si="33"/>
        <v>-12</v>
      </c>
      <c r="T42" s="16">
        <f t="shared" si="3"/>
        <v>0</v>
      </c>
      <c r="U42" s="15">
        <v>12</v>
      </c>
      <c r="V42" s="85"/>
      <c r="W42" s="90">
        <f t="shared" si="34"/>
        <v>-12</v>
      </c>
      <c r="X42" s="16">
        <f t="shared" si="4"/>
        <v>0</v>
      </c>
      <c r="Y42" s="15">
        <v>12</v>
      </c>
      <c r="Z42" s="85"/>
      <c r="AA42" s="90">
        <f t="shared" si="35"/>
        <v>-12</v>
      </c>
      <c r="AB42" s="16">
        <f t="shared" si="5"/>
        <v>0</v>
      </c>
      <c r="AC42" s="15">
        <v>0</v>
      </c>
      <c r="AD42" s="85"/>
      <c r="AE42" s="90">
        <f t="shared" si="36"/>
        <v>0</v>
      </c>
      <c r="AF42" s="16">
        <f t="shared" si="6"/>
        <v>0</v>
      </c>
    </row>
    <row r="43" spans="1:32" x14ac:dyDescent="0.4">
      <c r="A43" s="14">
        <v>5117</v>
      </c>
      <c r="B43" s="86" t="s">
        <v>108</v>
      </c>
      <c r="C43" s="248">
        <v>550</v>
      </c>
      <c r="D43" s="86" t="s">
        <v>135</v>
      </c>
      <c r="E43" s="15">
        <v>86</v>
      </c>
      <c r="F43" s="87"/>
      <c r="G43" s="98">
        <f t="shared" si="38"/>
        <v>-86</v>
      </c>
      <c r="H43" s="16">
        <f t="shared" si="0"/>
        <v>0</v>
      </c>
      <c r="I43" s="15">
        <v>87</v>
      </c>
      <c r="J43" s="85"/>
      <c r="K43" s="90">
        <f t="shared" si="31"/>
        <v>-87</v>
      </c>
      <c r="L43" s="16">
        <f t="shared" si="1"/>
        <v>0</v>
      </c>
      <c r="M43" s="15">
        <v>86</v>
      </c>
      <c r="N43" s="85"/>
      <c r="O43" s="90">
        <f t="shared" si="32"/>
        <v>-86</v>
      </c>
      <c r="P43" s="16">
        <f t="shared" si="2"/>
        <v>0</v>
      </c>
      <c r="Q43" s="15">
        <v>87</v>
      </c>
      <c r="R43" s="85"/>
      <c r="S43" s="90">
        <f t="shared" si="33"/>
        <v>-87</v>
      </c>
      <c r="T43" s="16">
        <f t="shared" si="3"/>
        <v>0</v>
      </c>
      <c r="U43" s="15">
        <v>86</v>
      </c>
      <c r="V43" s="85"/>
      <c r="W43" s="90">
        <f t="shared" si="34"/>
        <v>-86</v>
      </c>
      <c r="X43" s="16">
        <f t="shared" si="4"/>
        <v>0</v>
      </c>
      <c r="Y43" s="15">
        <v>87</v>
      </c>
      <c r="Z43" s="85"/>
      <c r="AA43" s="90">
        <f t="shared" si="35"/>
        <v>-87</v>
      </c>
      <c r="AB43" s="16">
        <f t="shared" si="5"/>
        <v>0</v>
      </c>
      <c r="AC43" s="15">
        <v>0</v>
      </c>
      <c r="AD43" s="85"/>
      <c r="AE43" s="90">
        <f t="shared" si="36"/>
        <v>0</v>
      </c>
      <c r="AF43" s="16">
        <f t="shared" si="6"/>
        <v>0</v>
      </c>
    </row>
    <row r="44" spans="1:32" x14ac:dyDescent="0.4">
      <c r="A44" s="14">
        <v>5117</v>
      </c>
      <c r="B44" s="86" t="s">
        <v>108</v>
      </c>
      <c r="C44" s="248">
        <v>560</v>
      </c>
      <c r="D44" s="86" t="s">
        <v>136</v>
      </c>
      <c r="E44" s="15">
        <v>500</v>
      </c>
      <c r="F44" s="87"/>
      <c r="G44" s="98">
        <f t="shared" si="38"/>
        <v>-500</v>
      </c>
      <c r="H44" s="16">
        <f t="shared" si="0"/>
        <v>0</v>
      </c>
      <c r="I44" s="15">
        <v>500</v>
      </c>
      <c r="J44" s="85"/>
      <c r="K44" s="90">
        <f t="shared" si="31"/>
        <v>-500</v>
      </c>
      <c r="L44" s="16">
        <f t="shared" si="1"/>
        <v>0</v>
      </c>
      <c r="M44" s="15">
        <v>500</v>
      </c>
      <c r="N44" s="85"/>
      <c r="O44" s="90">
        <f t="shared" si="32"/>
        <v>-500</v>
      </c>
      <c r="P44" s="16">
        <f t="shared" si="2"/>
        <v>0</v>
      </c>
      <c r="Q44" s="15">
        <v>500</v>
      </c>
      <c r="R44" s="85"/>
      <c r="S44" s="90">
        <f t="shared" si="33"/>
        <v>-500</v>
      </c>
      <c r="T44" s="16">
        <f t="shared" si="3"/>
        <v>0</v>
      </c>
      <c r="U44" s="15">
        <v>450</v>
      </c>
      <c r="V44" s="85"/>
      <c r="W44" s="90">
        <f t="shared" si="34"/>
        <v>-450</v>
      </c>
      <c r="X44" s="16">
        <f t="shared" si="4"/>
        <v>0</v>
      </c>
      <c r="Y44" s="15">
        <v>500</v>
      </c>
      <c r="Z44" s="85"/>
      <c r="AA44" s="90">
        <f t="shared" si="35"/>
        <v>-500</v>
      </c>
      <c r="AB44" s="16">
        <f t="shared" si="5"/>
        <v>0</v>
      </c>
      <c r="AC44" s="15">
        <v>0</v>
      </c>
      <c r="AD44" s="85"/>
      <c r="AE44" s="90">
        <f t="shared" si="36"/>
        <v>0</v>
      </c>
      <c r="AF44" s="16">
        <f t="shared" si="6"/>
        <v>0</v>
      </c>
    </row>
    <row r="45" spans="1:32" x14ac:dyDescent="0.4">
      <c r="A45" s="14">
        <v>5117</v>
      </c>
      <c r="B45" s="86" t="s">
        <v>108</v>
      </c>
      <c r="C45" s="248">
        <v>570</v>
      </c>
      <c r="D45" s="86" t="s">
        <v>137</v>
      </c>
      <c r="E45" s="15">
        <v>350</v>
      </c>
      <c r="F45" s="87"/>
      <c r="G45" s="98">
        <f t="shared" si="38"/>
        <v>-350</v>
      </c>
      <c r="H45" s="16">
        <f t="shared" si="0"/>
        <v>0</v>
      </c>
      <c r="I45" s="15">
        <v>400</v>
      </c>
      <c r="J45" s="85"/>
      <c r="K45" s="90">
        <f t="shared" si="31"/>
        <v>-400</v>
      </c>
      <c r="L45" s="16">
        <f t="shared" si="1"/>
        <v>0</v>
      </c>
      <c r="M45" s="15">
        <v>350</v>
      </c>
      <c r="N45" s="85"/>
      <c r="O45" s="90">
        <f t="shared" si="32"/>
        <v>-350</v>
      </c>
      <c r="P45" s="16">
        <f t="shared" si="2"/>
        <v>0</v>
      </c>
      <c r="Q45" s="15">
        <v>400</v>
      </c>
      <c r="R45" s="85"/>
      <c r="S45" s="90">
        <f t="shared" si="33"/>
        <v>-400</v>
      </c>
      <c r="T45" s="16">
        <f t="shared" si="3"/>
        <v>0</v>
      </c>
      <c r="U45" s="15">
        <v>450</v>
      </c>
      <c r="V45" s="85"/>
      <c r="W45" s="90">
        <f t="shared" si="34"/>
        <v>-450</v>
      </c>
      <c r="X45" s="16">
        <f t="shared" si="4"/>
        <v>0</v>
      </c>
      <c r="Y45" s="15">
        <v>350</v>
      </c>
      <c r="Z45" s="85"/>
      <c r="AA45" s="90">
        <f t="shared" si="35"/>
        <v>-350</v>
      </c>
      <c r="AB45" s="16">
        <f t="shared" si="5"/>
        <v>0</v>
      </c>
      <c r="AC45" s="15">
        <v>0</v>
      </c>
      <c r="AD45" s="85"/>
      <c r="AE45" s="90">
        <f t="shared" si="36"/>
        <v>0</v>
      </c>
      <c r="AF45" s="16">
        <f t="shared" si="6"/>
        <v>0</v>
      </c>
    </row>
    <row r="46" spans="1:32" x14ac:dyDescent="0.4">
      <c r="A46" s="9">
        <v>5120</v>
      </c>
      <c r="B46" s="10" t="s">
        <v>36</v>
      </c>
      <c r="C46" s="10"/>
      <c r="D46" s="18"/>
      <c r="E46" s="12">
        <f>SUM(E47:E53)</f>
        <v>9718</v>
      </c>
      <c r="F46" s="32">
        <f>SUM(F47:F53)</f>
        <v>0</v>
      </c>
      <c r="G46" s="96">
        <f t="shared" si="30"/>
        <v>-9718</v>
      </c>
      <c r="H46" s="13">
        <f t="shared" si="0"/>
        <v>0</v>
      </c>
      <c r="I46" s="12">
        <f>SUM(I47:I53)</f>
        <v>13356</v>
      </c>
      <c r="J46" s="11">
        <f>SUM(J47:J53)</f>
        <v>0</v>
      </c>
      <c r="K46" s="88">
        <f t="shared" si="31"/>
        <v>-13356</v>
      </c>
      <c r="L46" s="13">
        <f t="shared" si="1"/>
        <v>0</v>
      </c>
      <c r="M46" s="12">
        <f>SUM(M47:M53)</f>
        <v>10701</v>
      </c>
      <c r="N46" s="11">
        <f>SUM(N47:N53)</f>
        <v>0</v>
      </c>
      <c r="O46" s="88">
        <f t="shared" si="32"/>
        <v>-10701</v>
      </c>
      <c r="P46" s="13">
        <f t="shared" si="2"/>
        <v>0</v>
      </c>
      <c r="Q46" s="12">
        <f>SUM(Q47:Q53)</f>
        <v>11232</v>
      </c>
      <c r="R46" s="11">
        <f>SUM(R47:R53)</f>
        <v>0</v>
      </c>
      <c r="S46" s="88">
        <f t="shared" si="33"/>
        <v>-11232</v>
      </c>
      <c r="T46" s="13">
        <f t="shared" si="3"/>
        <v>0</v>
      </c>
      <c r="U46" s="12">
        <f>SUM(U47:U53)</f>
        <v>10383</v>
      </c>
      <c r="V46" s="11">
        <f>SUM(V47:V53)</f>
        <v>0</v>
      </c>
      <c r="W46" s="88">
        <f t="shared" si="34"/>
        <v>-10383</v>
      </c>
      <c r="X46" s="13">
        <f t="shared" si="4"/>
        <v>0</v>
      </c>
      <c r="Y46" s="12">
        <f>SUM(Y47:Y53)</f>
        <v>9392</v>
      </c>
      <c r="Z46" s="11">
        <f>SUM(Z47:Z53)</f>
        <v>0</v>
      </c>
      <c r="AA46" s="88">
        <f t="shared" si="35"/>
        <v>-9392</v>
      </c>
      <c r="AB46" s="13">
        <f t="shared" si="5"/>
        <v>0</v>
      </c>
      <c r="AC46" s="12">
        <f>SUM(AC47:AC53)</f>
        <v>0</v>
      </c>
      <c r="AD46" s="11">
        <f>SUM(AD47:AD53)</f>
        <v>0</v>
      </c>
      <c r="AE46" s="88">
        <f t="shared" si="36"/>
        <v>0</v>
      </c>
      <c r="AF46" s="13">
        <f t="shared" si="6"/>
        <v>0</v>
      </c>
    </row>
    <row r="47" spans="1:32" x14ac:dyDescent="0.4">
      <c r="A47" s="14">
        <v>5120</v>
      </c>
      <c r="B47" s="86" t="s">
        <v>138</v>
      </c>
      <c r="C47" s="248">
        <v>510</v>
      </c>
      <c r="D47" s="86" t="s">
        <v>1</v>
      </c>
      <c r="E47" s="15">
        <v>1243</v>
      </c>
      <c r="F47" s="87">
        <f t="shared" ref="F47:F53" si="39">F55+F63</f>
        <v>0</v>
      </c>
      <c r="G47" s="98">
        <f>F47-E47</f>
        <v>-1243</v>
      </c>
      <c r="H47" s="16">
        <f>IF(E47=0,0,F47/E47)</f>
        <v>0</v>
      </c>
      <c r="I47" s="15">
        <v>1554</v>
      </c>
      <c r="J47" s="85">
        <f t="shared" ref="J47:J53" si="40">J55+J63</f>
        <v>0</v>
      </c>
      <c r="K47" s="90">
        <f>J47-I47</f>
        <v>-1554</v>
      </c>
      <c r="L47" s="16">
        <f>IF(I47=0,0,J47/I47)</f>
        <v>0</v>
      </c>
      <c r="M47" s="15">
        <v>1243</v>
      </c>
      <c r="N47" s="85">
        <f t="shared" ref="N47:N53" si="41">N55+N63</f>
        <v>0</v>
      </c>
      <c r="O47" s="90">
        <f>N47-M47</f>
        <v>-1243</v>
      </c>
      <c r="P47" s="16">
        <f>IF(M47=0,0,N47/M47)</f>
        <v>0</v>
      </c>
      <c r="Q47" s="15">
        <v>1614</v>
      </c>
      <c r="R47" s="85">
        <f t="shared" ref="R47:R53" si="42">R55+R63</f>
        <v>0</v>
      </c>
      <c r="S47" s="90">
        <f>R47-Q47</f>
        <v>-1614</v>
      </c>
      <c r="T47" s="16">
        <f>IF(Q47=0,0,R47/Q47)</f>
        <v>0</v>
      </c>
      <c r="U47" s="15">
        <v>1739</v>
      </c>
      <c r="V47" s="85">
        <f t="shared" ref="V47:V53" si="43">V55+V63</f>
        <v>0</v>
      </c>
      <c r="W47" s="90">
        <f>V47-U47</f>
        <v>-1739</v>
      </c>
      <c r="X47" s="16">
        <f>IF(U47=0,0,V47/U47)</f>
        <v>0</v>
      </c>
      <c r="Y47" s="15">
        <v>1799</v>
      </c>
      <c r="Z47" s="85">
        <f t="shared" ref="Z47:Z53" si="44">Z55+Z63</f>
        <v>0</v>
      </c>
      <c r="AA47" s="90">
        <f>Z47-Y47</f>
        <v>-1799</v>
      </c>
      <c r="AB47" s="16">
        <f>IF(Y47=0,0,Z47/Y47)</f>
        <v>0</v>
      </c>
      <c r="AC47" s="15">
        <v>0</v>
      </c>
      <c r="AD47" s="85">
        <f t="shared" ref="AD47:AD53" si="45">AD55+AD63</f>
        <v>0</v>
      </c>
      <c r="AE47" s="90">
        <f>AD47-AC47</f>
        <v>0</v>
      </c>
      <c r="AF47" s="16">
        <f>IF(AC47=0,0,AD47/AC47)</f>
        <v>0</v>
      </c>
    </row>
    <row r="48" spans="1:32" x14ac:dyDescent="0.4">
      <c r="A48" s="14">
        <v>5120</v>
      </c>
      <c r="B48" s="86" t="s">
        <v>138</v>
      </c>
      <c r="C48" s="248">
        <v>520</v>
      </c>
      <c r="D48" s="86" t="s">
        <v>133</v>
      </c>
      <c r="E48" s="15">
        <v>556</v>
      </c>
      <c r="F48" s="87">
        <f t="shared" si="39"/>
        <v>0</v>
      </c>
      <c r="G48" s="98">
        <f>F48-E48</f>
        <v>-556</v>
      </c>
      <c r="H48" s="16">
        <f>IF(E48=0,0,F48/E48)</f>
        <v>0</v>
      </c>
      <c r="I48" s="15">
        <v>1248</v>
      </c>
      <c r="J48" s="85">
        <f t="shared" si="40"/>
        <v>0</v>
      </c>
      <c r="K48" s="90">
        <f>J48-I48</f>
        <v>-1248</v>
      </c>
      <c r="L48" s="16">
        <f>IF(I48=0,0,J48/I48)</f>
        <v>0</v>
      </c>
      <c r="M48" s="15">
        <v>1559</v>
      </c>
      <c r="N48" s="85">
        <f t="shared" si="41"/>
        <v>0</v>
      </c>
      <c r="O48" s="90">
        <f>N48-M48</f>
        <v>-1559</v>
      </c>
      <c r="P48" s="16">
        <f>IF(M48=0,0,N48/M48)</f>
        <v>0</v>
      </c>
      <c r="Q48" s="15">
        <v>1859</v>
      </c>
      <c r="R48" s="85">
        <f t="shared" si="42"/>
        <v>0</v>
      </c>
      <c r="S48" s="90">
        <f>R48-Q48</f>
        <v>-1859</v>
      </c>
      <c r="T48" s="16">
        <f>IF(Q48=0,0,R48/Q48)</f>
        <v>0</v>
      </c>
      <c r="U48" s="15">
        <v>1984</v>
      </c>
      <c r="V48" s="85">
        <f t="shared" si="43"/>
        <v>0</v>
      </c>
      <c r="W48" s="90">
        <f>V48-U48</f>
        <v>-1984</v>
      </c>
      <c r="X48" s="16">
        <f>IF(U48=0,0,V48/U48)</f>
        <v>0</v>
      </c>
      <c r="Y48" s="15">
        <v>1984</v>
      </c>
      <c r="Z48" s="85">
        <f t="shared" si="44"/>
        <v>0</v>
      </c>
      <c r="AA48" s="90">
        <f>Z48-Y48</f>
        <v>-1984</v>
      </c>
      <c r="AB48" s="16">
        <f>IF(Y48=0,0,Z48/Y48)</f>
        <v>0</v>
      </c>
      <c r="AC48" s="15">
        <v>0</v>
      </c>
      <c r="AD48" s="85">
        <f t="shared" si="45"/>
        <v>0</v>
      </c>
      <c r="AE48" s="90">
        <f>AD48-AC48</f>
        <v>0</v>
      </c>
      <c r="AF48" s="16">
        <f>IF(AC48=0,0,AD48/AC48)</f>
        <v>0</v>
      </c>
    </row>
    <row r="49" spans="1:32" x14ac:dyDescent="0.4">
      <c r="A49" s="14">
        <v>5120</v>
      </c>
      <c r="B49" s="86" t="s">
        <v>138</v>
      </c>
      <c r="C49" s="248">
        <v>530</v>
      </c>
      <c r="D49" s="86" t="s">
        <v>132</v>
      </c>
      <c r="E49" s="15">
        <v>1970</v>
      </c>
      <c r="F49" s="190">
        <f t="shared" si="39"/>
        <v>0</v>
      </c>
      <c r="G49" s="98">
        <f t="shared" si="30"/>
        <v>-1970</v>
      </c>
      <c r="H49" s="16">
        <f t="shared" ref="H49:H53" si="46">IF(E49=0,0,F49/E49)</f>
        <v>0</v>
      </c>
      <c r="I49" s="15">
        <v>2741</v>
      </c>
      <c r="J49" s="85">
        <f t="shared" si="40"/>
        <v>0</v>
      </c>
      <c r="K49" s="90">
        <f>J49-I49</f>
        <v>-2741</v>
      </c>
      <c r="L49" s="16">
        <f t="shared" si="1"/>
        <v>0</v>
      </c>
      <c r="M49" s="15">
        <v>1934</v>
      </c>
      <c r="N49" s="85">
        <f t="shared" si="41"/>
        <v>0</v>
      </c>
      <c r="O49" s="90">
        <f t="shared" si="32"/>
        <v>-1934</v>
      </c>
      <c r="P49" s="16">
        <f t="shared" si="2"/>
        <v>0</v>
      </c>
      <c r="Q49" s="15">
        <v>2045</v>
      </c>
      <c r="R49" s="85">
        <f t="shared" si="42"/>
        <v>0</v>
      </c>
      <c r="S49" s="90">
        <f t="shared" si="33"/>
        <v>-2045</v>
      </c>
      <c r="T49" s="16">
        <f t="shared" si="3"/>
        <v>0</v>
      </c>
      <c r="U49" s="15">
        <v>1874</v>
      </c>
      <c r="V49" s="85">
        <f t="shared" si="43"/>
        <v>0</v>
      </c>
      <c r="W49" s="90">
        <f t="shared" si="34"/>
        <v>-1874</v>
      </c>
      <c r="X49" s="16">
        <f t="shared" si="4"/>
        <v>0</v>
      </c>
      <c r="Y49" s="15">
        <v>1577</v>
      </c>
      <c r="Z49" s="85">
        <f t="shared" si="44"/>
        <v>0</v>
      </c>
      <c r="AA49" s="90">
        <f t="shared" si="35"/>
        <v>-1577</v>
      </c>
      <c r="AB49" s="16">
        <f t="shared" si="5"/>
        <v>0</v>
      </c>
      <c r="AC49" s="15">
        <v>0</v>
      </c>
      <c r="AD49" s="85">
        <f t="shared" si="45"/>
        <v>0</v>
      </c>
      <c r="AE49" s="90">
        <f t="shared" si="36"/>
        <v>0</v>
      </c>
      <c r="AF49" s="16">
        <f t="shared" si="6"/>
        <v>0</v>
      </c>
    </row>
    <row r="50" spans="1:32" x14ac:dyDescent="0.4">
      <c r="A50" s="14">
        <v>5120</v>
      </c>
      <c r="B50" s="86" t="s">
        <v>138</v>
      </c>
      <c r="C50" s="248">
        <v>540</v>
      </c>
      <c r="D50" s="86" t="s">
        <v>134</v>
      </c>
      <c r="E50" s="15">
        <v>2112</v>
      </c>
      <c r="F50" s="87">
        <f t="shared" si="39"/>
        <v>0</v>
      </c>
      <c r="G50" s="98">
        <f t="shared" si="30"/>
        <v>-2112</v>
      </c>
      <c r="H50" s="16">
        <f t="shared" si="46"/>
        <v>0</v>
      </c>
      <c r="I50" s="15">
        <v>2124</v>
      </c>
      <c r="J50" s="85">
        <f t="shared" si="40"/>
        <v>0</v>
      </c>
      <c r="K50" s="90">
        <f t="shared" si="31"/>
        <v>-2124</v>
      </c>
      <c r="L50" s="16">
        <f t="shared" si="1"/>
        <v>0</v>
      </c>
      <c r="M50" s="15">
        <v>1644</v>
      </c>
      <c r="N50" s="85">
        <f t="shared" si="41"/>
        <v>0</v>
      </c>
      <c r="O50" s="90">
        <f t="shared" si="32"/>
        <v>-1644</v>
      </c>
      <c r="P50" s="16">
        <f t="shared" si="2"/>
        <v>0</v>
      </c>
      <c r="Q50" s="15">
        <v>2196</v>
      </c>
      <c r="R50" s="85">
        <f t="shared" si="42"/>
        <v>0</v>
      </c>
      <c r="S50" s="90">
        <f t="shared" si="33"/>
        <v>-2196</v>
      </c>
      <c r="T50" s="16">
        <f t="shared" si="3"/>
        <v>0</v>
      </c>
      <c r="U50" s="15">
        <v>1788</v>
      </c>
      <c r="V50" s="85">
        <f t="shared" si="43"/>
        <v>0</v>
      </c>
      <c r="W50" s="90">
        <f t="shared" si="34"/>
        <v>-1788</v>
      </c>
      <c r="X50" s="16">
        <f t="shared" si="4"/>
        <v>0</v>
      </c>
      <c r="Y50" s="15">
        <v>1380</v>
      </c>
      <c r="Z50" s="85">
        <f t="shared" si="44"/>
        <v>0</v>
      </c>
      <c r="AA50" s="90">
        <f t="shared" si="35"/>
        <v>-1380</v>
      </c>
      <c r="AB50" s="16">
        <f t="shared" si="5"/>
        <v>0</v>
      </c>
      <c r="AC50" s="15">
        <v>0</v>
      </c>
      <c r="AD50" s="85">
        <f t="shared" si="45"/>
        <v>0</v>
      </c>
      <c r="AE50" s="90">
        <f t="shared" si="36"/>
        <v>0</v>
      </c>
      <c r="AF50" s="16">
        <f t="shared" si="6"/>
        <v>0</v>
      </c>
    </row>
    <row r="51" spans="1:32" x14ac:dyDescent="0.4">
      <c r="A51" s="14">
        <v>5120</v>
      </c>
      <c r="B51" s="86" t="s">
        <v>138</v>
      </c>
      <c r="C51" s="248">
        <v>550</v>
      </c>
      <c r="D51" s="86" t="s">
        <v>135</v>
      </c>
      <c r="E51" s="15">
        <v>1262</v>
      </c>
      <c r="F51" s="87">
        <f t="shared" si="39"/>
        <v>0</v>
      </c>
      <c r="G51" s="98">
        <f t="shared" si="30"/>
        <v>-1262</v>
      </c>
      <c r="H51" s="16">
        <f t="shared" si="46"/>
        <v>0</v>
      </c>
      <c r="I51" s="15">
        <v>2158</v>
      </c>
      <c r="J51" s="85">
        <f t="shared" si="40"/>
        <v>0</v>
      </c>
      <c r="K51" s="90">
        <f t="shared" si="31"/>
        <v>-2158</v>
      </c>
      <c r="L51" s="16">
        <f t="shared" si="1"/>
        <v>0</v>
      </c>
      <c r="M51" s="15">
        <v>1502</v>
      </c>
      <c r="N51" s="85">
        <f t="shared" si="41"/>
        <v>0</v>
      </c>
      <c r="O51" s="90">
        <f t="shared" si="32"/>
        <v>-1502</v>
      </c>
      <c r="P51" s="16">
        <f t="shared" si="2"/>
        <v>0</v>
      </c>
      <c r="Q51" s="15">
        <v>1223</v>
      </c>
      <c r="R51" s="85">
        <f t="shared" si="42"/>
        <v>0</v>
      </c>
      <c r="S51" s="90">
        <f t="shared" si="33"/>
        <v>-1223</v>
      </c>
      <c r="T51" s="16">
        <f t="shared" si="3"/>
        <v>0</v>
      </c>
      <c r="U51" s="15">
        <v>986</v>
      </c>
      <c r="V51" s="85">
        <f t="shared" si="43"/>
        <v>0</v>
      </c>
      <c r="W51" s="90">
        <f t="shared" si="34"/>
        <v>-986</v>
      </c>
      <c r="X51" s="16">
        <f t="shared" si="4"/>
        <v>0</v>
      </c>
      <c r="Y51" s="15">
        <v>552</v>
      </c>
      <c r="Z51" s="85">
        <f t="shared" si="44"/>
        <v>0</v>
      </c>
      <c r="AA51" s="90">
        <f t="shared" si="35"/>
        <v>-552</v>
      </c>
      <c r="AB51" s="16">
        <f t="shared" si="5"/>
        <v>0</v>
      </c>
      <c r="AC51" s="15">
        <v>0</v>
      </c>
      <c r="AD51" s="85">
        <f t="shared" si="45"/>
        <v>0</v>
      </c>
      <c r="AE51" s="90">
        <f t="shared" si="36"/>
        <v>0</v>
      </c>
      <c r="AF51" s="16">
        <f t="shared" si="6"/>
        <v>0</v>
      </c>
    </row>
    <row r="52" spans="1:32" x14ac:dyDescent="0.4">
      <c r="A52" s="14">
        <v>5120</v>
      </c>
      <c r="B52" s="86" t="s">
        <v>138</v>
      </c>
      <c r="C52" s="248">
        <v>560</v>
      </c>
      <c r="D52" s="86" t="s">
        <v>136</v>
      </c>
      <c r="E52" s="15">
        <v>1254</v>
      </c>
      <c r="F52" s="87">
        <f t="shared" si="39"/>
        <v>0</v>
      </c>
      <c r="G52" s="98">
        <f t="shared" si="30"/>
        <v>-1254</v>
      </c>
      <c r="H52" s="16">
        <f t="shared" si="46"/>
        <v>0</v>
      </c>
      <c r="I52" s="15">
        <v>1686</v>
      </c>
      <c r="J52" s="85">
        <f t="shared" si="40"/>
        <v>0</v>
      </c>
      <c r="K52" s="90">
        <f t="shared" si="31"/>
        <v>-1686</v>
      </c>
      <c r="L52" s="16">
        <f t="shared" si="1"/>
        <v>0</v>
      </c>
      <c r="M52" s="15">
        <v>1170</v>
      </c>
      <c r="N52" s="85">
        <f t="shared" si="41"/>
        <v>0</v>
      </c>
      <c r="O52" s="90">
        <f t="shared" si="32"/>
        <v>-1170</v>
      </c>
      <c r="P52" s="16">
        <f t="shared" si="2"/>
        <v>0</v>
      </c>
      <c r="Q52" s="15">
        <v>834</v>
      </c>
      <c r="R52" s="85">
        <f t="shared" si="42"/>
        <v>0</v>
      </c>
      <c r="S52" s="90">
        <f t="shared" si="33"/>
        <v>-834</v>
      </c>
      <c r="T52" s="16">
        <f t="shared" si="3"/>
        <v>0</v>
      </c>
      <c r="U52" s="15">
        <v>987</v>
      </c>
      <c r="V52" s="85">
        <f t="shared" si="43"/>
        <v>0</v>
      </c>
      <c r="W52" s="90">
        <f t="shared" si="34"/>
        <v>-987</v>
      </c>
      <c r="X52" s="16">
        <f t="shared" si="4"/>
        <v>0</v>
      </c>
      <c r="Y52" s="15">
        <v>1098</v>
      </c>
      <c r="Z52" s="85">
        <f t="shared" si="44"/>
        <v>0</v>
      </c>
      <c r="AA52" s="90">
        <f t="shared" si="35"/>
        <v>-1098</v>
      </c>
      <c r="AB52" s="16">
        <f t="shared" si="5"/>
        <v>0</v>
      </c>
      <c r="AC52" s="15">
        <v>0</v>
      </c>
      <c r="AD52" s="85">
        <f t="shared" si="45"/>
        <v>0</v>
      </c>
      <c r="AE52" s="90">
        <f t="shared" si="36"/>
        <v>0</v>
      </c>
      <c r="AF52" s="16">
        <f t="shared" si="6"/>
        <v>0</v>
      </c>
    </row>
    <row r="53" spans="1:32" x14ac:dyDescent="0.4">
      <c r="A53" s="14">
        <v>5120</v>
      </c>
      <c r="B53" s="86" t="s">
        <v>138</v>
      </c>
      <c r="C53" s="248">
        <v>570</v>
      </c>
      <c r="D53" s="86" t="s">
        <v>137</v>
      </c>
      <c r="E53" s="15">
        <v>1321</v>
      </c>
      <c r="F53" s="87">
        <f t="shared" si="39"/>
        <v>0</v>
      </c>
      <c r="G53" s="98">
        <f t="shared" si="30"/>
        <v>-1321</v>
      </c>
      <c r="H53" s="16">
        <f t="shared" si="46"/>
        <v>0</v>
      </c>
      <c r="I53" s="15">
        <v>1845</v>
      </c>
      <c r="J53" s="85">
        <f t="shared" si="40"/>
        <v>0</v>
      </c>
      <c r="K53" s="90">
        <f t="shared" si="31"/>
        <v>-1845</v>
      </c>
      <c r="L53" s="16">
        <f t="shared" si="1"/>
        <v>0</v>
      </c>
      <c r="M53" s="15">
        <v>1649</v>
      </c>
      <c r="N53" s="85">
        <f t="shared" si="41"/>
        <v>0</v>
      </c>
      <c r="O53" s="90">
        <f t="shared" si="32"/>
        <v>-1649</v>
      </c>
      <c r="P53" s="16">
        <f t="shared" si="2"/>
        <v>0</v>
      </c>
      <c r="Q53" s="15">
        <v>1461</v>
      </c>
      <c r="R53" s="85">
        <f t="shared" si="42"/>
        <v>0</v>
      </c>
      <c r="S53" s="90">
        <f t="shared" si="33"/>
        <v>-1461</v>
      </c>
      <c r="T53" s="16">
        <f t="shared" si="3"/>
        <v>0</v>
      </c>
      <c r="U53" s="15">
        <v>1025</v>
      </c>
      <c r="V53" s="85">
        <f t="shared" si="43"/>
        <v>0</v>
      </c>
      <c r="W53" s="90">
        <f t="shared" si="34"/>
        <v>-1025</v>
      </c>
      <c r="X53" s="16">
        <f t="shared" si="4"/>
        <v>0</v>
      </c>
      <c r="Y53" s="15">
        <v>1002</v>
      </c>
      <c r="Z53" s="85">
        <f t="shared" si="44"/>
        <v>0</v>
      </c>
      <c r="AA53" s="90">
        <f t="shared" si="35"/>
        <v>-1002</v>
      </c>
      <c r="AB53" s="16">
        <f t="shared" si="5"/>
        <v>0</v>
      </c>
      <c r="AC53" s="15">
        <v>0</v>
      </c>
      <c r="AD53" s="85">
        <f t="shared" si="45"/>
        <v>0</v>
      </c>
      <c r="AE53" s="90">
        <f t="shared" si="36"/>
        <v>0</v>
      </c>
      <c r="AF53" s="16">
        <f t="shared" si="6"/>
        <v>0</v>
      </c>
    </row>
    <row r="54" spans="1:32" x14ac:dyDescent="0.4">
      <c r="A54" s="41"/>
      <c r="B54" s="42" t="s">
        <v>37</v>
      </c>
      <c r="C54" s="43"/>
      <c r="D54" s="47"/>
      <c r="E54" s="44" t="s">
        <v>91</v>
      </c>
      <c r="F54" s="48">
        <f>SUM(F55:F61)</f>
        <v>0</v>
      </c>
      <c r="G54" s="91" t="s">
        <v>91</v>
      </c>
      <c r="H54" s="45" t="s">
        <v>91</v>
      </c>
      <c r="I54" s="44" t="s">
        <v>91</v>
      </c>
      <c r="J54" s="48">
        <f>SUM(J55:J61)</f>
        <v>0</v>
      </c>
      <c r="K54" s="91" t="s">
        <v>91</v>
      </c>
      <c r="L54" s="45" t="s">
        <v>91</v>
      </c>
      <c r="M54" s="44" t="s">
        <v>91</v>
      </c>
      <c r="N54" s="48">
        <f>SUM(N55:N61)</f>
        <v>0</v>
      </c>
      <c r="O54" s="91" t="s">
        <v>91</v>
      </c>
      <c r="P54" s="45" t="s">
        <v>91</v>
      </c>
      <c r="Q54" s="44" t="s">
        <v>91</v>
      </c>
      <c r="R54" s="48">
        <f>SUM(R55:R61)</f>
        <v>0</v>
      </c>
      <c r="S54" s="91" t="s">
        <v>91</v>
      </c>
      <c r="T54" s="45" t="s">
        <v>91</v>
      </c>
      <c r="U54" s="44" t="s">
        <v>91</v>
      </c>
      <c r="V54" s="48">
        <f>SUM(V55:V61)</f>
        <v>0</v>
      </c>
      <c r="W54" s="91" t="s">
        <v>91</v>
      </c>
      <c r="X54" s="45" t="s">
        <v>91</v>
      </c>
      <c r="Y54" s="44" t="s">
        <v>91</v>
      </c>
      <c r="Z54" s="48">
        <f>SUM(Z55:Z61)</f>
        <v>0</v>
      </c>
      <c r="AA54" s="91" t="s">
        <v>91</v>
      </c>
      <c r="AB54" s="45" t="s">
        <v>91</v>
      </c>
      <c r="AC54" s="44" t="s">
        <v>91</v>
      </c>
      <c r="AD54" s="48">
        <f>SUM(AD55:AD61)</f>
        <v>0</v>
      </c>
      <c r="AE54" s="91" t="s">
        <v>91</v>
      </c>
      <c r="AF54" s="183" t="s">
        <v>91</v>
      </c>
    </row>
    <row r="55" spans="1:32" x14ac:dyDescent="0.4">
      <c r="A55" s="14"/>
      <c r="B55" s="184" t="s">
        <v>38</v>
      </c>
      <c r="C55" s="248">
        <v>510</v>
      </c>
      <c r="D55" s="178" t="s">
        <v>1</v>
      </c>
      <c r="E55" s="185" t="s">
        <v>91</v>
      </c>
      <c r="F55" s="87"/>
      <c r="G55" s="191" t="s">
        <v>91</v>
      </c>
      <c r="H55" s="191" t="s">
        <v>91</v>
      </c>
      <c r="I55" s="185" t="s">
        <v>91</v>
      </c>
      <c r="J55" s="85"/>
      <c r="K55" s="191" t="s">
        <v>91</v>
      </c>
      <c r="L55" s="191" t="s">
        <v>91</v>
      </c>
      <c r="M55" s="185" t="s">
        <v>91</v>
      </c>
      <c r="N55" s="85"/>
      <c r="O55" s="191" t="s">
        <v>91</v>
      </c>
      <c r="P55" s="191" t="s">
        <v>91</v>
      </c>
      <c r="Q55" s="185" t="s">
        <v>91</v>
      </c>
      <c r="R55" s="85"/>
      <c r="S55" s="191" t="s">
        <v>91</v>
      </c>
      <c r="T55" s="191" t="s">
        <v>91</v>
      </c>
      <c r="U55" s="185" t="s">
        <v>91</v>
      </c>
      <c r="V55" s="85"/>
      <c r="W55" s="191" t="s">
        <v>91</v>
      </c>
      <c r="X55" s="191" t="s">
        <v>91</v>
      </c>
      <c r="Y55" s="185" t="s">
        <v>91</v>
      </c>
      <c r="Z55" s="85"/>
      <c r="AA55" s="191" t="s">
        <v>91</v>
      </c>
      <c r="AB55" s="191" t="s">
        <v>91</v>
      </c>
      <c r="AC55" s="185" t="s">
        <v>91</v>
      </c>
      <c r="AD55" s="85"/>
      <c r="AE55" s="191" t="s">
        <v>91</v>
      </c>
      <c r="AF55" s="179" t="s">
        <v>91</v>
      </c>
    </row>
    <row r="56" spans="1:32" x14ac:dyDescent="0.4">
      <c r="A56" s="14"/>
      <c r="B56" s="184" t="s">
        <v>38</v>
      </c>
      <c r="C56" s="248">
        <v>520</v>
      </c>
      <c r="D56" s="178" t="s">
        <v>133</v>
      </c>
      <c r="E56" s="185" t="s">
        <v>91</v>
      </c>
      <c r="F56" s="87"/>
      <c r="G56" s="191" t="s">
        <v>91</v>
      </c>
      <c r="H56" s="191" t="s">
        <v>91</v>
      </c>
      <c r="I56" s="185" t="s">
        <v>91</v>
      </c>
      <c r="J56" s="85"/>
      <c r="K56" s="191" t="s">
        <v>91</v>
      </c>
      <c r="L56" s="191" t="s">
        <v>91</v>
      </c>
      <c r="M56" s="185" t="s">
        <v>91</v>
      </c>
      <c r="N56" s="85"/>
      <c r="O56" s="191" t="s">
        <v>91</v>
      </c>
      <c r="P56" s="191" t="s">
        <v>91</v>
      </c>
      <c r="Q56" s="185" t="s">
        <v>91</v>
      </c>
      <c r="R56" s="85"/>
      <c r="S56" s="191" t="s">
        <v>91</v>
      </c>
      <c r="T56" s="191" t="s">
        <v>91</v>
      </c>
      <c r="U56" s="185" t="s">
        <v>91</v>
      </c>
      <c r="V56" s="85"/>
      <c r="W56" s="191" t="s">
        <v>91</v>
      </c>
      <c r="X56" s="191" t="s">
        <v>91</v>
      </c>
      <c r="Y56" s="185" t="s">
        <v>91</v>
      </c>
      <c r="Z56" s="85"/>
      <c r="AA56" s="191" t="s">
        <v>91</v>
      </c>
      <c r="AB56" s="191" t="s">
        <v>91</v>
      </c>
      <c r="AC56" s="185" t="s">
        <v>91</v>
      </c>
      <c r="AD56" s="85"/>
      <c r="AE56" s="191" t="s">
        <v>91</v>
      </c>
      <c r="AF56" s="179" t="s">
        <v>91</v>
      </c>
    </row>
    <row r="57" spans="1:32" x14ac:dyDescent="0.4">
      <c r="A57" s="14"/>
      <c r="B57" s="184" t="s">
        <v>38</v>
      </c>
      <c r="C57" s="248">
        <v>530</v>
      </c>
      <c r="D57" s="178" t="s">
        <v>126</v>
      </c>
      <c r="E57" s="185" t="s">
        <v>91</v>
      </c>
      <c r="F57" s="87"/>
      <c r="G57" s="191" t="s">
        <v>91</v>
      </c>
      <c r="H57" s="191" t="s">
        <v>91</v>
      </c>
      <c r="I57" s="185" t="s">
        <v>91</v>
      </c>
      <c r="J57" s="85"/>
      <c r="K57" s="191" t="s">
        <v>91</v>
      </c>
      <c r="L57" s="191" t="s">
        <v>91</v>
      </c>
      <c r="M57" s="185" t="s">
        <v>91</v>
      </c>
      <c r="N57" s="85"/>
      <c r="O57" s="191" t="s">
        <v>91</v>
      </c>
      <c r="P57" s="191" t="s">
        <v>91</v>
      </c>
      <c r="Q57" s="185" t="s">
        <v>91</v>
      </c>
      <c r="R57" s="85"/>
      <c r="S57" s="191" t="s">
        <v>91</v>
      </c>
      <c r="T57" s="191" t="s">
        <v>91</v>
      </c>
      <c r="U57" s="185" t="s">
        <v>91</v>
      </c>
      <c r="V57" s="85"/>
      <c r="W57" s="191" t="s">
        <v>91</v>
      </c>
      <c r="X57" s="191" t="s">
        <v>91</v>
      </c>
      <c r="Y57" s="185" t="s">
        <v>91</v>
      </c>
      <c r="Z57" s="85"/>
      <c r="AA57" s="191" t="s">
        <v>91</v>
      </c>
      <c r="AB57" s="191" t="s">
        <v>91</v>
      </c>
      <c r="AC57" s="185" t="s">
        <v>91</v>
      </c>
      <c r="AD57" s="85"/>
      <c r="AE57" s="191" t="s">
        <v>91</v>
      </c>
      <c r="AF57" s="179" t="s">
        <v>91</v>
      </c>
    </row>
    <row r="58" spans="1:32" x14ac:dyDescent="0.4">
      <c r="A58" s="14"/>
      <c r="B58" s="184" t="s">
        <v>38</v>
      </c>
      <c r="C58" s="248">
        <v>540</v>
      </c>
      <c r="D58" s="178" t="s">
        <v>134</v>
      </c>
      <c r="E58" s="185" t="s">
        <v>91</v>
      </c>
      <c r="F58" s="87"/>
      <c r="G58" s="191" t="s">
        <v>91</v>
      </c>
      <c r="H58" s="191" t="s">
        <v>91</v>
      </c>
      <c r="I58" s="185" t="s">
        <v>91</v>
      </c>
      <c r="J58" s="85"/>
      <c r="K58" s="191" t="s">
        <v>91</v>
      </c>
      <c r="L58" s="191" t="s">
        <v>91</v>
      </c>
      <c r="M58" s="185" t="s">
        <v>91</v>
      </c>
      <c r="N58" s="85"/>
      <c r="O58" s="191" t="s">
        <v>91</v>
      </c>
      <c r="P58" s="191" t="s">
        <v>91</v>
      </c>
      <c r="Q58" s="185" t="s">
        <v>91</v>
      </c>
      <c r="R58" s="85"/>
      <c r="S58" s="191" t="s">
        <v>91</v>
      </c>
      <c r="T58" s="191" t="s">
        <v>91</v>
      </c>
      <c r="U58" s="185" t="s">
        <v>91</v>
      </c>
      <c r="V58" s="85"/>
      <c r="W58" s="191" t="s">
        <v>91</v>
      </c>
      <c r="X58" s="191" t="s">
        <v>91</v>
      </c>
      <c r="Y58" s="185" t="s">
        <v>91</v>
      </c>
      <c r="Z58" s="85"/>
      <c r="AA58" s="191" t="s">
        <v>91</v>
      </c>
      <c r="AB58" s="191" t="s">
        <v>91</v>
      </c>
      <c r="AC58" s="185" t="s">
        <v>91</v>
      </c>
      <c r="AD58" s="85"/>
      <c r="AE58" s="191" t="s">
        <v>91</v>
      </c>
      <c r="AF58" s="179" t="s">
        <v>91</v>
      </c>
    </row>
    <row r="59" spans="1:32" x14ac:dyDescent="0.4">
      <c r="A59" s="14"/>
      <c r="B59" s="184" t="s">
        <v>38</v>
      </c>
      <c r="C59" s="248">
        <v>550</v>
      </c>
      <c r="D59" s="178" t="s">
        <v>135</v>
      </c>
      <c r="E59" s="185" t="s">
        <v>91</v>
      </c>
      <c r="F59" s="87"/>
      <c r="G59" s="191" t="s">
        <v>91</v>
      </c>
      <c r="H59" s="191" t="s">
        <v>91</v>
      </c>
      <c r="I59" s="185" t="s">
        <v>91</v>
      </c>
      <c r="J59" s="85"/>
      <c r="K59" s="191" t="s">
        <v>91</v>
      </c>
      <c r="L59" s="191" t="s">
        <v>91</v>
      </c>
      <c r="M59" s="185" t="s">
        <v>91</v>
      </c>
      <c r="N59" s="85"/>
      <c r="O59" s="191" t="s">
        <v>91</v>
      </c>
      <c r="P59" s="191" t="s">
        <v>91</v>
      </c>
      <c r="Q59" s="185" t="s">
        <v>91</v>
      </c>
      <c r="R59" s="85"/>
      <c r="S59" s="191" t="s">
        <v>91</v>
      </c>
      <c r="T59" s="191" t="s">
        <v>91</v>
      </c>
      <c r="U59" s="185" t="s">
        <v>91</v>
      </c>
      <c r="V59" s="85"/>
      <c r="W59" s="191" t="s">
        <v>91</v>
      </c>
      <c r="X59" s="191" t="s">
        <v>91</v>
      </c>
      <c r="Y59" s="185" t="s">
        <v>91</v>
      </c>
      <c r="Z59" s="85"/>
      <c r="AA59" s="191" t="s">
        <v>91</v>
      </c>
      <c r="AB59" s="191" t="s">
        <v>91</v>
      </c>
      <c r="AC59" s="185" t="s">
        <v>91</v>
      </c>
      <c r="AD59" s="85"/>
      <c r="AE59" s="191" t="s">
        <v>91</v>
      </c>
      <c r="AF59" s="179" t="s">
        <v>91</v>
      </c>
    </row>
    <row r="60" spans="1:32" x14ac:dyDescent="0.4">
      <c r="A60" s="14"/>
      <c r="B60" s="244" t="s">
        <v>38</v>
      </c>
      <c r="C60" s="248">
        <v>560</v>
      </c>
      <c r="D60" s="178" t="s">
        <v>136</v>
      </c>
      <c r="E60" s="185" t="s">
        <v>91</v>
      </c>
      <c r="F60" s="87"/>
      <c r="G60" s="191" t="s">
        <v>91</v>
      </c>
      <c r="H60" s="191" t="s">
        <v>91</v>
      </c>
      <c r="I60" s="185" t="s">
        <v>91</v>
      </c>
      <c r="J60" s="85"/>
      <c r="K60" s="191" t="s">
        <v>91</v>
      </c>
      <c r="L60" s="191" t="s">
        <v>91</v>
      </c>
      <c r="M60" s="185" t="s">
        <v>91</v>
      </c>
      <c r="N60" s="85"/>
      <c r="O60" s="191" t="s">
        <v>91</v>
      </c>
      <c r="P60" s="191" t="s">
        <v>91</v>
      </c>
      <c r="Q60" s="185" t="s">
        <v>91</v>
      </c>
      <c r="R60" s="85"/>
      <c r="S60" s="191" t="s">
        <v>91</v>
      </c>
      <c r="T60" s="191" t="s">
        <v>91</v>
      </c>
      <c r="U60" s="185" t="s">
        <v>91</v>
      </c>
      <c r="V60" s="85"/>
      <c r="W60" s="191" t="s">
        <v>91</v>
      </c>
      <c r="X60" s="191" t="s">
        <v>91</v>
      </c>
      <c r="Y60" s="185" t="s">
        <v>91</v>
      </c>
      <c r="Z60" s="85"/>
      <c r="AA60" s="191" t="s">
        <v>91</v>
      </c>
      <c r="AB60" s="191" t="s">
        <v>91</v>
      </c>
      <c r="AC60" s="185" t="s">
        <v>91</v>
      </c>
      <c r="AD60" s="85"/>
      <c r="AE60" s="191" t="s">
        <v>91</v>
      </c>
      <c r="AF60" s="179" t="s">
        <v>91</v>
      </c>
    </row>
    <row r="61" spans="1:32" x14ac:dyDescent="0.4">
      <c r="A61" s="14"/>
      <c r="B61" s="184" t="s">
        <v>38</v>
      </c>
      <c r="C61" s="248">
        <v>570</v>
      </c>
      <c r="D61" s="178" t="s">
        <v>137</v>
      </c>
      <c r="E61" s="185" t="s">
        <v>91</v>
      </c>
      <c r="F61" s="87"/>
      <c r="G61" s="191" t="s">
        <v>91</v>
      </c>
      <c r="H61" s="191" t="s">
        <v>91</v>
      </c>
      <c r="I61" s="185" t="s">
        <v>91</v>
      </c>
      <c r="J61" s="85"/>
      <c r="K61" s="191" t="s">
        <v>91</v>
      </c>
      <c r="L61" s="191" t="s">
        <v>91</v>
      </c>
      <c r="M61" s="185" t="s">
        <v>91</v>
      </c>
      <c r="N61" s="85"/>
      <c r="O61" s="191" t="s">
        <v>91</v>
      </c>
      <c r="P61" s="191" t="s">
        <v>91</v>
      </c>
      <c r="Q61" s="185" t="s">
        <v>91</v>
      </c>
      <c r="R61" s="85"/>
      <c r="S61" s="191" t="s">
        <v>91</v>
      </c>
      <c r="T61" s="191" t="s">
        <v>91</v>
      </c>
      <c r="U61" s="185" t="s">
        <v>91</v>
      </c>
      <c r="V61" s="85"/>
      <c r="W61" s="191" t="s">
        <v>91</v>
      </c>
      <c r="X61" s="191" t="s">
        <v>91</v>
      </c>
      <c r="Y61" s="185" t="s">
        <v>91</v>
      </c>
      <c r="Z61" s="85"/>
      <c r="AA61" s="191" t="s">
        <v>91</v>
      </c>
      <c r="AB61" s="191" t="s">
        <v>91</v>
      </c>
      <c r="AC61" s="185" t="s">
        <v>91</v>
      </c>
      <c r="AD61" s="85"/>
      <c r="AE61" s="191" t="s">
        <v>91</v>
      </c>
      <c r="AF61" s="179" t="s">
        <v>91</v>
      </c>
    </row>
    <row r="62" spans="1:32" x14ac:dyDescent="0.4">
      <c r="A62" s="46"/>
      <c r="B62" s="42" t="s">
        <v>12</v>
      </c>
      <c r="C62" s="43"/>
      <c r="D62" s="47"/>
      <c r="E62" s="48" t="s">
        <v>92</v>
      </c>
      <c r="F62" s="48">
        <f>SUM(F63:F69)</f>
        <v>0</v>
      </c>
      <c r="G62" s="92" t="s">
        <v>91</v>
      </c>
      <c r="H62" s="49" t="s">
        <v>91</v>
      </c>
      <c r="I62" s="48" t="s">
        <v>92</v>
      </c>
      <c r="J62" s="48">
        <f>SUM(J63:J69)</f>
        <v>0</v>
      </c>
      <c r="K62" s="92" t="s">
        <v>91</v>
      </c>
      <c r="L62" s="49" t="s">
        <v>91</v>
      </c>
      <c r="M62" s="48" t="s">
        <v>92</v>
      </c>
      <c r="N62" s="48">
        <f>SUM(N63:N69)</f>
        <v>0</v>
      </c>
      <c r="O62" s="92" t="s">
        <v>91</v>
      </c>
      <c r="P62" s="49" t="s">
        <v>91</v>
      </c>
      <c r="Q62" s="48" t="s">
        <v>92</v>
      </c>
      <c r="R62" s="48">
        <f>SUM(R63:R69)</f>
        <v>0</v>
      </c>
      <c r="S62" s="92" t="s">
        <v>91</v>
      </c>
      <c r="T62" s="49" t="s">
        <v>91</v>
      </c>
      <c r="U62" s="48" t="s">
        <v>92</v>
      </c>
      <c r="V62" s="48">
        <f>SUM(V63:V69)</f>
        <v>0</v>
      </c>
      <c r="W62" s="92" t="s">
        <v>91</v>
      </c>
      <c r="X62" s="49" t="s">
        <v>91</v>
      </c>
      <c r="Y62" s="48" t="s">
        <v>92</v>
      </c>
      <c r="Z62" s="48">
        <f>SUM(Z63:Z69)</f>
        <v>0</v>
      </c>
      <c r="AA62" s="92" t="s">
        <v>91</v>
      </c>
      <c r="AB62" s="49" t="s">
        <v>91</v>
      </c>
      <c r="AC62" s="48" t="s">
        <v>92</v>
      </c>
      <c r="AD62" s="48">
        <f>SUM(AD63:AD69)</f>
        <v>0</v>
      </c>
      <c r="AE62" s="92" t="s">
        <v>91</v>
      </c>
      <c r="AF62" s="188" t="s">
        <v>91</v>
      </c>
    </row>
    <row r="63" spans="1:32" x14ac:dyDescent="0.4">
      <c r="A63" s="310"/>
      <c r="B63" s="187" t="s">
        <v>12</v>
      </c>
      <c r="C63" s="248">
        <v>510</v>
      </c>
      <c r="D63" s="86" t="s">
        <v>1</v>
      </c>
      <c r="E63" s="186" t="s">
        <v>91</v>
      </c>
      <c r="F63" s="87"/>
      <c r="G63" s="192" t="s">
        <v>91</v>
      </c>
      <c r="H63" s="192" t="s">
        <v>91</v>
      </c>
      <c r="I63" s="185" t="s">
        <v>91</v>
      </c>
      <c r="J63" s="85"/>
      <c r="K63" s="191" t="s">
        <v>91</v>
      </c>
      <c r="L63" s="191" t="s">
        <v>91</v>
      </c>
      <c r="M63" s="185" t="s">
        <v>91</v>
      </c>
      <c r="N63" s="85"/>
      <c r="O63" s="191" t="s">
        <v>91</v>
      </c>
      <c r="P63" s="191" t="s">
        <v>91</v>
      </c>
      <c r="Q63" s="185" t="s">
        <v>91</v>
      </c>
      <c r="R63" s="85"/>
      <c r="S63" s="191" t="s">
        <v>91</v>
      </c>
      <c r="T63" s="191" t="s">
        <v>91</v>
      </c>
      <c r="U63" s="185" t="s">
        <v>91</v>
      </c>
      <c r="V63" s="85"/>
      <c r="W63" s="191" t="s">
        <v>91</v>
      </c>
      <c r="X63" s="191" t="s">
        <v>91</v>
      </c>
      <c r="Y63" s="185" t="s">
        <v>91</v>
      </c>
      <c r="Z63" s="85"/>
      <c r="AA63" s="191" t="s">
        <v>91</v>
      </c>
      <c r="AB63" s="191" t="s">
        <v>91</v>
      </c>
      <c r="AC63" s="185" t="s">
        <v>91</v>
      </c>
      <c r="AD63" s="85"/>
      <c r="AE63" s="191" t="s">
        <v>91</v>
      </c>
      <c r="AF63" s="179" t="s">
        <v>91</v>
      </c>
    </row>
    <row r="64" spans="1:32" x14ac:dyDescent="0.4">
      <c r="A64" s="14"/>
      <c r="B64" s="244" t="s">
        <v>12</v>
      </c>
      <c r="C64" s="248">
        <v>520</v>
      </c>
      <c r="D64" s="86" t="s">
        <v>133</v>
      </c>
      <c r="E64" s="186" t="s">
        <v>91</v>
      </c>
      <c r="F64" s="87"/>
      <c r="G64" s="192" t="s">
        <v>91</v>
      </c>
      <c r="H64" s="192" t="s">
        <v>91</v>
      </c>
      <c r="I64" s="185" t="s">
        <v>91</v>
      </c>
      <c r="J64" s="85"/>
      <c r="K64" s="191" t="s">
        <v>91</v>
      </c>
      <c r="L64" s="191" t="s">
        <v>91</v>
      </c>
      <c r="M64" s="185" t="s">
        <v>91</v>
      </c>
      <c r="N64" s="85"/>
      <c r="O64" s="191" t="s">
        <v>91</v>
      </c>
      <c r="P64" s="191" t="s">
        <v>91</v>
      </c>
      <c r="Q64" s="185" t="s">
        <v>91</v>
      </c>
      <c r="R64" s="85"/>
      <c r="S64" s="191" t="s">
        <v>91</v>
      </c>
      <c r="T64" s="191" t="s">
        <v>91</v>
      </c>
      <c r="U64" s="185" t="s">
        <v>91</v>
      </c>
      <c r="V64" s="85"/>
      <c r="W64" s="191" t="s">
        <v>91</v>
      </c>
      <c r="X64" s="191" t="s">
        <v>91</v>
      </c>
      <c r="Y64" s="185" t="s">
        <v>91</v>
      </c>
      <c r="Z64" s="85"/>
      <c r="AA64" s="191" t="s">
        <v>91</v>
      </c>
      <c r="AB64" s="191" t="s">
        <v>91</v>
      </c>
      <c r="AC64" s="185" t="s">
        <v>91</v>
      </c>
      <c r="AD64" s="85"/>
      <c r="AE64" s="191" t="s">
        <v>91</v>
      </c>
      <c r="AF64" s="179" t="s">
        <v>91</v>
      </c>
    </row>
    <row r="65" spans="1:32" x14ac:dyDescent="0.4">
      <c r="A65" s="309"/>
      <c r="B65" s="245" t="s">
        <v>12</v>
      </c>
      <c r="C65" s="248">
        <v>530</v>
      </c>
      <c r="D65" s="86" t="s">
        <v>132</v>
      </c>
      <c r="E65" s="186" t="s">
        <v>91</v>
      </c>
      <c r="F65" s="87"/>
      <c r="G65" s="192" t="s">
        <v>91</v>
      </c>
      <c r="H65" s="192" t="s">
        <v>91</v>
      </c>
      <c r="I65" s="185" t="s">
        <v>91</v>
      </c>
      <c r="J65" s="85"/>
      <c r="K65" s="191" t="s">
        <v>91</v>
      </c>
      <c r="L65" s="191" t="s">
        <v>91</v>
      </c>
      <c r="M65" s="185" t="s">
        <v>91</v>
      </c>
      <c r="N65" s="85"/>
      <c r="O65" s="191" t="s">
        <v>91</v>
      </c>
      <c r="P65" s="191" t="s">
        <v>91</v>
      </c>
      <c r="Q65" s="185" t="s">
        <v>91</v>
      </c>
      <c r="R65" s="85"/>
      <c r="S65" s="191" t="s">
        <v>91</v>
      </c>
      <c r="T65" s="191" t="s">
        <v>91</v>
      </c>
      <c r="U65" s="185" t="s">
        <v>91</v>
      </c>
      <c r="V65" s="85"/>
      <c r="W65" s="191" t="s">
        <v>91</v>
      </c>
      <c r="X65" s="191" t="s">
        <v>91</v>
      </c>
      <c r="Y65" s="185" t="s">
        <v>91</v>
      </c>
      <c r="Z65" s="85"/>
      <c r="AA65" s="191" t="s">
        <v>91</v>
      </c>
      <c r="AB65" s="191" t="s">
        <v>91</v>
      </c>
      <c r="AC65" s="185" t="s">
        <v>91</v>
      </c>
      <c r="AD65" s="85"/>
      <c r="AE65" s="191" t="s">
        <v>91</v>
      </c>
      <c r="AF65" s="179" t="s">
        <v>91</v>
      </c>
    </row>
    <row r="66" spans="1:32" x14ac:dyDescent="0.4">
      <c r="A66" s="310"/>
      <c r="B66" s="187" t="s">
        <v>12</v>
      </c>
      <c r="C66" s="248">
        <v>540</v>
      </c>
      <c r="D66" s="86" t="s">
        <v>134</v>
      </c>
      <c r="E66" s="186" t="s">
        <v>91</v>
      </c>
      <c r="F66" s="87"/>
      <c r="G66" s="192" t="s">
        <v>91</v>
      </c>
      <c r="H66" s="192" t="s">
        <v>91</v>
      </c>
      <c r="I66" s="185" t="s">
        <v>91</v>
      </c>
      <c r="J66" s="85"/>
      <c r="K66" s="191" t="s">
        <v>91</v>
      </c>
      <c r="L66" s="191" t="s">
        <v>91</v>
      </c>
      <c r="M66" s="185" t="s">
        <v>91</v>
      </c>
      <c r="N66" s="85"/>
      <c r="O66" s="191" t="s">
        <v>91</v>
      </c>
      <c r="P66" s="191" t="s">
        <v>91</v>
      </c>
      <c r="Q66" s="185" t="s">
        <v>91</v>
      </c>
      <c r="R66" s="85"/>
      <c r="S66" s="191" t="s">
        <v>91</v>
      </c>
      <c r="T66" s="191" t="s">
        <v>91</v>
      </c>
      <c r="U66" s="185" t="s">
        <v>91</v>
      </c>
      <c r="V66" s="85"/>
      <c r="W66" s="191" t="s">
        <v>91</v>
      </c>
      <c r="X66" s="191" t="s">
        <v>91</v>
      </c>
      <c r="Y66" s="185" t="s">
        <v>91</v>
      </c>
      <c r="Z66" s="85"/>
      <c r="AA66" s="191" t="s">
        <v>91</v>
      </c>
      <c r="AB66" s="191" t="s">
        <v>91</v>
      </c>
      <c r="AC66" s="185" t="s">
        <v>91</v>
      </c>
      <c r="AD66" s="85"/>
      <c r="AE66" s="191" t="s">
        <v>91</v>
      </c>
      <c r="AF66" s="179" t="s">
        <v>91</v>
      </c>
    </row>
    <row r="67" spans="1:32" x14ac:dyDescent="0.4">
      <c r="A67" s="310"/>
      <c r="B67" s="187" t="s">
        <v>12</v>
      </c>
      <c r="C67" s="248">
        <v>550</v>
      </c>
      <c r="D67" s="86" t="s">
        <v>135</v>
      </c>
      <c r="E67" s="186" t="s">
        <v>91</v>
      </c>
      <c r="F67" s="87"/>
      <c r="G67" s="192" t="s">
        <v>91</v>
      </c>
      <c r="H67" s="192" t="s">
        <v>91</v>
      </c>
      <c r="I67" s="185" t="s">
        <v>91</v>
      </c>
      <c r="J67" s="85"/>
      <c r="K67" s="191" t="s">
        <v>91</v>
      </c>
      <c r="L67" s="191" t="s">
        <v>91</v>
      </c>
      <c r="M67" s="185" t="s">
        <v>91</v>
      </c>
      <c r="N67" s="85"/>
      <c r="O67" s="191" t="s">
        <v>91</v>
      </c>
      <c r="P67" s="191" t="s">
        <v>91</v>
      </c>
      <c r="Q67" s="185" t="s">
        <v>91</v>
      </c>
      <c r="R67" s="85"/>
      <c r="S67" s="191" t="s">
        <v>91</v>
      </c>
      <c r="T67" s="191" t="s">
        <v>91</v>
      </c>
      <c r="U67" s="185" t="s">
        <v>91</v>
      </c>
      <c r="V67" s="85"/>
      <c r="W67" s="191" t="s">
        <v>91</v>
      </c>
      <c r="X67" s="191" t="s">
        <v>91</v>
      </c>
      <c r="Y67" s="185" t="s">
        <v>91</v>
      </c>
      <c r="Z67" s="85"/>
      <c r="AA67" s="191" t="s">
        <v>91</v>
      </c>
      <c r="AB67" s="191" t="s">
        <v>91</v>
      </c>
      <c r="AC67" s="185" t="s">
        <v>91</v>
      </c>
      <c r="AD67" s="85"/>
      <c r="AE67" s="191" t="s">
        <v>91</v>
      </c>
      <c r="AF67" s="179" t="s">
        <v>91</v>
      </c>
    </row>
    <row r="68" spans="1:32" x14ac:dyDescent="0.4">
      <c r="A68" s="310"/>
      <c r="B68" s="187" t="s">
        <v>12</v>
      </c>
      <c r="C68" s="248">
        <v>560</v>
      </c>
      <c r="D68" s="86" t="s">
        <v>136</v>
      </c>
      <c r="E68" s="186" t="s">
        <v>91</v>
      </c>
      <c r="F68" s="87"/>
      <c r="G68" s="192" t="s">
        <v>91</v>
      </c>
      <c r="H68" s="192" t="s">
        <v>91</v>
      </c>
      <c r="I68" s="185" t="s">
        <v>91</v>
      </c>
      <c r="J68" s="85"/>
      <c r="K68" s="191" t="s">
        <v>91</v>
      </c>
      <c r="L68" s="191" t="s">
        <v>91</v>
      </c>
      <c r="M68" s="185" t="s">
        <v>91</v>
      </c>
      <c r="N68" s="85"/>
      <c r="O68" s="191" t="s">
        <v>91</v>
      </c>
      <c r="P68" s="191" t="s">
        <v>91</v>
      </c>
      <c r="Q68" s="185" t="s">
        <v>91</v>
      </c>
      <c r="R68" s="85"/>
      <c r="S68" s="191" t="s">
        <v>91</v>
      </c>
      <c r="T68" s="191" t="s">
        <v>91</v>
      </c>
      <c r="U68" s="185" t="s">
        <v>91</v>
      </c>
      <c r="V68" s="85"/>
      <c r="W68" s="191" t="s">
        <v>91</v>
      </c>
      <c r="X68" s="191" t="s">
        <v>91</v>
      </c>
      <c r="Y68" s="185" t="s">
        <v>91</v>
      </c>
      <c r="Z68" s="85"/>
      <c r="AA68" s="191" t="s">
        <v>91</v>
      </c>
      <c r="AB68" s="191" t="s">
        <v>91</v>
      </c>
      <c r="AC68" s="185" t="s">
        <v>91</v>
      </c>
      <c r="AD68" s="85"/>
      <c r="AE68" s="191" t="s">
        <v>91</v>
      </c>
      <c r="AF68" s="179" t="s">
        <v>91</v>
      </c>
    </row>
    <row r="69" spans="1:32" x14ac:dyDescent="0.4">
      <c r="A69" s="310"/>
      <c r="B69" s="187" t="s">
        <v>12</v>
      </c>
      <c r="C69" s="248">
        <v>570</v>
      </c>
      <c r="D69" s="86" t="s">
        <v>137</v>
      </c>
      <c r="E69" s="186" t="s">
        <v>91</v>
      </c>
      <c r="F69" s="87"/>
      <c r="G69" s="192" t="s">
        <v>91</v>
      </c>
      <c r="H69" s="192" t="s">
        <v>91</v>
      </c>
      <c r="I69" s="185" t="s">
        <v>91</v>
      </c>
      <c r="J69" s="85"/>
      <c r="K69" s="191" t="s">
        <v>91</v>
      </c>
      <c r="L69" s="191" t="s">
        <v>91</v>
      </c>
      <c r="M69" s="185" t="s">
        <v>91</v>
      </c>
      <c r="N69" s="85"/>
      <c r="O69" s="191" t="s">
        <v>91</v>
      </c>
      <c r="P69" s="191" t="s">
        <v>91</v>
      </c>
      <c r="Q69" s="185" t="s">
        <v>91</v>
      </c>
      <c r="R69" s="85"/>
      <c r="S69" s="191" t="s">
        <v>91</v>
      </c>
      <c r="T69" s="191" t="s">
        <v>91</v>
      </c>
      <c r="U69" s="185" t="s">
        <v>91</v>
      </c>
      <c r="V69" s="85"/>
      <c r="W69" s="191" t="s">
        <v>91</v>
      </c>
      <c r="X69" s="191" t="s">
        <v>91</v>
      </c>
      <c r="Y69" s="185" t="s">
        <v>91</v>
      </c>
      <c r="Z69" s="85"/>
      <c r="AA69" s="191" t="s">
        <v>91</v>
      </c>
      <c r="AB69" s="191" t="s">
        <v>91</v>
      </c>
      <c r="AC69" s="185" t="s">
        <v>91</v>
      </c>
      <c r="AD69" s="85"/>
      <c r="AE69" s="191" t="s">
        <v>91</v>
      </c>
      <c r="AF69" s="179" t="s">
        <v>91</v>
      </c>
    </row>
    <row r="70" spans="1:32" x14ac:dyDescent="0.4">
      <c r="A70" s="19">
        <v>5133</v>
      </c>
      <c r="B70" s="18" t="s">
        <v>39</v>
      </c>
      <c r="C70" s="18"/>
      <c r="D70" s="10"/>
      <c r="E70" s="12">
        <f>SUM(E71:E77)</f>
        <v>1947</v>
      </c>
      <c r="F70" s="32">
        <f>SUM(F71:F77)</f>
        <v>0</v>
      </c>
      <c r="G70" s="96">
        <f t="shared" ref="G70:G104" si="47">F70-E70</f>
        <v>-1947</v>
      </c>
      <c r="H70" s="13">
        <f t="shared" ref="H70:H104" si="48">IF(E70=0,0,F70/E70)</f>
        <v>0</v>
      </c>
      <c r="I70" s="12">
        <f>SUM(I71:I77)</f>
        <v>2158</v>
      </c>
      <c r="J70" s="11">
        <f>SUM(J71:J77)</f>
        <v>0</v>
      </c>
      <c r="K70" s="88">
        <f t="shared" ref="K70:K94" si="49">J70-I70</f>
        <v>-2158</v>
      </c>
      <c r="L70" s="13">
        <f t="shared" ref="L70" si="50">IF(I70=0,0,J70/I70)</f>
        <v>0</v>
      </c>
      <c r="M70" s="12">
        <f>SUM(M71:M77)</f>
        <v>2118</v>
      </c>
      <c r="N70" s="11">
        <f>SUM(N71:N77)</f>
        <v>0</v>
      </c>
      <c r="O70" s="88">
        <f t="shared" ref="O70:O94" si="51">N70-M70</f>
        <v>-2118</v>
      </c>
      <c r="P70" s="13">
        <f t="shared" ref="P70" si="52">IF(M70=0,0,N70/M70)</f>
        <v>0</v>
      </c>
      <c r="Q70" s="12">
        <f>SUM(Q71:Q77)</f>
        <v>2444</v>
      </c>
      <c r="R70" s="11">
        <f>SUM(R71:R77)</f>
        <v>0</v>
      </c>
      <c r="S70" s="88">
        <f t="shared" ref="S70:S95" si="53">R70-Q70</f>
        <v>-2444</v>
      </c>
      <c r="T70" s="13">
        <f t="shared" ref="T70" si="54">IF(Q70=0,0,R70/Q70)</f>
        <v>0</v>
      </c>
      <c r="U70" s="12">
        <f>SUM(U71:U77)</f>
        <v>2537</v>
      </c>
      <c r="V70" s="11">
        <f>SUM(V71:V77)</f>
        <v>0</v>
      </c>
      <c r="W70" s="88">
        <f t="shared" ref="W70" si="55">V70-U70</f>
        <v>-2537</v>
      </c>
      <c r="X70" s="13">
        <f t="shared" ref="X70" si="56">IF(U70=0,0,V70/U70)</f>
        <v>0</v>
      </c>
      <c r="Y70" s="12">
        <f>SUM(Y71:Y77)</f>
        <v>2549</v>
      </c>
      <c r="Z70" s="11">
        <f>SUM(Z71:Z77)</f>
        <v>0</v>
      </c>
      <c r="AA70" s="88">
        <f t="shared" ref="AA70" si="57">Z70-Y70</f>
        <v>-2549</v>
      </c>
      <c r="AB70" s="13">
        <f t="shared" ref="AB70" si="58">IF(Y70=0,0,Z70/Y70)</f>
        <v>0</v>
      </c>
      <c r="AC70" s="12">
        <f>SUM(AC71:AC77)</f>
        <v>0</v>
      </c>
      <c r="AD70" s="11">
        <f>SUM(AD71:AD77)</f>
        <v>0</v>
      </c>
      <c r="AE70" s="88">
        <f t="shared" ref="AE70" si="59">AD70-AC70</f>
        <v>0</v>
      </c>
      <c r="AF70" s="13">
        <f t="shared" ref="AF70" si="60">IF(AC70=0,0,AD70/AC70)</f>
        <v>0</v>
      </c>
    </row>
    <row r="71" spans="1:32" x14ac:dyDescent="0.4">
      <c r="A71" s="189">
        <v>5133</v>
      </c>
      <c r="B71" s="189" t="s">
        <v>109</v>
      </c>
      <c r="C71" s="248">
        <v>510</v>
      </c>
      <c r="D71" s="86" t="s">
        <v>1</v>
      </c>
      <c r="E71" s="15">
        <v>398</v>
      </c>
      <c r="F71" s="87"/>
      <c r="G71" s="98">
        <f>F71-E71</f>
        <v>-398</v>
      </c>
      <c r="H71" s="16">
        <f>IF(E71=0,0,F71/E71)</f>
        <v>0</v>
      </c>
      <c r="I71" s="15">
        <v>497</v>
      </c>
      <c r="J71" s="85"/>
      <c r="K71" s="90">
        <f>J71-I71</f>
        <v>-497</v>
      </c>
      <c r="L71" s="16">
        <f>IF(I71=0,0,J71/I71)</f>
        <v>0</v>
      </c>
      <c r="M71" s="15">
        <v>398</v>
      </c>
      <c r="N71" s="85"/>
      <c r="O71" s="90">
        <f>N71-M71</f>
        <v>-398</v>
      </c>
      <c r="P71" s="16">
        <f>IF(M71=0,0,N71/M71)</f>
        <v>0</v>
      </c>
      <c r="Q71" s="15">
        <v>530</v>
      </c>
      <c r="R71" s="85"/>
      <c r="S71" s="90">
        <f>R71-Q71</f>
        <v>-530</v>
      </c>
      <c r="T71" s="16">
        <f>IF(Q71=0,0,R71/Q71)</f>
        <v>0</v>
      </c>
      <c r="U71" s="15">
        <v>563</v>
      </c>
      <c r="V71" s="85"/>
      <c r="W71" s="90">
        <f>V71-U71</f>
        <v>-563</v>
      </c>
      <c r="X71" s="16">
        <f>IF(U71=0,0,V71/U71)</f>
        <v>0</v>
      </c>
      <c r="Y71" s="15">
        <v>596</v>
      </c>
      <c r="Z71" s="85"/>
      <c r="AA71" s="90">
        <f>Z71-Y71</f>
        <v>-596</v>
      </c>
      <c r="AB71" s="16">
        <f>IF(Y71=0,0,Z71/Y71)</f>
        <v>0</v>
      </c>
      <c r="AC71" s="15">
        <v>0</v>
      </c>
      <c r="AD71" s="85"/>
      <c r="AE71" s="90">
        <f>AD71-AC71</f>
        <v>0</v>
      </c>
      <c r="AF71" s="16">
        <f>IF(AC71=0,0,AD71/AC71)</f>
        <v>0</v>
      </c>
    </row>
    <row r="72" spans="1:32" x14ac:dyDescent="0.4">
      <c r="A72" s="213">
        <v>5133</v>
      </c>
      <c r="B72" s="248" t="s">
        <v>109</v>
      </c>
      <c r="C72" s="248">
        <v>520</v>
      </c>
      <c r="D72" s="86" t="s">
        <v>133</v>
      </c>
      <c r="E72" s="15">
        <v>199</v>
      </c>
      <c r="F72" s="87"/>
      <c r="G72" s="98">
        <f>F72-E72</f>
        <v>-199</v>
      </c>
      <c r="H72" s="16">
        <f>IF(E72=0,0,F72/E72)</f>
        <v>0</v>
      </c>
      <c r="I72" s="15">
        <v>364</v>
      </c>
      <c r="J72" s="85"/>
      <c r="K72" s="90">
        <f>J72-I72</f>
        <v>-364</v>
      </c>
      <c r="L72" s="16">
        <f>IF(I72=0,0,J72/I72)</f>
        <v>0</v>
      </c>
      <c r="M72" s="15">
        <v>464</v>
      </c>
      <c r="N72" s="85"/>
      <c r="O72" s="90">
        <f>N72-M72</f>
        <v>-464</v>
      </c>
      <c r="P72" s="16">
        <f>IF(M72=0,0,N72/M72)</f>
        <v>0</v>
      </c>
      <c r="Q72" s="15">
        <v>629</v>
      </c>
      <c r="R72" s="85"/>
      <c r="S72" s="90">
        <f>R72-Q72</f>
        <v>-629</v>
      </c>
      <c r="T72" s="16">
        <f>IF(Q72=0,0,R72/Q72)</f>
        <v>0</v>
      </c>
      <c r="U72" s="15">
        <v>663</v>
      </c>
      <c r="V72" s="85"/>
      <c r="W72" s="90">
        <f>V72-U72</f>
        <v>-663</v>
      </c>
      <c r="X72" s="16">
        <f>IF(U72=0,0,V72/U72)</f>
        <v>0</v>
      </c>
      <c r="Y72" s="15">
        <v>663</v>
      </c>
      <c r="Z72" s="85"/>
      <c r="AA72" s="90">
        <f>Z72-Y72</f>
        <v>-663</v>
      </c>
      <c r="AB72" s="16">
        <f>IF(Y72=0,0,Z72/Y72)</f>
        <v>0</v>
      </c>
      <c r="AC72" s="15">
        <v>0</v>
      </c>
      <c r="AD72" s="85"/>
      <c r="AE72" s="90">
        <f>AD72-AC72</f>
        <v>0</v>
      </c>
      <c r="AF72" s="16">
        <f>IF(AC72=0,0,AD72/AC72)</f>
        <v>0</v>
      </c>
    </row>
    <row r="73" spans="1:32" x14ac:dyDescent="0.4">
      <c r="A73" s="189">
        <v>5133</v>
      </c>
      <c r="B73" s="189" t="s">
        <v>109</v>
      </c>
      <c r="C73" s="248">
        <v>530</v>
      </c>
      <c r="D73" s="86" t="s">
        <v>132</v>
      </c>
      <c r="E73" s="15">
        <v>269</v>
      </c>
      <c r="F73" s="87"/>
      <c r="G73" s="98">
        <f t="shared" si="47"/>
        <v>-269</v>
      </c>
      <c r="H73" s="16">
        <f>IF(E73=0,0,F73/E73)</f>
        <v>0</v>
      </c>
      <c r="I73" s="15">
        <v>235</v>
      </c>
      <c r="J73" s="85"/>
      <c r="K73" s="90">
        <f t="shared" si="49"/>
        <v>-235</v>
      </c>
      <c r="L73" s="16">
        <f>IF(I73=0,0,J73/I73)</f>
        <v>0</v>
      </c>
      <c r="M73" s="15">
        <v>235</v>
      </c>
      <c r="N73" s="85"/>
      <c r="O73" s="90">
        <f t="shared" si="51"/>
        <v>-235</v>
      </c>
      <c r="P73" s="16">
        <f>IF(M73=0,0,N73/M73)</f>
        <v>0</v>
      </c>
      <c r="Q73" s="15">
        <v>235</v>
      </c>
      <c r="R73" s="85"/>
      <c r="S73" s="90">
        <f t="shared" si="53"/>
        <v>-235</v>
      </c>
      <c r="T73" s="16">
        <f>IF(Q73=0,0,R73/Q73)</f>
        <v>0</v>
      </c>
      <c r="U73" s="15">
        <v>235</v>
      </c>
      <c r="V73" s="85"/>
      <c r="W73" s="90">
        <f t="shared" ref="W73:W94" si="61">V73-U73</f>
        <v>-235</v>
      </c>
      <c r="X73" s="16">
        <f>IF(U73=0,0,V73/U73)</f>
        <v>0</v>
      </c>
      <c r="Y73" s="15">
        <v>235</v>
      </c>
      <c r="Z73" s="85"/>
      <c r="AA73" s="90">
        <f t="shared" ref="AA73:AA95" si="62">Z73-Y73</f>
        <v>-235</v>
      </c>
      <c r="AB73" s="16">
        <f>IF(Y73=0,0,Z73/Y73)</f>
        <v>0</v>
      </c>
      <c r="AC73" s="15">
        <v>0</v>
      </c>
      <c r="AD73" s="85"/>
      <c r="AE73" s="90">
        <f t="shared" ref="AE73:AE95" si="63">AD73-AC73</f>
        <v>0</v>
      </c>
      <c r="AF73" s="16">
        <f>IF(AC73=0,0,AD73/AC73)</f>
        <v>0</v>
      </c>
    </row>
    <row r="74" spans="1:32" x14ac:dyDescent="0.4">
      <c r="A74" s="189">
        <v>5133</v>
      </c>
      <c r="B74" s="189" t="s">
        <v>109</v>
      </c>
      <c r="C74" s="248">
        <v>540</v>
      </c>
      <c r="D74" s="86" t="s">
        <v>134</v>
      </c>
      <c r="E74" s="15">
        <v>242</v>
      </c>
      <c r="F74" s="87"/>
      <c r="G74" s="98">
        <f t="shared" si="47"/>
        <v>-242</v>
      </c>
      <c r="H74" s="16">
        <f t="shared" si="48"/>
        <v>0</v>
      </c>
      <c r="I74" s="15">
        <v>242</v>
      </c>
      <c r="J74" s="85"/>
      <c r="K74" s="90">
        <f t="shared" si="49"/>
        <v>-242</v>
      </c>
      <c r="L74" s="16">
        <f t="shared" ref="L74:L94" si="64">IF(I74=0,0,J74/I74)</f>
        <v>0</v>
      </c>
      <c r="M74" s="15">
        <v>237</v>
      </c>
      <c r="N74" s="85"/>
      <c r="O74" s="90">
        <f t="shared" si="51"/>
        <v>-237</v>
      </c>
      <c r="P74" s="16">
        <f t="shared" ref="P74:P94" si="65">IF(M74=0,0,N74/M74)</f>
        <v>0</v>
      </c>
      <c r="Q74" s="15">
        <v>268</v>
      </c>
      <c r="R74" s="85"/>
      <c r="S74" s="90">
        <f t="shared" si="53"/>
        <v>-268</v>
      </c>
      <c r="T74" s="16">
        <f t="shared" ref="T74:T95" si="66">IF(Q74=0,0,R74/Q74)</f>
        <v>0</v>
      </c>
      <c r="U74" s="15">
        <v>268</v>
      </c>
      <c r="V74" s="85"/>
      <c r="W74" s="90">
        <f t="shared" si="61"/>
        <v>-268</v>
      </c>
      <c r="X74" s="16">
        <f t="shared" ref="X74:X94" si="67">IF(U74=0,0,V74/U74)</f>
        <v>0</v>
      </c>
      <c r="Y74" s="15">
        <v>268</v>
      </c>
      <c r="Z74" s="85"/>
      <c r="AA74" s="90">
        <f t="shared" si="62"/>
        <v>-268</v>
      </c>
      <c r="AB74" s="16">
        <f t="shared" ref="AB74:AB95" si="68">IF(Y74=0,0,Z74/Y74)</f>
        <v>0</v>
      </c>
      <c r="AC74" s="15">
        <v>0</v>
      </c>
      <c r="AD74" s="85"/>
      <c r="AE74" s="90">
        <f t="shared" si="63"/>
        <v>0</v>
      </c>
      <c r="AF74" s="16">
        <f t="shared" ref="AF74:AF95" si="69">IF(AC74=0,0,AD74/AC74)</f>
        <v>0</v>
      </c>
    </row>
    <row r="75" spans="1:32" x14ac:dyDescent="0.4">
      <c r="A75" s="189">
        <v>5133</v>
      </c>
      <c r="B75" s="189" t="s">
        <v>109</v>
      </c>
      <c r="C75" s="248">
        <v>550</v>
      </c>
      <c r="D75" s="86" t="s">
        <v>135</v>
      </c>
      <c r="E75" s="15">
        <v>432</v>
      </c>
      <c r="F75" s="87"/>
      <c r="G75" s="98">
        <f t="shared" si="47"/>
        <v>-432</v>
      </c>
      <c r="H75" s="16">
        <f t="shared" si="48"/>
        <v>0</v>
      </c>
      <c r="I75" s="15">
        <v>348</v>
      </c>
      <c r="J75" s="85"/>
      <c r="K75" s="90">
        <f t="shared" si="49"/>
        <v>-348</v>
      </c>
      <c r="L75" s="16">
        <f t="shared" si="64"/>
        <v>0</v>
      </c>
      <c r="M75" s="15">
        <v>348</v>
      </c>
      <c r="N75" s="85"/>
      <c r="O75" s="90">
        <f t="shared" si="51"/>
        <v>-348</v>
      </c>
      <c r="P75" s="16">
        <f t="shared" si="65"/>
        <v>0</v>
      </c>
      <c r="Q75" s="15">
        <v>348</v>
      </c>
      <c r="R75" s="85"/>
      <c r="S75" s="90">
        <f t="shared" si="53"/>
        <v>-348</v>
      </c>
      <c r="T75" s="16">
        <f t="shared" si="66"/>
        <v>0</v>
      </c>
      <c r="U75" s="15">
        <v>315</v>
      </c>
      <c r="V75" s="85"/>
      <c r="W75" s="90">
        <f t="shared" si="61"/>
        <v>-315</v>
      </c>
      <c r="X75" s="16">
        <f t="shared" si="67"/>
        <v>0</v>
      </c>
      <c r="Y75" s="15">
        <v>354</v>
      </c>
      <c r="Z75" s="85"/>
      <c r="AA75" s="90">
        <f t="shared" si="62"/>
        <v>-354</v>
      </c>
      <c r="AB75" s="16">
        <f t="shared" si="68"/>
        <v>0</v>
      </c>
      <c r="AC75" s="15">
        <v>0</v>
      </c>
      <c r="AD75" s="85"/>
      <c r="AE75" s="90">
        <f t="shared" si="63"/>
        <v>0</v>
      </c>
      <c r="AF75" s="16">
        <f t="shared" si="69"/>
        <v>0</v>
      </c>
    </row>
    <row r="76" spans="1:32" x14ac:dyDescent="0.4">
      <c r="A76" s="189">
        <v>5133</v>
      </c>
      <c r="B76" s="189" t="s">
        <v>109</v>
      </c>
      <c r="C76" s="248">
        <v>560</v>
      </c>
      <c r="D76" s="86" t="s">
        <v>136</v>
      </c>
      <c r="E76" s="15">
        <v>311</v>
      </c>
      <c r="F76" s="87"/>
      <c r="G76" s="98">
        <f t="shared" si="47"/>
        <v>-311</v>
      </c>
      <c r="H76" s="16">
        <f t="shared" si="48"/>
        <v>0</v>
      </c>
      <c r="I76" s="15">
        <v>340</v>
      </c>
      <c r="J76" s="85"/>
      <c r="K76" s="90">
        <f t="shared" si="49"/>
        <v>-340</v>
      </c>
      <c r="L76" s="16">
        <f t="shared" si="64"/>
        <v>0</v>
      </c>
      <c r="M76" s="15">
        <v>340</v>
      </c>
      <c r="N76" s="85"/>
      <c r="O76" s="90">
        <f t="shared" si="51"/>
        <v>-340</v>
      </c>
      <c r="P76" s="16">
        <f t="shared" si="65"/>
        <v>0</v>
      </c>
      <c r="Q76" s="15">
        <v>302</v>
      </c>
      <c r="R76" s="85"/>
      <c r="S76" s="90">
        <f t="shared" si="53"/>
        <v>-302</v>
      </c>
      <c r="T76" s="16">
        <f t="shared" si="66"/>
        <v>0</v>
      </c>
      <c r="U76" s="15">
        <v>376</v>
      </c>
      <c r="V76" s="85"/>
      <c r="W76" s="90">
        <f t="shared" si="61"/>
        <v>-376</v>
      </c>
      <c r="X76" s="16">
        <f t="shared" si="67"/>
        <v>0</v>
      </c>
      <c r="Y76" s="15">
        <v>311</v>
      </c>
      <c r="Z76" s="85"/>
      <c r="AA76" s="90">
        <f t="shared" si="62"/>
        <v>-311</v>
      </c>
      <c r="AB76" s="16">
        <f t="shared" si="68"/>
        <v>0</v>
      </c>
      <c r="AC76" s="15">
        <v>0</v>
      </c>
      <c r="AD76" s="85"/>
      <c r="AE76" s="90">
        <f t="shared" si="63"/>
        <v>0</v>
      </c>
      <c r="AF76" s="16">
        <f t="shared" si="69"/>
        <v>0</v>
      </c>
    </row>
    <row r="77" spans="1:32" x14ac:dyDescent="0.4">
      <c r="A77" s="189">
        <v>5133</v>
      </c>
      <c r="B77" s="189" t="s">
        <v>109</v>
      </c>
      <c r="C77" s="248">
        <v>570</v>
      </c>
      <c r="D77" s="86" t="s">
        <v>137</v>
      </c>
      <c r="E77" s="15">
        <v>96</v>
      </c>
      <c r="F77" s="87"/>
      <c r="G77" s="98">
        <f t="shared" si="47"/>
        <v>-96</v>
      </c>
      <c r="H77" s="16">
        <f t="shared" si="48"/>
        <v>0</v>
      </c>
      <c r="I77" s="15">
        <v>132</v>
      </c>
      <c r="J77" s="85"/>
      <c r="K77" s="90">
        <f t="shared" si="49"/>
        <v>-132</v>
      </c>
      <c r="L77" s="16">
        <f t="shared" si="64"/>
        <v>0</v>
      </c>
      <c r="M77" s="15">
        <v>96</v>
      </c>
      <c r="N77" s="85"/>
      <c r="O77" s="90">
        <f t="shared" si="51"/>
        <v>-96</v>
      </c>
      <c r="P77" s="16">
        <f t="shared" si="65"/>
        <v>0</v>
      </c>
      <c r="Q77" s="15">
        <v>132</v>
      </c>
      <c r="R77" s="85"/>
      <c r="S77" s="90">
        <f t="shared" si="53"/>
        <v>-132</v>
      </c>
      <c r="T77" s="16">
        <f t="shared" si="66"/>
        <v>0</v>
      </c>
      <c r="U77" s="15">
        <v>117</v>
      </c>
      <c r="V77" s="85"/>
      <c r="W77" s="90">
        <f t="shared" si="61"/>
        <v>-117</v>
      </c>
      <c r="X77" s="16">
        <f t="shared" si="67"/>
        <v>0</v>
      </c>
      <c r="Y77" s="15">
        <v>122</v>
      </c>
      <c r="Z77" s="85"/>
      <c r="AA77" s="90">
        <f t="shared" si="62"/>
        <v>-122</v>
      </c>
      <c r="AB77" s="16">
        <f t="shared" si="68"/>
        <v>0</v>
      </c>
      <c r="AC77" s="15">
        <v>0</v>
      </c>
      <c r="AD77" s="85"/>
      <c r="AE77" s="90">
        <f t="shared" si="63"/>
        <v>0</v>
      </c>
      <c r="AF77" s="16">
        <f t="shared" si="69"/>
        <v>0</v>
      </c>
    </row>
    <row r="78" spans="1:32" x14ac:dyDescent="0.4">
      <c r="A78" s="9">
        <v>5135</v>
      </c>
      <c r="B78" s="10" t="s">
        <v>40</v>
      </c>
      <c r="C78" s="10"/>
      <c r="D78" s="10"/>
      <c r="E78" s="12">
        <f>SUM(E79:E86)</f>
        <v>12091</v>
      </c>
      <c r="F78" s="32">
        <f>SUM(F79:F86)</f>
        <v>0</v>
      </c>
      <c r="G78" s="96">
        <f t="shared" si="47"/>
        <v>-12091</v>
      </c>
      <c r="H78" s="13">
        <f t="shared" si="48"/>
        <v>0</v>
      </c>
      <c r="I78" s="12">
        <f>SUM(I79:I86)</f>
        <v>12092</v>
      </c>
      <c r="J78" s="11">
        <f>SUM(J79:J86)</f>
        <v>0</v>
      </c>
      <c r="K78" s="88">
        <f t="shared" si="49"/>
        <v>-12092</v>
      </c>
      <c r="L78" s="13">
        <f t="shared" si="64"/>
        <v>0</v>
      </c>
      <c r="M78" s="12">
        <f>SUM(M79:M86)</f>
        <v>12091</v>
      </c>
      <c r="N78" s="11">
        <f>SUM(N79:N86)</f>
        <v>0</v>
      </c>
      <c r="O78" s="88">
        <f t="shared" si="51"/>
        <v>-12091</v>
      </c>
      <c r="P78" s="13">
        <f t="shared" si="65"/>
        <v>0</v>
      </c>
      <c r="Q78" s="12">
        <f>SUM(Q79:Q86)</f>
        <v>12092</v>
      </c>
      <c r="R78" s="11">
        <f>SUM(R79:R86)</f>
        <v>0</v>
      </c>
      <c r="S78" s="88">
        <f>R78-Q78</f>
        <v>-12092</v>
      </c>
      <c r="T78" s="13">
        <f t="shared" si="66"/>
        <v>0</v>
      </c>
      <c r="U78" s="12">
        <f>SUM(U79:U86)</f>
        <v>12091</v>
      </c>
      <c r="V78" s="11">
        <f>SUM(V79:V86)</f>
        <v>0</v>
      </c>
      <c r="W78" s="88">
        <f t="shared" si="61"/>
        <v>-12091</v>
      </c>
      <c r="X78" s="13">
        <f t="shared" si="67"/>
        <v>0</v>
      </c>
      <c r="Y78" s="12">
        <f>SUM(Y79:Y86)</f>
        <v>12092</v>
      </c>
      <c r="Z78" s="11">
        <f>SUM(Z79:Z86)</f>
        <v>0</v>
      </c>
      <c r="AA78" s="88">
        <f t="shared" si="62"/>
        <v>-12092</v>
      </c>
      <c r="AB78" s="13">
        <f t="shared" si="68"/>
        <v>0</v>
      </c>
      <c r="AC78" s="12">
        <f>SUM(AC79:AC86)</f>
        <v>0</v>
      </c>
      <c r="AD78" s="11">
        <f>SUM(AD79:AD86)</f>
        <v>0</v>
      </c>
      <c r="AE78" s="88">
        <f t="shared" si="63"/>
        <v>0</v>
      </c>
      <c r="AF78" s="13">
        <f t="shared" si="69"/>
        <v>0</v>
      </c>
    </row>
    <row r="79" spans="1:32" x14ac:dyDescent="0.4">
      <c r="A79" s="181">
        <v>5135</v>
      </c>
      <c r="B79" s="180" t="s">
        <v>40</v>
      </c>
      <c r="C79" s="248">
        <v>510</v>
      </c>
      <c r="D79" s="86" t="s">
        <v>1</v>
      </c>
      <c r="E79" s="15">
        <v>623</v>
      </c>
      <c r="F79" s="87"/>
      <c r="G79" s="98">
        <f>F79-E79</f>
        <v>-623</v>
      </c>
      <c r="H79" s="16">
        <f>IF(E79=0,0,F79/E79)</f>
        <v>0</v>
      </c>
      <c r="I79" s="15">
        <v>623</v>
      </c>
      <c r="J79" s="85"/>
      <c r="K79" s="90">
        <f>J79-I79</f>
        <v>-623</v>
      </c>
      <c r="L79" s="16">
        <f>IF(I79=0,0,J79/I79)</f>
        <v>0</v>
      </c>
      <c r="M79" s="15">
        <v>623</v>
      </c>
      <c r="N79" s="85"/>
      <c r="O79" s="90">
        <f>N79-M79</f>
        <v>-623</v>
      </c>
      <c r="P79" s="16">
        <f>IF(M79=0,0,N79/M79)</f>
        <v>0</v>
      </c>
      <c r="Q79" s="15">
        <v>623</v>
      </c>
      <c r="R79" s="85"/>
      <c r="S79" s="90">
        <f>R79-Q79</f>
        <v>-623</v>
      </c>
      <c r="T79" s="16">
        <f>IF(Q79=0,0,R79/Q79)</f>
        <v>0</v>
      </c>
      <c r="U79" s="15">
        <v>623</v>
      </c>
      <c r="V79" s="85"/>
      <c r="W79" s="90">
        <f>V79-U79</f>
        <v>-623</v>
      </c>
      <c r="X79" s="16">
        <f>IF(U79=0,0,V79/U79)</f>
        <v>0</v>
      </c>
      <c r="Y79" s="15">
        <v>623</v>
      </c>
      <c r="Z79" s="85"/>
      <c r="AA79" s="90">
        <f>Z79-Y79</f>
        <v>-623</v>
      </c>
      <c r="AB79" s="16">
        <f>IF(Y79=0,0,Z79/Y79)</f>
        <v>0</v>
      </c>
      <c r="AC79" s="15">
        <v>0</v>
      </c>
      <c r="AD79" s="85"/>
      <c r="AE79" s="90">
        <f>AD79-AC79</f>
        <v>0</v>
      </c>
      <c r="AF79" s="16">
        <f>IF(AC79=0,0,AD79/AC79)</f>
        <v>0</v>
      </c>
    </row>
    <row r="80" spans="1:32" x14ac:dyDescent="0.4">
      <c r="A80" s="181">
        <v>5135</v>
      </c>
      <c r="B80" s="180" t="s">
        <v>40</v>
      </c>
      <c r="C80" s="248">
        <v>520</v>
      </c>
      <c r="D80" s="86" t="s">
        <v>133</v>
      </c>
      <c r="E80" s="15">
        <v>623</v>
      </c>
      <c r="F80" s="87"/>
      <c r="G80" s="98">
        <f>F80-E80</f>
        <v>-623</v>
      </c>
      <c r="H80" s="16">
        <f>IF(E80=0,0,F80/E80)</f>
        <v>0</v>
      </c>
      <c r="I80" s="15">
        <v>623</v>
      </c>
      <c r="J80" s="85"/>
      <c r="K80" s="90">
        <f>J80-I80</f>
        <v>-623</v>
      </c>
      <c r="L80" s="16">
        <f>IF(I80=0,0,J80/I80)</f>
        <v>0</v>
      </c>
      <c r="M80" s="15">
        <v>623</v>
      </c>
      <c r="N80" s="85"/>
      <c r="O80" s="90">
        <f>N80-M80</f>
        <v>-623</v>
      </c>
      <c r="P80" s="16">
        <f>IF(M80=0,0,N80/M80)</f>
        <v>0</v>
      </c>
      <c r="Q80" s="15">
        <v>623</v>
      </c>
      <c r="R80" s="85"/>
      <c r="S80" s="90">
        <f>R80-Q80</f>
        <v>-623</v>
      </c>
      <c r="T80" s="16">
        <f>IF(Q80=0,0,R80/Q80)</f>
        <v>0</v>
      </c>
      <c r="U80" s="15">
        <v>623</v>
      </c>
      <c r="V80" s="85"/>
      <c r="W80" s="90">
        <f>V80-U80</f>
        <v>-623</v>
      </c>
      <c r="X80" s="16">
        <f>IF(U80=0,0,V80/U80)</f>
        <v>0</v>
      </c>
      <c r="Y80" s="15">
        <v>623</v>
      </c>
      <c r="Z80" s="85"/>
      <c r="AA80" s="90">
        <f>Z80-Y80</f>
        <v>-623</v>
      </c>
      <c r="AB80" s="16">
        <f>IF(Y80=0,0,Z80/Y80)</f>
        <v>0</v>
      </c>
      <c r="AC80" s="15">
        <v>0</v>
      </c>
      <c r="AD80" s="85"/>
      <c r="AE80" s="90">
        <f>AD80-AC80</f>
        <v>0</v>
      </c>
      <c r="AF80" s="16">
        <f>IF(AC80=0,0,AD80/AC80)</f>
        <v>0</v>
      </c>
    </row>
    <row r="81" spans="1:32" x14ac:dyDescent="0.4">
      <c r="A81" s="181">
        <v>5135</v>
      </c>
      <c r="B81" s="180" t="s">
        <v>40</v>
      </c>
      <c r="C81" s="248">
        <v>530</v>
      </c>
      <c r="D81" s="86" t="s">
        <v>132</v>
      </c>
      <c r="E81" s="15">
        <v>314</v>
      </c>
      <c r="F81" s="87"/>
      <c r="G81" s="98">
        <f t="shared" ref="G81:G85" si="70">F81-E81</f>
        <v>-314</v>
      </c>
      <c r="H81" s="16">
        <f t="shared" si="48"/>
        <v>0</v>
      </c>
      <c r="I81" s="15">
        <v>314</v>
      </c>
      <c r="J81" s="85"/>
      <c r="K81" s="90">
        <f t="shared" si="49"/>
        <v>-314</v>
      </c>
      <c r="L81" s="16">
        <f t="shared" si="64"/>
        <v>0</v>
      </c>
      <c r="M81" s="15">
        <v>314</v>
      </c>
      <c r="N81" s="85"/>
      <c r="O81" s="90">
        <f t="shared" si="51"/>
        <v>-314</v>
      </c>
      <c r="P81" s="16">
        <f t="shared" si="65"/>
        <v>0</v>
      </c>
      <c r="Q81" s="15">
        <v>314</v>
      </c>
      <c r="R81" s="85"/>
      <c r="S81" s="90">
        <f t="shared" si="53"/>
        <v>-314</v>
      </c>
      <c r="T81" s="16">
        <f t="shared" si="66"/>
        <v>0</v>
      </c>
      <c r="U81" s="15">
        <v>314</v>
      </c>
      <c r="V81" s="85"/>
      <c r="W81" s="90">
        <f t="shared" si="61"/>
        <v>-314</v>
      </c>
      <c r="X81" s="16">
        <f t="shared" si="67"/>
        <v>0</v>
      </c>
      <c r="Y81" s="15">
        <v>314</v>
      </c>
      <c r="Z81" s="85"/>
      <c r="AA81" s="90">
        <f t="shared" si="62"/>
        <v>-314</v>
      </c>
      <c r="AB81" s="16">
        <f t="shared" si="68"/>
        <v>0</v>
      </c>
      <c r="AC81" s="15">
        <v>0</v>
      </c>
      <c r="AD81" s="85"/>
      <c r="AE81" s="90">
        <f t="shared" si="63"/>
        <v>0</v>
      </c>
      <c r="AF81" s="16">
        <f t="shared" si="69"/>
        <v>0</v>
      </c>
    </row>
    <row r="82" spans="1:32" x14ac:dyDescent="0.4">
      <c r="A82" s="181">
        <v>5135</v>
      </c>
      <c r="B82" s="180" t="s">
        <v>40</v>
      </c>
      <c r="C82" s="248">
        <v>540</v>
      </c>
      <c r="D82" s="86" t="s">
        <v>134</v>
      </c>
      <c r="E82" s="15">
        <v>356</v>
      </c>
      <c r="F82" s="87"/>
      <c r="G82" s="98">
        <f t="shared" si="70"/>
        <v>-356</v>
      </c>
      <c r="H82" s="16">
        <f t="shared" si="48"/>
        <v>0</v>
      </c>
      <c r="I82" s="15">
        <v>356</v>
      </c>
      <c r="J82" s="85"/>
      <c r="K82" s="90">
        <f t="shared" si="49"/>
        <v>-356</v>
      </c>
      <c r="L82" s="16">
        <f t="shared" si="64"/>
        <v>0</v>
      </c>
      <c r="M82" s="15">
        <v>356</v>
      </c>
      <c r="N82" s="85"/>
      <c r="O82" s="90">
        <f t="shared" si="51"/>
        <v>-356</v>
      </c>
      <c r="P82" s="16">
        <f t="shared" si="65"/>
        <v>0</v>
      </c>
      <c r="Q82" s="15">
        <v>356</v>
      </c>
      <c r="R82" s="85"/>
      <c r="S82" s="90">
        <f t="shared" si="53"/>
        <v>-356</v>
      </c>
      <c r="T82" s="16">
        <f t="shared" si="66"/>
        <v>0</v>
      </c>
      <c r="U82" s="15">
        <v>356</v>
      </c>
      <c r="V82" s="85"/>
      <c r="W82" s="90">
        <f t="shared" si="61"/>
        <v>-356</v>
      </c>
      <c r="X82" s="16">
        <f t="shared" si="67"/>
        <v>0</v>
      </c>
      <c r="Y82" s="15">
        <v>356</v>
      </c>
      <c r="Z82" s="85"/>
      <c r="AA82" s="90">
        <f t="shared" si="62"/>
        <v>-356</v>
      </c>
      <c r="AB82" s="16">
        <f t="shared" si="68"/>
        <v>0</v>
      </c>
      <c r="AC82" s="15">
        <v>0</v>
      </c>
      <c r="AD82" s="85"/>
      <c r="AE82" s="90">
        <f t="shared" si="63"/>
        <v>0</v>
      </c>
      <c r="AF82" s="16">
        <f t="shared" si="69"/>
        <v>0</v>
      </c>
    </row>
    <row r="83" spans="1:32" x14ac:dyDescent="0.4">
      <c r="A83" s="181">
        <v>5135</v>
      </c>
      <c r="B83" s="180" t="s">
        <v>40</v>
      </c>
      <c r="C83" s="248">
        <v>550</v>
      </c>
      <c r="D83" s="86" t="s">
        <v>135</v>
      </c>
      <c r="E83" s="15">
        <v>250</v>
      </c>
      <c r="F83" s="87"/>
      <c r="G83" s="98">
        <f t="shared" si="70"/>
        <v>-250</v>
      </c>
      <c r="H83" s="16">
        <f t="shared" si="48"/>
        <v>0</v>
      </c>
      <c r="I83" s="15">
        <v>251</v>
      </c>
      <c r="J83" s="85"/>
      <c r="K83" s="90">
        <f t="shared" si="49"/>
        <v>-251</v>
      </c>
      <c r="L83" s="16">
        <f t="shared" si="64"/>
        <v>0</v>
      </c>
      <c r="M83" s="15">
        <v>250</v>
      </c>
      <c r="N83" s="85"/>
      <c r="O83" s="90">
        <f t="shared" si="51"/>
        <v>-250</v>
      </c>
      <c r="P83" s="16">
        <f t="shared" si="65"/>
        <v>0</v>
      </c>
      <c r="Q83" s="15">
        <v>251</v>
      </c>
      <c r="R83" s="85"/>
      <c r="S83" s="90">
        <f t="shared" si="53"/>
        <v>-251</v>
      </c>
      <c r="T83" s="16">
        <f t="shared" si="66"/>
        <v>0</v>
      </c>
      <c r="U83" s="15">
        <v>250</v>
      </c>
      <c r="V83" s="85"/>
      <c r="W83" s="90">
        <f t="shared" si="61"/>
        <v>-250</v>
      </c>
      <c r="X83" s="16">
        <f t="shared" si="67"/>
        <v>0</v>
      </c>
      <c r="Y83" s="15">
        <v>251</v>
      </c>
      <c r="Z83" s="85"/>
      <c r="AA83" s="90">
        <f t="shared" si="62"/>
        <v>-251</v>
      </c>
      <c r="AB83" s="16">
        <f t="shared" si="68"/>
        <v>0</v>
      </c>
      <c r="AC83" s="15">
        <v>0</v>
      </c>
      <c r="AD83" s="85"/>
      <c r="AE83" s="90">
        <f t="shared" si="63"/>
        <v>0</v>
      </c>
      <c r="AF83" s="16">
        <f t="shared" si="69"/>
        <v>0</v>
      </c>
    </row>
    <row r="84" spans="1:32" x14ac:dyDescent="0.4">
      <c r="A84" s="181">
        <v>5135</v>
      </c>
      <c r="B84" s="180" t="s">
        <v>40</v>
      </c>
      <c r="C84" s="248">
        <v>560</v>
      </c>
      <c r="D84" s="86" t="s">
        <v>136</v>
      </c>
      <c r="E84" s="15">
        <v>175</v>
      </c>
      <c r="F84" s="87"/>
      <c r="G84" s="98">
        <f t="shared" si="70"/>
        <v>-175</v>
      </c>
      <c r="H84" s="16">
        <f t="shared" si="48"/>
        <v>0</v>
      </c>
      <c r="I84" s="15">
        <v>175</v>
      </c>
      <c r="J84" s="85"/>
      <c r="K84" s="90">
        <f t="shared" si="49"/>
        <v>-175</v>
      </c>
      <c r="L84" s="16">
        <f t="shared" si="64"/>
        <v>0</v>
      </c>
      <c r="M84" s="15">
        <v>175</v>
      </c>
      <c r="N84" s="85"/>
      <c r="O84" s="90">
        <f t="shared" si="51"/>
        <v>-175</v>
      </c>
      <c r="P84" s="16">
        <f t="shared" si="65"/>
        <v>0</v>
      </c>
      <c r="Q84" s="15">
        <v>175</v>
      </c>
      <c r="R84" s="85"/>
      <c r="S84" s="90">
        <f t="shared" si="53"/>
        <v>-175</v>
      </c>
      <c r="T84" s="16">
        <f t="shared" si="66"/>
        <v>0</v>
      </c>
      <c r="U84" s="15">
        <v>175</v>
      </c>
      <c r="V84" s="85"/>
      <c r="W84" s="90">
        <f t="shared" si="61"/>
        <v>-175</v>
      </c>
      <c r="X84" s="16">
        <f t="shared" si="67"/>
        <v>0</v>
      </c>
      <c r="Y84" s="15">
        <v>175</v>
      </c>
      <c r="Z84" s="85"/>
      <c r="AA84" s="90">
        <f t="shared" si="62"/>
        <v>-175</v>
      </c>
      <c r="AB84" s="16">
        <f t="shared" si="68"/>
        <v>0</v>
      </c>
      <c r="AC84" s="15">
        <v>0</v>
      </c>
      <c r="AD84" s="85"/>
      <c r="AE84" s="90">
        <f t="shared" si="63"/>
        <v>0</v>
      </c>
      <c r="AF84" s="16">
        <f t="shared" si="69"/>
        <v>0</v>
      </c>
    </row>
    <row r="85" spans="1:32" x14ac:dyDescent="0.4">
      <c r="A85" s="181">
        <v>5135</v>
      </c>
      <c r="B85" s="180" t="s">
        <v>40</v>
      </c>
      <c r="C85" s="248">
        <v>570</v>
      </c>
      <c r="D85" s="86" t="s">
        <v>137</v>
      </c>
      <c r="E85" s="15">
        <v>150</v>
      </c>
      <c r="F85" s="87"/>
      <c r="G85" s="98">
        <f t="shared" si="70"/>
        <v>-150</v>
      </c>
      <c r="H85" s="16">
        <f t="shared" si="48"/>
        <v>0</v>
      </c>
      <c r="I85" s="15">
        <v>150</v>
      </c>
      <c r="J85" s="85"/>
      <c r="K85" s="90">
        <f t="shared" si="49"/>
        <v>-150</v>
      </c>
      <c r="L85" s="16">
        <f t="shared" si="64"/>
        <v>0</v>
      </c>
      <c r="M85" s="15">
        <v>150</v>
      </c>
      <c r="N85" s="85"/>
      <c r="O85" s="90">
        <f t="shared" si="51"/>
        <v>-150</v>
      </c>
      <c r="P85" s="16">
        <f t="shared" si="65"/>
        <v>0</v>
      </c>
      <c r="Q85" s="15">
        <v>150</v>
      </c>
      <c r="R85" s="85"/>
      <c r="S85" s="90">
        <f t="shared" si="53"/>
        <v>-150</v>
      </c>
      <c r="T85" s="16">
        <f t="shared" si="66"/>
        <v>0</v>
      </c>
      <c r="U85" s="15">
        <v>150</v>
      </c>
      <c r="V85" s="85"/>
      <c r="W85" s="90">
        <f t="shared" si="61"/>
        <v>-150</v>
      </c>
      <c r="X85" s="16">
        <f t="shared" si="67"/>
        <v>0</v>
      </c>
      <c r="Y85" s="15">
        <v>150</v>
      </c>
      <c r="Z85" s="85"/>
      <c r="AA85" s="90">
        <f t="shared" si="62"/>
        <v>-150</v>
      </c>
      <c r="AB85" s="16">
        <f t="shared" si="68"/>
        <v>0</v>
      </c>
      <c r="AC85" s="15">
        <v>0</v>
      </c>
      <c r="AD85" s="85"/>
      <c r="AE85" s="90">
        <f t="shared" si="63"/>
        <v>0</v>
      </c>
      <c r="AF85" s="16">
        <f t="shared" si="69"/>
        <v>0</v>
      </c>
    </row>
    <row r="86" spans="1:32" s="182" customFormat="1" x14ac:dyDescent="0.4">
      <c r="A86" s="169">
        <v>5135</v>
      </c>
      <c r="B86" s="182" t="s">
        <v>40</v>
      </c>
      <c r="C86" s="182">
        <v>390</v>
      </c>
      <c r="D86" s="182" t="s">
        <v>8</v>
      </c>
      <c r="E86" s="171">
        <v>9600</v>
      </c>
      <c r="F86" s="172"/>
      <c r="G86" s="173">
        <f>F86-E86</f>
        <v>-9600</v>
      </c>
      <c r="H86" s="170">
        <f>IF(E86=0,0,F86/E86)</f>
        <v>0</v>
      </c>
      <c r="I86" s="171">
        <v>9600</v>
      </c>
      <c r="J86" s="167"/>
      <c r="K86" s="168">
        <f>J86-I86</f>
        <v>-9600</v>
      </c>
      <c r="L86" s="170">
        <f>IF(I86=0,0,J86/I86)</f>
        <v>0</v>
      </c>
      <c r="M86" s="171">
        <v>9600</v>
      </c>
      <c r="N86" s="167"/>
      <c r="O86" s="168">
        <f>N86-M86</f>
        <v>-9600</v>
      </c>
      <c r="P86" s="170">
        <f>IF(M86=0,0,N86/M86)</f>
        <v>0</v>
      </c>
      <c r="Q86" s="171">
        <v>9600</v>
      </c>
      <c r="R86" s="167"/>
      <c r="S86" s="168">
        <f>R86-Q86</f>
        <v>-9600</v>
      </c>
      <c r="T86" s="170">
        <f>IF(Q86=0,0,R86/Q86)</f>
        <v>0</v>
      </c>
      <c r="U86" s="171">
        <v>9600</v>
      </c>
      <c r="V86" s="167"/>
      <c r="W86" s="168">
        <f>V86-U86</f>
        <v>-9600</v>
      </c>
      <c r="X86" s="170">
        <f>IF(U86=0,0,V86/U86)</f>
        <v>0</v>
      </c>
      <c r="Y86" s="171">
        <v>9600</v>
      </c>
      <c r="Z86" s="167"/>
      <c r="AA86" s="168">
        <f>Z86-Y86</f>
        <v>-9600</v>
      </c>
      <c r="AB86" s="170">
        <f>IF(Y86=0,0,Z86/Y86)</f>
        <v>0</v>
      </c>
      <c r="AC86" s="171">
        <v>0</v>
      </c>
      <c r="AD86" s="167"/>
      <c r="AE86" s="168">
        <f>AD86-AC86</f>
        <v>0</v>
      </c>
      <c r="AF86" s="170">
        <f>IF(AC86=0,0,AD86/AC86)</f>
        <v>0</v>
      </c>
    </row>
    <row r="87" spans="1:32" x14ac:dyDescent="0.4">
      <c r="A87" s="9">
        <v>5145</v>
      </c>
      <c r="B87" s="10" t="s">
        <v>93</v>
      </c>
      <c r="C87" s="10"/>
      <c r="D87" s="10"/>
      <c r="E87" s="12">
        <f>SUM(E88:E94)</f>
        <v>44070</v>
      </c>
      <c r="F87" s="32">
        <f>SUM(F88:F94)</f>
        <v>0</v>
      </c>
      <c r="G87" s="96">
        <f t="shared" ref="G87:G94" si="71">F87-E87</f>
        <v>-44070</v>
      </c>
      <c r="H87" s="13">
        <f t="shared" ref="H87:H94" si="72">IF(E87=0,0,F87/E87)</f>
        <v>0</v>
      </c>
      <c r="I87" s="12">
        <f>SUM(I88:I94)</f>
        <v>39000</v>
      </c>
      <c r="J87" s="11">
        <f>SUM(J88:J94)</f>
        <v>0</v>
      </c>
      <c r="K87" s="88">
        <f t="shared" si="49"/>
        <v>-39000</v>
      </c>
      <c r="L87" s="13">
        <f t="shared" si="64"/>
        <v>0</v>
      </c>
      <c r="M87" s="12">
        <f>SUM(M88:M94)</f>
        <v>40950</v>
      </c>
      <c r="N87" s="11">
        <f>SUM(N88:N94)</f>
        <v>0</v>
      </c>
      <c r="O87" s="88">
        <f t="shared" si="51"/>
        <v>-40950</v>
      </c>
      <c r="P87" s="13">
        <f t="shared" si="65"/>
        <v>0</v>
      </c>
      <c r="Q87" s="12">
        <f>SUM(Q88:Q94)</f>
        <v>44850</v>
      </c>
      <c r="R87" s="11">
        <f>SUM(R88:R94)</f>
        <v>0</v>
      </c>
      <c r="S87" s="88">
        <f t="shared" si="53"/>
        <v>-44850</v>
      </c>
      <c r="T87" s="13">
        <f t="shared" si="66"/>
        <v>0</v>
      </c>
      <c r="U87" s="12">
        <f>SUM(U88:U94)</f>
        <v>50700</v>
      </c>
      <c r="V87" s="11">
        <f>SUM(V88:V94)</f>
        <v>0</v>
      </c>
      <c r="W87" s="88">
        <f t="shared" si="61"/>
        <v>-50700</v>
      </c>
      <c r="X87" s="13">
        <f t="shared" si="67"/>
        <v>0</v>
      </c>
      <c r="Y87" s="12">
        <f>SUM(Y88:Y94)</f>
        <v>50700</v>
      </c>
      <c r="Z87" s="11">
        <f>SUM(Z88:Z94)</f>
        <v>0</v>
      </c>
      <c r="AA87" s="88">
        <f t="shared" si="62"/>
        <v>-50700</v>
      </c>
      <c r="AB87" s="13">
        <f t="shared" si="68"/>
        <v>0</v>
      </c>
      <c r="AC87" s="12">
        <f>SUM(AC88:AC94)</f>
        <v>0</v>
      </c>
      <c r="AD87" s="11">
        <f>SUM(AD88:AD94)</f>
        <v>0</v>
      </c>
      <c r="AE87" s="88">
        <f t="shared" si="63"/>
        <v>0</v>
      </c>
      <c r="AF87" s="13">
        <f t="shared" si="69"/>
        <v>0</v>
      </c>
    </row>
    <row r="88" spans="1:32" x14ac:dyDescent="0.4">
      <c r="A88" s="181">
        <v>5145</v>
      </c>
      <c r="B88" s="180" t="s">
        <v>103</v>
      </c>
      <c r="C88" s="248">
        <v>510</v>
      </c>
      <c r="D88" s="86" t="s">
        <v>1</v>
      </c>
      <c r="E88" s="15">
        <v>0</v>
      </c>
      <c r="F88" s="87"/>
      <c r="G88" s="98">
        <f>F88-E88</f>
        <v>0</v>
      </c>
      <c r="H88" s="16">
        <f>IF(E88=0,0,F88/E88)</f>
        <v>0</v>
      </c>
      <c r="I88" s="15">
        <v>0</v>
      </c>
      <c r="J88" s="85"/>
      <c r="K88" s="90">
        <f>J88-I88</f>
        <v>0</v>
      </c>
      <c r="L88" s="16">
        <f>IF(I88=0,0,J88/I88)</f>
        <v>0</v>
      </c>
      <c r="M88" s="15">
        <v>0</v>
      </c>
      <c r="N88" s="85"/>
      <c r="O88" s="90">
        <f>N88-M88</f>
        <v>0</v>
      </c>
      <c r="P88" s="16">
        <f>IF(M88=0,0,N88/M88)</f>
        <v>0</v>
      </c>
      <c r="Q88" s="15">
        <v>0</v>
      </c>
      <c r="R88" s="85"/>
      <c r="S88" s="90">
        <f>R88-Q88</f>
        <v>0</v>
      </c>
      <c r="T88" s="16">
        <f>IF(Q88=0,0,R88/Q88)</f>
        <v>0</v>
      </c>
      <c r="U88" s="15">
        <v>0</v>
      </c>
      <c r="V88" s="85"/>
      <c r="W88" s="90">
        <f>V88-U88</f>
        <v>0</v>
      </c>
      <c r="X88" s="16">
        <f>IF(U88=0,0,V88/U88)</f>
        <v>0</v>
      </c>
      <c r="Y88" s="15">
        <v>0</v>
      </c>
      <c r="Z88" s="85"/>
      <c r="AA88" s="90">
        <f>Z88-Y88</f>
        <v>0</v>
      </c>
      <c r="AB88" s="16">
        <f>IF(Y88=0,0,Z88/Y88)</f>
        <v>0</v>
      </c>
      <c r="AC88" s="15">
        <v>0</v>
      </c>
      <c r="AD88" s="85"/>
      <c r="AE88" s="90">
        <f>AD88-AC88</f>
        <v>0</v>
      </c>
      <c r="AF88" s="16">
        <f>IF(AC88=0,0,AD88/AC88)</f>
        <v>0</v>
      </c>
    </row>
    <row r="89" spans="1:32" x14ac:dyDescent="0.4">
      <c r="A89" s="181">
        <v>5145</v>
      </c>
      <c r="B89" s="180" t="s">
        <v>103</v>
      </c>
      <c r="C89" s="248">
        <v>520</v>
      </c>
      <c r="D89" s="86" t="s">
        <v>133</v>
      </c>
      <c r="E89" s="15">
        <v>0</v>
      </c>
      <c r="F89" s="87"/>
      <c r="G89" s="98">
        <f>F89-E89</f>
        <v>0</v>
      </c>
      <c r="H89" s="16">
        <f>IF(E89=0,0,F89/E89)</f>
        <v>0</v>
      </c>
      <c r="I89" s="15">
        <v>0</v>
      </c>
      <c r="J89" s="85"/>
      <c r="K89" s="90">
        <f>J89-I89</f>
        <v>0</v>
      </c>
      <c r="L89" s="16">
        <f>IF(I89=0,0,J89/I89)</f>
        <v>0</v>
      </c>
      <c r="M89" s="15">
        <v>0</v>
      </c>
      <c r="N89" s="85"/>
      <c r="O89" s="90">
        <f>N89-M89</f>
        <v>0</v>
      </c>
      <c r="P89" s="16">
        <f>IF(M89=0,0,N89/M89)</f>
        <v>0</v>
      </c>
      <c r="Q89" s="15">
        <v>0</v>
      </c>
      <c r="R89" s="85"/>
      <c r="S89" s="90">
        <f>R89-Q89</f>
        <v>0</v>
      </c>
      <c r="T89" s="16">
        <f>IF(Q89=0,0,R89/Q89)</f>
        <v>0</v>
      </c>
      <c r="U89" s="15">
        <v>0</v>
      </c>
      <c r="V89" s="85"/>
      <c r="W89" s="90">
        <f>V89-U89</f>
        <v>0</v>
      </c>
      <c r="X89" s="16">
        <f>IF(U89=0,0,V89/U89)</f>
        <v>0</v>
      </c>
      <c r="Y89" s="15">
        <v>0</v>
      </c>
      <c r="Z89" s="85"/>
      <c r="AA89" s="90">
        <f>Z89-Y89</f>
        <v>0</v>
      </c>
      <c r="AB89" s="16">
        <f>IF(Y89=0,0,Z89/Y89)</f>
        <v>0</v>
      </c>
      <c r="AC89" s="15">
        <v>0</v>
      </c>
      <c r="AD89" s="85"/>
      <c r="AE89" s="90">
        <f>AD89-AC89</f>
        <v>0</v>
      </c>
      <c r="AF89" s="16">
        <f>IF(AC89=0,0,AD89/AC89)</f>
        <v>0</v>
      </c>
    </row>
    <row r="90" spans="1:32" x14ac:dyDescent="0.4">
      <c r="A90" s="181">
        <v>5145</v>
      </c>
      <c r="B90" s="180" t="s">
        <v>103</v>
      </c>
      <c r="C90" s="248">
        <v>530</v>
      </c>
      <c r="D90" s="86" t="s">
        <v>132</v>
      </c>
      <c r="E90" s="15">
        <v>10530</v>
      </c>
      <c r="F90" s="87"/>
      <c r="G90" s="98">
        <f t="shared" si="71"/>
        <v>-10530</v>
      </c>
      <c r="H90" s="16">
        <f t="shared" si="72"/>
        <v>0</v>
      </c>
      <c r="I90" s="15">
        <v>9750</v>
      </c>
      <c r="J90" s="85"/>
      <c r="K90" s="90">
        <f t="shared" si="49"/>
        <v>-9750</v>
      </c>
      <c r="L90" s="16">
        <f t="shared" si="64"/>
        <v>0</v>
      </c>
      <c r="M90" s="15">
        <v>11700</v>
      </c>
      <c r="N90" s="85"/>
      <c r="O90" s="90">
        <f t="shared" si="51"/>
        <v>-11700</v>
      </c>
      <c r="P90" s="16">
        <f t="shared" si="65"/>
        <v>0</v>
      </c>
      <c r="Q90" s="15">
        <v>13650</v>
      </c>
      <c r="R90" s="85"/>
      <c r="S90" s="90">
        <f t="shared" si="53"/>
        <v>-13650</v>
      </c>
      <c r="T90" s="16">
        <f t="shared" si="66"/>
        <v>0</v>
      </c>
      <c r="U90" s="15">
        <v>15600</v>
      </c>
      <c r="V90" s="85"/>
      <c r="W90" s="90">
        <f t="shared" si="61"/>
        <v>-15600</v>
      </c>
      <c r="X90" s="16">
        <f t="shared" si="67"/>
        <v>0</v>
      </c>
      <c r="Y90" s="15">
        <v>15600</v>
      </c>
      <c r="Z90" s="85"/>
      <c r="AA90" s="90">
        <f t="shared" si="62"/>
        <v>-15600</v>
      </c>
      <c r="AB90" s="16">
        <f t="shared" si="68"/>
        <v>0</v>
      </c>
      <c r="AC90" s="15">
        <v>0</v>
      </c>
      <c r="AD90" s="85"/>
      <c r="AE90" s="90">
        <f t="shared" si="63"/>
        <v>0</v>
      </c>
      <c r="AF90" s="16">
        <f t="shared" si="69"/>
        <v>0</v>
      </c>
    </row>
    <row r="91" spans="1:32" x14ac:dyDescent="0.4">
      <c r="A91" s="181">
        <v>5145</v>
      </c>
      <c r="B91" s="180" t="s">
        <v>103</v>
      </c>
      <c r="C91" s="248">
        <v>540</v>
      </c>
      <c r="D91" s="86" t="s">
        <v>134</v>
      </c>
      <c r="E91" s="15">
        <v>8190</v>
      </c>
      <c r="F91" s="87"/>
      <c r="G91" s="98">
        <f t="shared" si="71"/>
        <v>-8190</v>
      </c>
      <c r="H91" s="16">
        <f t="shared" si="72"/>
        <v>0</v>
      </c>
      <c r="I91" s="15">
        <v>8190</v>
      </c>
      <c r="J91" s="85"/>
      <c r="K91" s="90">
        <f t="shared" si="49"/>
        <v>-8190</v>
      </c>
      <c r="L91" s="16">
        <f t="shared" si="64"/>
        <v>0</v>
      </c>
      <c r="M91" s="15">
        <v>8190</v>
      </c>
      <c r="N91" s="85"/>
      <c r="O91" s="90">
        <f t="shared" si="51"/>
        <v>-8190</v>
      </c>
      <c r="P91" s="16">
        <f t="shared" si="65"/>
        <v>0</v>
      </c>
      <c r="Q91" s="15">
        <v>8190</v>
      </c>
      <c r="R91" s="85"/>
      <c r="S91" s="90">
        <f t="shared" si="53"/>
        <v>-8190</v>
      </c>
      <c r="T91" s="16">
        <f t="shared" si="66"/>
        <v>0</v>
      </c>
      <c r="U91" s="15">
        <v>8190</v>
      </c>
      <c r="V91" s="85"/>
      <c r="W91" s="90">
        <f t="shared" si="61"/>
        <v>-8190</v>
      </c>
      <c r="X91" s="16">
        <f t="shared" si="67"/>
        <v>0</v>
      </c>
      <c r="Y91" s="15">
        <v>8190</v>
      </c>
      <c r="Z91" s="85"/>
      <c r="AA91" s="90">
        <f t="shared" si="62"/>
        <v>-8190</v>
      </c>
      <c r="AB91" s="16">
        <f t="shared" si="68"/>
        <v>0</v>
      </c>
      <c r="AC91" s="15">
        <v>0</v>
      </c>
      <c r="AD91" s="85"/>
      <c r="AE91" s="90">
        <f t="shared" si="63"/>
        <v>0</v>
      </c>
      <c r="AF91" s="16">
        <f t="shared" si="69"/>
        <v>0</v>
      </c>
    </row>
    <row r="92" spans="1:32" x14ac:dyDescent="0.4">
      <c r="A92" s="181">
        <v>5145</v>
      </c>
      <c r="B92" s="180" t="s">
        <v>103</v>
      </c>
      <c r="C92" s="248">
        <v>550</v>
      </c>
      <c r="D92" s="86" t="s">
        <v>135</v>
      </c>
      <c r="E92" s="15">
        <v>9360</v>
      </c>
      <c r="F92" s="87"/>
      <c r="G92" s="98">
        <f t="shared" si="71"/>
        <v>-9360</v>
      </c>
      <c r="H92" s="16">
        <f t="shared" si="72"/>
        <v>0</v>
      </c>
      <c r="I92" s="15">
        <v>8190</v>
      </c>
      <c r="J92" s="85"/>
      <c r="K92" s="90">
        <f t="shared" si="49"/>
        <v>-8190</v>
      </c>
      <c r="L92" s="16">
        <f t="shared" si="64"/>
        <v>0</v>
      </c>
      <c r="M92" s="15">
        <v>8190</v>
      </c>
      <c r="N92" s="85"/>
      <c r="O92" s="90">
        <f t="shared" si="51"/>
        <v>-8190</v>
      </c>
      <c r="P92" s="16">
        <f t="shared" si="65"/>
        <v>0</v>
      </c>
      <c r="Q92" s="15">
        <v>10140</v>
      </c>
      <c r="R92" s="85"/>
      <c r="S92" s="90">
        <f t="shared" si="53"/>
        <v>-10140</v>
      </c>
      <c r="T92" s="16">
        <f t="shared" si="66"/>
        <v>0</v>
      </c>
      <c r="U92" s="15">
        <v>10140</v>
      </c>
      <c r="V92" s="85"/>
      <c r="W92" s="90">
        <f t="shared" si="61"/>
        <v>-10140</v>
      </c>
      <c r="X92" s="16">
        <f t="shared" si="67"/>
        <v>0</v>
      </c>
      <c r="Y92" s="15">
        <v>10140</v>
      </c>
      <c r="Z92" s="85"/>
      <c r="AA92" s="90">
        <f t="shared" si="62"/>
        <v>-10140</v>
      </c>
      <c r="AB92" s="16">
        <f t="shared" si="68"/>
        <v>0</v>
      </c>
      <c r="AC92" s="15">
        <v>0</v>
      </c>
      <c r="AD92" s="85"/>
      <c r="AE92" s="90">
        <f t="shared" si="63"/>
        <v>0</v>
      </c>
      <c r="AF92" s="16">
        <f t="shared" si="69"/>
        <v>0</v>
      </c>
    </row>
    <row r="93" spans="1:32" x14ac:dyDescent="0.4">
      <c r="A93" s="181">
        <v>5145</v>
      </c>
      <c r="B93" s="180" t="s">
        <v>103</v>
      </c>
      <c r="C93" s="248">
        <v>560</v>
      </c>
      <c r="D93" s="86" t="s">
        <v>136</v>
      </c>
      <c r="E93" s="15">
        <v>7020</v>
      </c>
      <c r="F93" s="87"/>
      <c r="G93" s="98">
        <f t="shared" si="71"/>
        <v>-7020</v>
      </c>
      <c r="H93" s="16">
        <f t="shared" si="72"/>
        <v>0</v>
      </c>
      <c r="I93" s="15">
        <v>7020</v>
      </c>
      <c r="J93" s="85"/>
      <c r="K93" s="90">
        <f t="shared" si="49"/>
        <v>-7020</v>
      </c>
      <c r="L93" s="16">
        <f t="shared" si="64"/>
        <v>0</v>
      </c>
      <c r="M93" s="15">
        <v>7020</v>
      </c>
      <c r="N93" s="85"/>
      <c r="O93" s="90">
        <f t="shared" si="51"/>
        <v>-7020</v>
      </c>
      <c r="P93" s="16">
        <f t="shared" si="65"/>
        <v>0</v>
      </c>
      <c r="Q93" s="15">
        <v>7020</v>
      </c>
      <c r="R93" s="85"/>
      <c r="S93" s="90">
        <f t="shared" si="53"/>
        <v>-7020</v>
      </c>
      <c r="T93" s="16">
        <f t="shared" si="66"/>
        <v>0</v>
      </c>
      <c r="U93" s="15">
        <v>7020</v>
      </c>
      <c r="V93" s="85"/>
      <c r="W93" s="90">
        <f t="shared" si="61"/>
        <v>-7020</v>
      </c>
      <c r="X93" s="16">
        <f t="shared" si="67"/>
        <v>0</v>
      </c>
      <c r="Y93" s="15">
        <v>7020</v>
      </c>
      <c r="Z93" s="85"/>
      <c r="AA93" s="90">
        <f t="shared" si="62"/>
        <v>-7020</v>
      </c>
      <c r="AB93" s="16">
        <f t="shared" si="68"/>
        <v>0</v>
      </c>
      <c r="AC93" s="15">
        <v>0</v>
      </c>
      <c r="AD93" s="85"/>
      <c r="AE93" s="90">
        <f t="shared" si="63"/>
        <v>0</v>
      </c>
      <c r="AF93" s="16">
        <f t="shared" si="69"/>
        <v>0</v>
      </c>
    </row>
    <row r="94" spans="1:32" x14ac:dyDescent="0.4">
      <c r="A94" s="181">
        <v>5145</v>
      </c>
      <c r="B94" s="180" t="s">
        <v>103</v>
      </c>
      <c r="C94" s="248">
        <v>570</v>
      </c>
      <c r="D94" s="86" t="s">
        <v>137</v>
      </c>
      <c r="E94" s="15">
        <v>8970</v>
      </c>
      <c r="F94" s="87"/>
      <c r="G94" s="98">
        <f t="shared" si="71"/>
        <v>-8970</v>
      </c>
      <c r="H94" s="16">
        <f t="shared" si="72"/>
        <v>0</v>
      </c>
      <c r="I94" s="15">
        <v>5850</v>
      </c>
      <c r="J94" s="85"/>
      <c r="K94" s="90">
        <f t="shared" si="49"/>
        <v>-5850</v>
      </c>
      <c r="L94" s="16">
        <f t="shared" si="64"/>
        <v>0</v>
      </c>
      <c r="M94" s="15">
        <v>5850</v>
      </c>
      <c r="N94" s="85"/>
      <c r="O94" s="90">
        <f t="shared" si="51"/>
        <v>-5850</v>
      </c>
      <c r="P94" s="16">
        <f t="shared" si="65"/>
        <v>0</v>
      </c>
      <c r="Q94" s="15">
        <v>5850</v>
      </c>
      <c r="R94" s="85"/>
      <c r="S94" s="90">
        <f t="shared" si="53"/>
        <v>-5850</v>
      </c>
      <c r="T94" s="16">
        <f t="shared" si="66"/>
        <v>0</v>
      </c>
      <c r="U94" s="15">
        <v>9750</v>
      </c>
      <c r="V94" s="85"/>
      <c r="W94" s="90">
        <f t="shared" si="61"/>
        <v>-9750</v>
      </c>
      <c r="X94" s="16">
        <f t="shared" si="67"/>
        <v>0</v>
      </c>
      <c r="Y94" s="15">
        <v>9750</v>
      </c>
      <c r="Z94" s="85"/>
      <c r="AA94" s="90">
        <f t="shared" si="62"/>
        <v>-9750</v>
      </c>
      <c r="AB94" s="16">
        <f t="shared" si="68"/>
        <v>0</v>
      </c>
      <c r="AC94" s="15">
        <v>0</v>
      </c>
      <c r="AD94" s="85"/>
      <c r="AE94" s="90">
        <f t="shared" si="63"/>
        <v>0</v>
      </c>
      <c r="AF94" s="16">
        <f t="shared" si="69"/>
        <v>0</v>
      </c>
    </row>
    <row r="95" spans="1:32" x14ac:dyDescent="0.4">
      <c r="A95" s="9">
        <v>5151</v>
      </c>
      <c r="B95" s="10" t="s">
        <v>41</v>
      </c>
      <c r="C95" s="10"/>
      <c r="D95" s="10"/>
      <c r="E95" s="12">
        <f>SUM(E96:E103)</f>
        <v>0</v>
      </c>
      <c r="F95" s="32">
        <f>SUM(F96:F103)</f>
        <v>0</v>
      </c>
      <c r="G95" s="96">
        <f t="shared" si="47"/>
        <v>0</v>
      </c>
      <c r="H95" s="13">
        <f t="shared" si="48"/>
        <v>0</v>
      </c>
      <c r="I95" s="12">
        <f>SUM(I96:I103)</f>
        <v>0</v>
      </c>
      <c r="J95" s="11">
        <f>SUM(J96:J103)</f>
        <v>0</v>
      </c>
      <c r="K95" s="88">
        <f t="shared" ref="K95" si="73">J95-I95</f>
        <v>0</v>
      </c>
      <c r="L95" s="13">
        <f t="shared" ref="L95" si="74">IF(I95=0,0,J95/I95)</f>
        <v>0</v>
      </c>
      <c r="M95" s="12">
        <f>SUM(M96:M103)</f>
        <v>0</v>
      </c>
      <c r="N95" s="11">
        <f>SUM(N96:N103)</f>
        <v>0</v>
      </c>
      <c r="O95" s="88">
        <f t="shared" ref="O95" si="75">N95-M95</f>
        <v>0</v>
      </c>
      <c r="P95" s="13">
        <f t="shared" ref="P95" si="76">IF(M95=0,0,N95/M95)</f>
        <v>0</v>
      </c>
      <c r="Q95" s="12">
        <f>SUM(Q96:Q103)</f>
        <v>0</v>
      </c>
      <c r="R95" s="11">
        <f>SUM(R96:R103)</f>
        <v>0</v>
      </c>
      <c r="S95" s="88">
        <f t="shared" si="53"/>
        <v>0</v>
      </c>
      <c r="T95" s="13">
        <f t="shared" si="66"/>
        <v>0</v>
      </c>
      <c r="U95" s="12">
        <f>SUM(U96:U103)</f>
        <v>0</v>
      </c>
      <c r="V95" s="11">
        <f>SUM(V96:V103)</f>
        <v>0</v>
      </c>
      <c r="W95" s="88">
        <v>0</v>
      </c>
      <c r="X95" s="13">
        <v>0</v>
      </c>
      <c r="Y95" s="12">
        <f>SUM(Y96:Y103)</f>
        <v>0</v>
      </c>
      <c r="Z95" s="11">
        <f>SUM(Z96:Z103)</f>
        <v>0</v>
      </c>
      <c r="AA95" s="88">
        <f t="shared" si="62"/>
        <v>0</v>
      </c>
      <c r="AB95" s="13">
        <f t="shared" si="68"/>
        <v>0</v>
      </c>
      <c r="AC95" s="12">
        <f>SUM(AC96:AC103)</f>
        <v>0</v>
      </c>
      <c r="AD95" s="11">
        <f>SUM(AD96:AD103)</f>
        <v>0</v>
      </c>
      <c r="AE95" s="88">
        <f t="shared" si="63"/>
        <v>0</v>
      </c>
      <c r="AF95" s="13">
        <f t="shared" si="69"/>
        <v>0</v>
      </c>
    </row>
    <row r="96" spans="1:32" x14ac:dyDescent="0.4">
      <c r="A96" s="181">
        <v>5151</v>
      </c>
      <c r="B96" s="180" t="s">
        <v>11</v>
      </c>
      <c r="C96" s="248">
        <v>510</v>
      </c>
      <c r="D96" s="86" t="s">
        <v>1</v>
      </c>
      <c r="E96" s="15">
        <v>0</v>
      </c>
      <c r="F96" s="87"/>
      <c r="G96" s="98">
        <f>F96-E96</f>
        <v>0</v>
      </c>
      <c r="H96" s="16">
        <f>IF(E96=0,0,F96/E96)</f>
        <v>0</v>
      </c>
      <c r="I96" s="15">
        <v>0</v>
      </c>
      <c r="J96" s="85"/>
      <c r="K96" s="90">
        <v>0</v>
      </c>
      <c r="L96" s="16">
        <v>0</v>
      </c>
      <c r="M96" s="15">
        <v>0</v>
      </c>
      <c r="N96" s="85"/>
      <c r="O96" s="90">
        <v>0</v>
      </c>
      <c r="P96" s="16">
        <v>0</v>
      </c>
      <c r="Q96" s="15">
        <v>0</v>
      </c>
      <c r="R96" s="85"/>
      <c r="S96" s="90">
        <v>0</v>
      </c>
      <c r="T96" s="16">
        <v>0</v>
      </c>
      <c r="U96" s="15">
        <v>0</v>
      </c>
      <c r="V96" s="85"/>
      <c r="W96" s="90">
        <v>0</v>
      </c>
      <c r="X96" s="16">
        <v>0</v>
      </c>
      <c r="Y96" s="15">
        <v>0</v>
      </c>
      <c r="Z96" s="85"/>
      <c r="AA96" s="90">
        <v>0</v>
      </c>
      <c r="AB96" s="16">
        <v>0</v>
      </c>
      <c r="AC96" s="15">
        <v>0</v>
      </c>
      <c r="AD96" s="85"/>
      <c r="AE96" s="90">
        <v>0</v>
      </c>
      <c r="AF96" s="16">
        <v>0</v>
      </c>
    </row>
    <row r="97" spans="1:32" x14ac:dyDescent="0.4">
      <c r="A97" s="181">
        <v>5151</v>
      </c>
      <c r="B97" s="180" t="s">
        <v>11</v>
      </c>
      <c r="C97" s="248">
        <v>520</v>
      </c>
      <c r="D97" s="86" t="s">
        <v>133</v>
      </c>
      <c r="E97" s="15">
        <v>0</v>
      </c>
      <c r="F97" s="87"/>
      <c r="G97" s="98">
        <f>F97-E97</f>
        <v>0</v>
      </c>
      <c r="H97" s="16">
        <f>IF(E97=0,0,F97/E97)</f>
        <v>0</v>
      </c>
      <c r="I97" s="15">
        <v>0</v>
      </c>
      <c r="J97" s="85"/>
      <c r="K97" s="90">
        <v>0</v>
      </c>
      <c r="L97" s="16">
        <v>0</v>
      </c>
      <c r="M97" s="15">
        <v>0</v>
      </c>
      <c r="N97" s="85"/>
      <c r="O97" s="90">
        <v>0</v>
      </c>
      <c r="P97" s="16">
        <v>0</v>
      </c>
      <c r="Q97" s="15">
        <v>0</v>
      </c>
      <c r="R97" s="85"/>
      <c r="S97" s="90">
        <v>0</v>
      </c>
      <c r="T97" s="16">
        <v>0</v>
      </c>
      <c r="U97" s="15">
        <v>0</v>
      </c>
      <c r="V97" s="85"/>
      <c r="W97" s="90">
        <v>0</v>
      </c>
      <c r="X97" s="16">
        <v>0</v>
      </c>
      <c r="Y97" s="15">
        <v>0</v>
      </c>
      <c r="Z97" s="85"/>
      <c r="AA97" s="90">
        <v>0</v>
      </c>
      <c r="AB97" s="16">
        <v>0</v>
      </c>
      <c r="AC97" s="15">
        <v>0</v>
      </c>
      <c r="AD97" s="85"/>
      <c r="AE97" s="90">
        <v>0</v>
      </c>
      <c r="AF97" s="16">
        <v>0</v>
      </c>
    </row>
    <row r="98" spans="1:32" x14ac:dyDescent="0.4">
      <c r="A98" s="181">
        <v>5151</v>
      </c>
      <c r="B98" s="180" t="s">
        <v>11</v>
      </c>
      <c r="C98" s="248">
        <v>530</v>
      </c>
      <c r="D98" s="86" t="s">
        <v>132</v>
      </c>
      <c r="E98" s="15">
        <v>0</v>
      </c>
      <c r="F98" s="87"/>
      <c r="G98" s="98">
        <f t="shared" si="47"/>
        <v>0</v>
      </c>
      <c r="H98" s="16">
        <f t="shared" si="48"/>
        <v>0</v>
      </c>
      <c r="I98" s="15">
        <v>0</v>
      </c>
      <c r="J98" s="85"/>
      <c r="K98" s="90">
        <v>0</v>
      </c>
      <c r="L98" s="16">
        <v>0</v>
      </c>
      <c r="M98" s="15">
        <v>0</v>
      </c>
      <c r="N98" s="85">
        <f>SUM(N99:N106)</f>
        <v>0</v>
      </c>
      <c r="O98" s="90">
        <f>SUM(O99:O106)</f>
        <v>0</v>
      </c>
      <c r="P98" s="16">
        <v>0</v>
      </c>
      <c r="Q98" s="15">
        <v>0</v>
      </c>
      <c r="R98" s="85"/>
      <c r="S98" s="90">
        <v>0</v>
      </c>
      <c r="T98" s="16">
        <v>0</v>
      </c>
      <c r="U98" s="15">
        <v>0</v>
      </c>
      <c r="V98" s="85"/>
      <c r="W98" s="90">
        <v>0</v>
      </c>
      <c r="X98" s="16">
        <v>0</v>
      </c>
      <c r="Y98" s="15">
        <v>0</v>
      </c>
      <c r="Z98" s="85"/>
      <c r="AA98" s="90">
        <v>0</v>
      </c>
      <c r="AB98" s="16">
        <v>0</v>
      </c>
      <c r="AC98" s="15">
        <v>0</v>
      </c>
      <c r="AD98" s="85"/>
      <c r="AE98" s="90">
        <v>0</v>
      </c>
      <c r="AF98" s="16">
        <v>0</v>
      </c>
    </row>
    <row r="99" spans="1:32" x14ac:dyDescent="0.4">
      <c r="A99" s="181">
        <v>5151</v>
      </c>
      <c r="B99" s="180" t="s">
        <v>11</v>
      </c>
      <c r="C99" s="248">
        <v>540</v>
      </c>
      <c r="D99" s="86" t="s">
        <v>134</v>
      </c>
      <c r="E99" s="15">
        <v>0</v>
      </c>
      <c r="F99" s="87"/>
      <c r="G99" s="98">
        <f t="shared" si="47"/>
        <v>0</v>
      </c>
      <c r="H99" s="16">
        <f t="shared" si="48"/>
        <v>0</v>
      </c>
      <c r="I99" s="15">
        <v>0</v>
      </c>
      <c r="J99" s="85"/>
      <c r="K99" s="90">
        <v>0</v>
      </c>
      <c r="L99" s="16">
        <v>0</v>
      </c>
      <c r="M99" s="15">
        <v>0</v>
      </c>
      <c r="N99" s="85"/>
      <c r="O99" s="90">
        <v>0</v>
      </c>
      <c r="P99" s="16">
        <v>0</v>
      </c>
      <c r="Q99" s="15">
        <v>0</v>
      </c>
      <c r="R99" s="85"/>
      <c r="S99" s="90">
        <v>0</v>
      </c>
      <c r="T99" s="16">
        <v>0</v>
      </c>
      <c r="U99" s="15">
        <v>0</v>
      </c>
      <c r="V99" s="85"/>
      <c r="W99" s="90">
        <v>0</v>
      </c>
      <c r="X99" s="16">
        <v>0</v>
      </c>
      <c r="Y99" s="15">
        <v>0</v>
      </c>
      <c r="Z99" s="85"/>
      <c r="AA99" s="90">
        <v>0</v>
      </c>
      <c r="AB99" s="16">
        <v>0</v>
      </c>
      <c r="AC99" s="15">
        <v>0</v>
      </c>
      <c r="AD99" s="85"/>
      <c r="AE99" s="90">
        <v>0</v>
      </c>
      <c r="AF99" s="16">
        <v>0</v>
      </c>
    </row>
    <row r="100" spans="1:32" x14ac:dyDescent="0.4">
      <c r="A100" s="181">
        <v>5151</v>
      </c>
      <c r="B100" s="180" t="s">
        <v>11</v>
      </c>
      <c r="C100" s="248">
        <v>550</v>
      </c>
      <c r="D100" s="86" t="s">
        <v>135</v>
      </c>
      <c r="E100" s="15">
        <v>0</v>
      </c>
      <c r="F100" s="87"/>
      <c r="G100" s="98">
        <f t="shared" si="47"/>
        <v>0</v>
      </c>
      <c r="H100" s="16">
        <f t="shared" si="48"/>
        <v>0</v>
      </c>
      <c r="I100" s="15">
        <v>0</v>
      </c>
      <c r="J100" s="85"/>
      <c r="K100" s="90">
        <v>0</v>
      </c>
      <c r="L100" s="16">
        <v>0</v>
      </c>
      <c r="M100" s="15">
        <v>0</v>
      </c>
      <c r="N100" s="85"/>
      <c r="O100" s="90">
        <v>0</v>
      </c>
      <c r="P100" s="16">
        <v>0</v>
      </c>
      <c r="Q100" s="15">
        <v>0</v>
      </c>
      <c r="R100" s="85"/>
      <c r="S100" s="90">
        <v>0</v>
      </c>
      <c r="T100" s="16">
        <v>0</v>
      </c>
      <c r="U100" s="15">
        <v>0</v>
      </c>
      <c r="V100" s="85"/>
      <c r="W100" s="90">
        <v>0</v>
      </c>
      <c r="X100" s="16">
        <v>0</v>
      </c>
      <c r="Y100" s="15">
        <v>0</v>
      </c>
      <c r="Z100" s="85"/>
      <c r="AA100" s="90">
        <v>0</v>
      </c>
      <c r="AB100" s="16">
        <v>0</v>
      </c>
      <c r="AC100" s="15">
        <v>0</v>
      </c>
      <c r="AD100" s="85"/>
      <c r="AE100" s="90">
        <v>0</v>
      </c>
      <c r="AF100" s="16">
        <v>0</v>
      </c>
    </row>
    <row r="101" spans="1:32" x14ac:dyDescent="0.4">
      <c r="A101" s="181">
        <v>5151</v>
      </c>
      <c r="B101" s="180" t="s">
        <v>11</v>
      </c>
      <c r="C101" s="248">
        <v>560</v>
      </c>
      <c r="D101" s="86" t="s">
        <v>136</v>
      </c>
      <c r="E101" s="15">
        <v>0</v>
      </c>
      <c r="F101" s="87"/>
      <c r="G101" s="98">
        <f t="shared" si="47"/>
        <v>0</v>
      </c>
      <c r="H101" s="16">
        <f t="shared" si="48"/>
        <v>0</v>
      </c>
      <c r="I101" s="15">
        <v>0</v>
      </c>
      <c r="J101" s="85"/>
      <c r="K101" s="90">
        <v>0</v>
      </c>
      <c r="L101" s="16">
        <v>0</v>
      </c>
      <c r="M101" s="15">
        <v>0</v>
      </c>
      <c r="N101" s="85"/>
      <c r="O101" s="90">
        <v>0</v>
      </c>
      <c r="P101" s="16">
        <v>0</v>
      </c>
      <c r="Q101" s="15">
        <v>0</v>
      </c>
      <c r="R101" s="85"/>
      <c r="S101" s="90">
        <v>0</v>
      </c>
      <c r="T101" s="16">
        <v>0</v>
      </c>
      <c r="U101" s="15">
        <v>0</v>
      </c>
      <c r="V101" s="85"/>
      <c r="W101" s="90">
        <v>0</v>
      </c>
      <c r="X101" s="16">
        <v>0</v>
      </c>
      <c r="Y101" s="15">
        <v>0</v>
      </c>
      <c r="Z101" s="85"/>
      <c r="AA101" s="90">
        <v>0</v>
      </c>
      <c r="AB101" s="16">
        <v>0</v>
      </c>
      <c r="AC101" s="15">
        <v>0</v>
      </c>
      <c r="AD101" s="85"/>
      <c r="AE101" s="90">
        <v>0</v>
      </c>
      <c r="AF101" s="16">
        <v>0</v>
      </c>
    </row>
    <row r="102" spans="1:32" x14ac:dyDescent="0.4">
      <c r="A102" s="181">
        <v>5151</v>
      </c>
      <c r="B102" s="180" t="s">
        <v>11</v>
      </c>
      <c r="C102" s="248">
        <v>570</v>
      </c>
      <c r="D102" s="86" t="s">
        <v>137</v>
      </c>
      <c r="E102" s="15">
        <v>0</v>
      </c>
      <c r="F102" s="87"/>
      <c r="G102" s="98">
        <f t="shared" si="47"/>
        <v>0</v>
      </c>
      <c r="H102" s="16">
        <f t="shared" si="48"/>
        <v>0</v>
      </c>
      <c r="I102" s="15">
        <v>0</v>
      </c>
      <c r="J102" s="85"/>
      <c r="K102" s="90">
        <v>0</v>
      </c>
      <c r="L102" s="16">
        <v>0</v>
      </c>
      <c r="M102" s="15">
        <v>0</v>
      </c>
      <c r="N102" s="85"/>
      <c r="O102" s="90">
        <v>0</v>
      </c>
      <c r="P102" s="16">
        <v>0</v>
      </c>
      <c r="Q102" s="15">
        <v>0</v>
      </c>
      <c r="R102" s="85"/>
      <c r="S102" s="90">
        <v>0</v>
      </c>
      <c r="T102" s="16">
        <v>0</v>
      </c>
      <c r="U102" s="15">
        <v>0</v>
      </c>
      <c r="V102" s="85"/>
      <c r="W102" s="90">
        <v>0</v>
      </c>
      <c r="X102" s="16">
        <v>0</v>
      </c>
      <c r="Y102" s="15">
        <v>0</v>
      </c>
      <c r="Z102" s="85"/>
      <c r="AA102" s="90">
        <v>0</v>
      </c>
      <c r="AB102" s="16">
        <v>0</v>
      </c>
      <c r="AC102" s="15">
        <v>0</v>
      </c>
      <c r="AD102" s="85"/>
      <c r="AE102" s="90">
        <v>0</v>
      </c>
      <c r="AF102" s="16">
        <v>0</v>
      </c>
    </row>
    <row r="103" spans="1:32" x14ac:dyDescent="0.4">
      <c r="A103" s="14">
        <v>5151</v>
      </c>
      <c r="B103" s="1" t="s">
        <v>11</v>
      </c>
      <c r="C103" s="1">
        <v>390</v>
      </c>
      <c r="D103" s="40" t="s">
        <v>89</v>
      </c>
      <c r="E103" s="15">
        <v>0</v>
      </c>
      <c r="F103" s="33"/>
      <c r="G103" s="97">
        <f>F103-E103</f>
        <v>0</v>
      </c>
      <c r="H103" s="16">
        <f>IF(E103=0,0,F103/E103)</f>
        <v>0</v>
      </c>
      <c r="I103" s="15">
        <v>0</v>
      </c>
      <c r="J103" s="2"/>
      <c r="K103" s="17">
        <v>0</v>
      </c>
      <c r="L103" s="16">
        <v>0</v>
      </c>
      <c r="M103" s="15">
        <v>0</v>
      </c>
      <c r="N103" s="2"/>
      <c r="O103" s="17">
        <v>0</v>
      </c>
      <c r="P103" s="16">
        <v>0</v>
      </c>
      <c r="Q103" s="15">
        <v>0</v>
      </c>
      <c r="R103" s="2"/>
      <c r="S103" s="17">
        <v>0</v>
      </c>
      <c r="T103" s="16">
        <v>0</v>
      </c>
      <c r="U103" s="15">
        <v>0</v>
      </c>
      <c r="V103" s="2"/>
      <c r="W103" s="17">
        <v>0</v>
      </c>
      <c r="X103" s="16">
        <v>0</v>
      </c>
      <c r="Y103" s="15">
        <v>0</v>
      </c>
      <c r="Z103" s="2"/>
      <c r="AA103" s="17">
        <v>0</v>
      </c>
      <c r="AB103" s="16">
        <v>0</v>
      </c>
      <c r="AC103" s="15">
        <v>0</v>
      </c>
      <c r="AD103" s="2"/>
      <c r="AE103" s="17">
        <v>0</v>
      </c>
      <c r="AF103" s="16">
        <v>0</v>
      </c>
    </row>
    <row r="104" spans="1:32" x14ac:dyDescent="0.4">
      <c r="A104" s="20">
        <v>5152</v>
      </c>
      <c r="B104" s="21" t="s">
        <v>42</v>
      </c>
      <c r="C104" s="10"/>
      <c r="D104" s="10"/>
      <c r="E104" s="12">
        <f>SUM(E105:E112)</f>
        <v>0</v>
      </c>
      <c r="F104" s="32">
        <f>SUM(F105:F112)</f>
        <v>0</v>
      </c>
      <c r="G104" s="96">
        <f t="shared" si="47"/>
        <v>0</v>
      </c>
      <c r="H104" s="13">
        <f t="shared" si="48"/>
        <v>0</v>
      </c>
      <c r="I104" s="12">
        <f>SUM(I105:I112)</f>
        <v>0</v>
      </c>
      <c r="J104" s="11">
        <f>SUM(J105:J112)</f>
        <v>0</v>
      </c>
      <c r="K104" s="88">
        <f t="shared" ref="K104:K111" si="77">J104-I104</f>
        <v>0</v>
      </c>
      <c r="L104" s="13">
        <f t="shared" ref="L104:L111" si="78">IF(I104=0,0,J104/I104)</f>
        <v>0</v>
      </c>
      <c r="M104" s="12">
        <f>SUM(M105:M112)</f>
        <v>0</v>
      </c>
      <c r="N104" s="11">
        <f>SUM(N105:N112)</f>
        <v>0</v>
      </c>
      <c r="O104" s="88">
        <f t="shared" ref="O104:O111" si="79">N104-M104</f>
        <v>0</v>
      </c>
      <c r="P104" s="13">
        <f t="shared" ref="P104:P111" si="80">IF(M104=0,0,N104/M104)</f>
        <v>0</v>
      </c>
      <c r="Q104" s="12">
        <f>SUM(Q105:Q112)</f>
        <v>0</v>
      </c>
      <c r="R104" s="11">
        <f>SUM(R105:R112)</f>
        <v>0</v>
      </c>
      <c r="S104" s="88">
        <f t="shared" ref="S104:S111" si="81">R104-Q104</f>
        <v>0</v>
      </c>
      <c r="T104" s="13">
        <f t="shared" ref="T104:T111" si="82">IF(Q104=0,0,R104/Q104)</f>
        <v>0</v>
      </c>
      <c r="U104" s="12">
        <f>SUM(U105:U112)</f>
        <v>0</v>
      </c>
      <c r="V104" s="11">
        <f>SUM(V105:V112)</f>
        <v>0</v>
      </c>
      <c r="W104" s="88">
        <f t="shared" ref="W104:W111" si="83">V104-U104</f>
        <v>0</v>
      </c>
      <c r="X104" s="13">
        <f t="shared" ref="X104:X111" si="84">IF(U104=0,0,V104/U104)</f>
        <v>0</v>
      </c>
      <c r="Y104" s="12">
        <f>SUM(Y105:Y112)</f>
        <v>0</v>
      </c>
      <c r="Z104" s="11">
        <f>SUM(Z105:Z112)</f>
        <v>0</v>
      </c>
      <c r="AA104" s="88">
        <f t="shared" ref="AA104:AA111" si="85">Z104-Y104</f>
        <v>0</v>
      </c>
      <c r="AB104" s="13">
        <f t="shared" ref="AB104:AB111" si="86">IF(Y104=0,0,Z104/Y104)</f>
        <v>0</v>
      </c>
      <c r="AC104" s="12">
        <f>SUM(AC105:AC112)</f>
        <v>0</v>
      </c>
      <c r="AD104" s="11">
        <f>SUM(AD105:AD112)</f>
        <v>0</v>
      </c>
      <c r="AE104" s="88">
        <f t="shared" ref="AE104:AE111" si="87">AD104-AC104</f>
        <v>0</v>
      </c>
      <c r="AF104" s="13">
        <f t="shared" ref="AF104:AF111" si="88">IF(AC104=0,0,AD104/AC104)</f>
        <v>0</v>
      </c>
    </row>
    <row r="105" spans="1:32" x14ac:dyDescent="0.4">
      <c r="A105" s="181">
        <v>5152</v>
      </c>
      <c r="B105" s="180" t="s">
        <v>42</v>
      </c>
      <c r="C105" s="248">
        <v>510</v>
      </c>
      <c r="D105" s="86" t="s">
        <v>1</v>
      </c>
      <c r="E105" s="15">
        <v>0</v>
      </c>
      <c r="F105" s="87"/>
      <c r="G105" s="98">
        <f>F105-E105</f>
        <v>0</v>
      </c>
      <c r="H105" s="16">
        <f>IF(E105=0,0,F105/E105)</f>
        <v>0</v>
      </c>
      <c r="I105" s="15">
        <v>0</v>
      </c>
      <c r="J105" s="85"/>
      <c r="K105" s="90">
        <f>J105-I105</f>
        <v>0</v>
      </c>
      <c r="L105" s="16">
        <f>IF(I105=0,0,J105/I105)</f>
        <v>0</v>
      </c>
      <c r="M105" s="15">
        <v>0</v>
      </c>
      <c r="N105" s="85"/>
      <c r="O105" s="90">
        <f>N105-M105</f>
        <v>0</v>
      </c>
      <c r="P105" s="16">
        <f>IF(M105=0,0,N105/M105)</f>
        <v>0</v>
      </c>
      <c r="Q105" s="15">
        <v>0</v>
      </c>
      <c r="R105" s="85"/>
      <c r="S105" s="90">
        <f>R105-Q105</f>
        <v>0</v>
      </c>
      <c r="T105" s="16">
        <f>IF(Q105=0,0,R105/Q105)</f>
        <v>0</v>
      </c>
      <c r="U105" s="15">
        <v>0</v>
      </c>
      <c r="V105" s="85"/>
      <c r="W105" s="90">
        <f>V105-U105</f>
        <v>0</v>
      </c>
      <c r="X105" s="16">
        <f>IF(U105=0,0,V105/U105)</f>
        <v>0</v>
      </c>
      <c r="Y105" s="15">
        <v>0</v>
      </c>
      <c r="Z105" s="85"/>
      <c r="AA105" s="90">
        <f>Z105-Y105</f>
        <v>0</v>
      </c>
      <c r="AB105" s="16">
        <f>IF(Y105=0,0,Z105/Y105)</f>
        <v>0</v>
      </c>
      <c r="AC105" s="15">
        <v>0</v>
      </c>
      <c r="AD105" s="85"/>
      <c r="AE105" s="90">
        <f>AD105-AC105</f>
        <v>0</v>
      </c>
      <c r="AF105" s="16">
        <f>IF(AC105=0,0,AD105/AC105)</f>
        <v>0</v>
      </c>
    </row>
    <row r="106" spans="1:32" x14ac:dyDescent="0.4">
      <c r="A106" s="181">
        <v>5152</v>
      </c>
      <c r="B106" s="180" t="s">
        <v>42</v>
      </c>
      <c r="C106" s="248">
        <v>520</v>
      </c>
      <c r="D106" s="86" t="s">
        <v>133</v>
      </c>
      <c r="E106" s="15">
        <v>0</v>
      </c>
      <c r="F106" s="87"/>
      <c r="G106" s="98">
        <f>F106-E106</f>
        <v>0</v>
      </c>
      <c r="H106" s="16">
        <f>IF(E106=0,0,F106/E106)</f>
        <v>0</v>
      </c>
      <c r="I106" s="15">
        <v>0</v>
      </c>
      <c r="J106" s="85"/>
      <c r="K106" s="90">
        <f>J106-I106</f>
        <v>0</v>
      </c>
      <c r="L106" s="16">
        <f>IF(I106=0,0,J106/I106)</f>
        <v>0</v>
      </c>
      <c r="M106" s="15">
        <v>0</v>
      </c>
      <c r="N106" s="85"/>
      <c r="O106" s="90">
        <f>N106-M106</f>
        <v>0</v>
      </c>
      <c r="P106" s="16">
        <f>IF(M106=0,0,N106/M106)</f>
        <v>0</v>
      </c>
      <c r="Q106" s="15">
        <v>0</v>
      </c>
      <c r="R106" s="85"/>
      <c r="S106" s="90">
        <f>R106-Q106</f>
        <v>0</v>
      </c>
      <c r="T106" s="16">
        <f>IF(Q106=0,0,R106/Q106)</f>
        <v>0</v>
      </c>
      <c r="U106" s="15">
        <v>0</v>
      </c>
      <c r="V106" s="85"/>
      <c r="W106" s="90">
        <f>V106-U106</f>
        <v>0</v>
      </c>
      <c r="X106" s="16">
        <f>IF(U106=0,0,V106/U106)</f>
        <v>0</v>
      </c>
      <c r="Y106" s="15">
        <v>0</v>
      </c>
      <c r="Z106" s="85"/>
      <c r="AA106" s="90">
        <f>Z106-Y106</f>
        <v>0</v>
      </c>
      <c r="AB106" s="16">
        <f>IF(Y106=0,0,Z106/Y106)</f>
        <v>0</v>
      </c>
      <c r="AC106" s="15">
        <v>0</v>
      </c>
      <c r="AD106" s="85"/>
      <c r="AE106" s="90">
        <f>AD106-AC106</f>
        <v>0</v>
      </c>
      <c r="AF106" s="16">
        <f>IF(AC106=0,0,AD106/AC106)</f>
        <v>0</v>
      </c>
    </row>
    <row r="107" spans="1:32" x14ac:dyDescent="0.4">
      <c r="A107" s="181">
        <v>5152</v>
      </c>
      <c r="B107" s="180" t="s">
        <v>42</v>
      </c>
      <c r="C107" s="248">
        <v>530</v>
      </c>
      <c r="D107" s="86" t="s">
        <v>132</v>
      </c>
      <c r="E107" s="15">
        <v>0</v>
      </c>
      <c r="F107" s="87"/>
      <c r="G107" s="98">
        <f t="shared" ref="G107:G111" si="89">F107-E107</f>
        <v>0</v>
      </c>
      <c r="H107" s="16">
        <f t="shared" ref="H107:H111" si="90">IF(E107=0,0,F107/E107)</f>
        <v>0</v>
      </c>
      <c r="I107" s="15">
        <v>0</v>
      </c>
      <c r="J107" s="85"/>
      <c r="K107" s="90">
        <f t="shared" si="77"/>
        <v>0</v>
      </c>
      <c r="L107" s="16">
        <f t="shared" si="78"/>
        <v>0</v>
      </c>
      <c r="M107" s="15">
        <v>0</v>
      </c>
      <c r="N107" s="85"/>
      <c r="O107" s="90">
        <f t="shared" si="79"/>
        <v>0</v>
      </c>
      <c r="P107" s="16">
        <f t="shared" si="80"/>
        <v>0</v>
      </c>
      <c r="Q107" s="15">
        <v>0</v>
      </c>
      <c r="R107" s="85"/>
      <c r="S107" s="90">
        <f t="shared" si="81"/>
        <v>0</v>
      </c>
      <c r="T107" s="16">
        <f t="shared" si="82"/>
        <v>0</v>
      </c>
      <c r="U107" s="15">
        <v>0</v>
      </c>
      <c r="V107" s="85"/>
      <c r="W107" s="90">
        <f t="shared" si="83"/>
        <v>0</v>
      </c>
      <c r="X107" s="16">
        <f t="shared" si="84"/>
        <v>0</v>
      </c>
      <c r="Y107" s="15">
        <v>0</v>
      </c>
      <c r="Z107" s="85"/>
      <c r="AA107" s="90">
        <f t="shared" si="85"/>
        <v>0</v>
      </c>
      <c r="AB107" s="16">
        <f t="shared" si="86"/>
        <v>0</v>
      </c>
      <c r="AC107" s="15">
        <v>0</v>
      </c>
      <c r="AD107" s="85"/>
      <c r="AE107" s="90">
        <f t="shared" si="87"/>
        <v>0</v>
      </c>
      <c r="AF107" s="16">
        <f t="shared" si="88"/>
        <v>0</v>
      </c>
    </row>
    <row r="108" spans="1:32" x14ac:dyDescent="0.4">
      <c r="A108" s="181">
        <v>5152</v>
      </c>
      <c r="B108" s="180" t="s">
        <v>42</v>
      </c>
      <c r="C108" s="248">
        <v>540</v>
      </c>
      <c r="D108" s="86" t="s">
        <v>134</v>
      </c>
      <c r="E108" s="15">
        <v>0</v>
      </c>
      <c r="F108" s="87"/>
      <c r="G108" s="98">
        <f t="shared" si="89"/>
        <v>0</v>
      </c>
      <c r="H108" s="16">
        <f t="shared" si="90"/>
        <v>0</v>
      </c>
      <c r="I108" s="15">
        <v>0</v>
      </c>
      <c r="J108" s="85"/>
      <c r="K108" s="90">
        <f t="shared" si="77"/>
        <v>0</v>
      </c>
      <c r="L108" s="16">
        <f t="shared" si="78"/>
        <v>0</v>
      </c>
      <c r="M108" s="15">
        <v>0</v>
      </c>
      <c r="N108" s="85"/>
      <c r="O108" s="90">
        <f t="shared" si="79"/>
        <v>0</v>
      </c>
      <c r="P108" s="16">
        <f t="shared" si="80"/>
        <v>0</v>
      </c>
      <c r="Q108" s="15">
        <v>0</v>
      </c>
      <c r="R108" s="85"/>
      <c r="S108" s="90">
        <f t="shared" si="81"/>
        <v>0</v>
      </c>
      <c r="T108" s="16">
        <f t="shared" si="82"/>
        <v>0</v>
      </c>
      <c r="U108" s="15">
        <v>0</v>
      </c>
      <c r="V108" s="85"/>
      <c r="W108" s="90">
        <f t="shared" si="83"/>
        <v>0</v>
      </c>
      <c r="X108" s="16">
        <f t="shared" si="84"/>
        <v>0</v>
      </c>
      <c r="Y108" s="15">
        <v>0</v>
      </c>
      <c r="Z108" s="85"/>
      <c r="AA108" s="90">
        <f t="shared" si="85"/>
        <v>0</v>
      </c>
      <c r="AB108" s="16">
        <f t="shared" si="86"/>
        <v>0</v>
      </c>
      <c r="AC108" s="15">
        <v>0</v>
      </c>
      <c r="AD108" s="85"/>
      <c r="AE108" s="90">
        <f t="shared" si="87"/>
        <v>0</v>
      </c>
      <c r="AF108" s="16">
        <f t="shared" si="88"/>
        <v>0</v>
      </c>
    </row>
    <row r="109" spans="1:32" x14ac:dyDescent="0.4">
      <c r="A109" s="181">
        <v>5152</v>
      </c>
      <c r="B109" s="180" t="s">
        <v>42</v>
      </c>
      <c r="C109" s="248">
        <v>550</v>
      </c>
      <c r="D109" s="86" t="s">
        <v>135</v>
      </c>
      <c r="E109" s="15">
        <v>0</v>
      </c>
      <c r="F109" s="87"/>
      <c r="G109" s="98">
        <f t="shared" si="89"/>
        <v>0</v>
      </c>
      <c r="H109" s="16">
        <f t="shared" si="90"/>
        <v>0</v>
      </c>
      <c r="I109" s="15">
        <v>0</v>
      </c>
      <c r="J109" s="85"/>
      <c r="K109" s="90">
        <f t="shared" si="77"/>
        <v>0</v>
      </c>
      <c r="L109" s="16">
        <f t="shared" si="78"/>
        <v>0</v>
      </c>
      <c r="M109" s="15">
        <v>0</v>
      </c>
      <c r="N109" s="85"/>
      <c r="O109" s="90">
        <f t="shared" si="79"/>
        <v>0</v>
      </c>
      <c r="P109" s="16">
        <f t="shared" si="80"/>
        <v>0</v>
      </c>
      <c r="Q109" s="15">
        <v>0</v>
      </c>
      <c r="R109" s="85"/>
      <c r="S109" s="90">
        <f t="shared" si="81"/>
        <v>0</v>
      </c>
      <c r="T109" s="16">
        <f t="shared" si="82"/>
        <v>0</v>
      </c>
      <c r="U109" s="15">
        <v>0</v>
      </c>
      <c r="V109" s="85"/>
      <c r="W109" s="90">
        <f t="shared" si="83"/>
        <v>0</v>
      </c>
      <c r="X109" s="16">
        <f t="shared" si="84"/>
        <v>0</v>
      </c>
      <c r="Y109" s="15">
        <v>0</v>
      </c>
      <c r="Z109" s="85"/>
      <c r="AA109" s="90">
        <f t="shared" si="85"/>
        <v>0</v>
      </c>
      <c r="AB109" s="16">
        <f t="shared" si="86"/>
        <v>0</v>
      </c>
      <c r="AC109" s="15">
        <v>0</v>
      </c>
      <c r="AD109" s="85"/>
      <c r="AE109" s="90">
        <f t="shared" si="87"/>
        <v>0</v>
      </c>
      <c r="AF109" s="16">
        <f t="shared" si="88"/>
        <v>0</v>
      </c>
    </row>
    <row r="110" spans="1:32" x14ac:dyDescent="0.4">
      <c r="A110" s="181">
        <v>5152</v>
      </c>
      <c r="B110" s="180" t="s">
        <v>42</v>
      </c>
      <c r="C110" s="248">
        <v>560</v>
      </c>
      <c r="D110" s="86" t="s">
        <v>136</v>
      </c>
      <c r="E110" s="15">
        <v>0</v>
      </c>
      <c r="F110" s="87"/>
      <c r="G110" s="98">
        <f t="shared" si="89"/>
        <v>0</v>
      </c>
      <c r="H110" s="16">
        <f t="shared" si="90"/>
        <v>0</v>
      </c>
      <c r="I110" s="15">
        <v>0</v>
      </c>
      <c r="J110" s="85"/>
      <c r="K110" s="90">
        <f t="shared" si="77"/>
        <v>0</v>
      </c>
      <c r="L110" s="16">
        <f t="shared" si="78"/>
        <v>0</v>
      </c>
      <c r="M110" s="15">
        <v>0</v>
      </c>
      <c r="N110" s="85"/>
      <c r="O110" s="90">
        <f t="shared" si="79"/>
        <v>0</v>
      </c>
      <c r="P110" s="16">
        <f t="shared" si="80"/>
        <v>0</v>
      </c>
      <c r="Q110" s="15">
        <v>0</v>
      </c>
      <c r="R110" s="85"/>
      <c r="S110" s="90">
        <f t="shared" si="81"/>
        <v>0</v>
      </c>
      <c r="T110" s="16">
        <f t="shared" si="82"/>
        <v>0</v>
      </c>
      <c r="U110" s="15">
        <v>0</v>
      </c>
      <c r="V110" s="85"/>
      <c r="W110" s="90">
        <f t="shared" si="83"/>
        <v>0</v>
      </c>
      <c r="X110" s="16">
        <f t="shared" si="84"/>
        <v>0</v>
      </c>
      <c r="Y110" s="15">
        <v>0</v>
      </c>
      <c r="Z110" s="85"/>
      <c r="AA110" s="90">
        <f t="shared" si="85"/>
        <v>0</v>
      </c>
      <c r="AB110" s="16">
        <f t="shared" si="86"/>
        <v>0</v>
      </c>
      <c r="AC110" s="15">
        <v>0</v>
      </c>
      <c r="AD110" s="85"/>
      <c r="AE110" s="90">
        <f t="shared" si="87"/>
        <v>0</v>
      </c>
      <c r="AF110" s="16">
        <f t="shared" si="88"/>
        <v>0</v>
      </c>
    </row>
    <row r="111" spans="1:32" x14ac:dyDescent="0.4">
      <c r="A111" s="181">
        <v>5152</v>
      </c>
      <c r="B111" s="180" t="s">
        <v>42</v>
      </c>
      <c r="C111" s="248">
        <v>570</v>
      </c>
      <c r="D111" s="86" t="s">
        <v>137</v>
      </c>
      <c r="E111" s="15">
        <v>0</v>
      </c>
      <c r="F111" s="87"/>
      <c r="G111" s="98">
        <f t="shared" si="89"/>
        <v>0</v>
      </c>
      <c r="H111" s="16">
        <f t="shared" si="90"/>
        <v>0</v>
      </c>
      <c r="I111" s="15">
        <v>0</v>
      </c>
      <c r="J111" s="85"/>
      <c r="K111" s="90">
        <f t="shared" si="77"/>
        <v>0</v>
      </c>
      <c r="L111" s="16">
        <f t="shared" si="78"/>
        <v>0</v>
      </c>
      <c r="M111" s="15">
        <v>0</v>
      </c>
      <c r="N111" s="85"/>
      <c r="O111" s="90">
        <f t="shared" si="79"/>
        <v>0</v>
      </c>
      <c r="P111" s="16">
        <f t="shared" si="80"/>
        <v>0</v>
      </c>
      <c r="Q111" s="15">
        <v>0</v>
      </c>
      <c r="R111" s="85"/>
      <c r="S111" s="90">
        <f t="shared" si="81"/>
        <v>0</v>
      </c>
      <c r="T111" s="16">
        <f t="shared" si="82"/>
        <v>0</v>
      </c>
      <c r="U111" s="15">
        <v>0</v>
      </c>
      <c r="V111" s="85"/>
      <c r="W111" s="90">
        <f t="shared" si="83"/>
        <v>0</v>
      </c>
      <c r="X111" s="16">
        <f t="shared" si="84"/>
        <v>0</v>
      </c>
      <c r="Y111" s="15">
        <v>0</v>
      </c>
      <c r="Z111" s="85"/>
      <c r="AA111" s="90">
        <f t="shared" si="85"/>
        <v>0</v>
      </c>
      <c r="AB111" s="16">
        <f t="shared" si="86"/>
        <v>0</v>
      </c>
      <c r="AC111" s="15">
        <v>0</v>
      </c>
      <c r="AD111" s="85"/>
      <c r="AE111" s="90">
        <f t="shared" si="87"/>
        <v>0</v>
      </c>
      <c r="AF111" s="16">
        <f t="shared" si="88"/>
        <v>0</v>
      </c>
    </row>
    <row r="112" spans="1:32" x14ac:dyDescent="0.4">
      <c r="A112" s="216">
        <v>5152</v>
      </c>
      <c r="B112" s="217" t="s">
        <v>42</v>
      </c>
      <c r="C112" s="217">
        <v>390</v>
      </c>
      <c r="D112" s="217" t="s">
        <v>89</v>
      </c>
      <c r="E112" s="220">
        <v>0</v>
      </c>
      <c r="F112" s="326"/>
      <c r="G112" s="327">
        <f>F112-E112</f>
        <v>0</v>
      </c>
      <c r="H112" s="221">
        <f>IF(E112=0,0,F112/E112)</f>
        <v>0</v>
      </c>
      <c r="I112" s="220">
        <v>0</v>
      </c>
      <c r="J112" s="218"/>
      <c r="K112" s="251">
        <f>J112-I112</f>
        <v>0</v>
      </c>
      <c r="L112" s="221">
        <f>IF(I112=0,0,J112/I112)</f>
        <v>0</v>
      </c>
      <c r="M112" s="220">
        <v>0</v>
      </c>
      <c r="N112" s="218"/>
      <c r="O112" s="251">
        <f>N112-M112</f>
        <v>0</v>
      </c>
      <c r="P112" s="221">
        <f>IF(M112=0,0,N112/M112)</f>
        <v>0</v>
      </c>
      <c r="Q112" s="220">
        <v>0</v>
      </c>
      <c r="R112" s="218"/>
      <c r="S112" s="251">
        <f>R112-Q112</f>
        <v>0</v>
      </c>
      <c r="T112" s="221">
        <f>IF(Q112=0,0,R112/Q112)</f>
        <v>0</v>
      </c>
      <c r="U112" s="220">
        <v>0</v>
      </c>
      <c r="V112" s="218"/>
      <c r="W112" s="251">
        <f>V112-U112</f>
        <v>0</v>
      </c>
      <c r="X112" s="221">
        <f>IF(U112=0,0,V112/U112)</f>
        <v>0</v>
      </c>
      <c r="Y112" s="220">
        <v>0</v>
      </c>
      <c r="Z112" s="218"/>
      <c r="AA112" s="251">
        <f>Z112-Y112</f>
        <v>0</v>
      </c>
      <c r="AB112" s="221">
        <f>IF(Y112=0,0,Z112/Y112)</f>
        <v>0</v>
      </c>
      <c r="AC112" s="220">
        <v>0</v>
      </c>
      <c r="AD112" s="218"/>
      <c r="AE112" s="251">
        <f>AD112-AC112</f>
        <v>0</v>
      </c>
      <c r="AF112" s="221">
        <f>IF(AC112=0,0,AD112/AC112)</f>
        <v>0</v>
      </c>
    </row>
    <row r="113" spans="1:32" x14ac:dyDescent="0.4">
      <c r="A113" s="303"/>
      <c r="B113" s="296" t="s">
        <v>10</v>
      </c>
      <c r="C113" s="304">
        <v>510</v>
      </c>
      <c r="D113" s="304" t="s">
        <v>1</v>
      </c>
      <c r="E113" s="302">
        <f t="shared" ref="E113:F119" si="91">E6+E14+E23+E31+E39+E47+E71+E79+E88+E96+E105</f>
        <v>23612</v>
      </c>
      <c r="F113" s="305">
        <f t="shared" si="91"/>
        <v>0</v>
      </c>
      <c r="G113" s="306">
        <f>F113-E113</f>
        <v>-23612</v>
      </c>
      <c r="H113" s="300">
        <f>IF(E113=0,0,F113/E113)</f>
        <v>0</v>
      </c>
      <c r="I113" s="302">
        <f t="shared" ref="I113:J119" si="92">I6+I14+I23+I31+I39+I47+I71+I79+I88+I96+I105</f>
        <v>28673</v>
      </c>
      <c r="J113" s="307">
        <f t="shared" si="92"/>
        <v>0</v>
      </c>
      <c r="K113" s="308">
        <f>J113-I113</f>
        <v>-28673</v>
      </c>
      <c r="L113" s="300">
        <f>IF(I113=0,0,J113/I113)</f>
        <v>0</v>
      </c>
      <c r="M113" s="302">
        <f t="shared" ref="M113:N119" si="93">M6+M14+M23+M31+M39+M47+M71+M79+M88+M96+M105</f>
        <v>22869</v>
      </c>
      <c r="N113" s="307">
        <f t="shared" si="93"/>
        <v>0</v>
      </c>
      <c r="O113" s="308">
        <f>N113-M113</f>
        <v>-22869</v>
      </c>
      <c r="P113" s="300">
        <f>IF(M113=0,0,N113/M113)</f>
        <v>0</v>
      </c>
      <c r="Q113" s="302">
        <f t="shared" ref="Q113:R119" si="94">Q6+Q14+Q23+Q31+Q39+Q47+Q71+Q79+Q88+Q96+Q105</f>
        <v>30321</v>
      </c>
      <c r="R113" s="307">
        <f t="shared" si="94"/>
        <v>0</v>
      </c>
      <c r="S113" s="308">
        <f>R113-Q113</f>
        <v>-30321</v>
      </c>
      <c r="T113" s="300">
        <f>IF(Q113=0,0,R113/Q113)</f>
        <v>0</v>
      </c>
      <c r="U113" s="302">
        <f t="shared" ref="U113:V119" si="95">U6+U14+U23+U31+U39+U47+U71+U79+U88+U96+U105</f>
        <v>32325</v>
      </c>
      <c r="V113" s="307">
        <f t="shared" si="95"/>
        <v>0</v>
      </c>
      <c r="W113" s="308">
        <f>V113-U113</f>
        <v>-32325</v>
      </c>
      <c r="X113" s="300">
        <f>IF(U113=0,0,V113/U113)</f>
        <v>0</v>
      </c>
      <c r="Y113" s="302">
        <f t="shared" ref="Y113:Z119" si="96">Y6+Y14+Y23+Y31+Y39+Y47+Y71+Y79+Y88+Y96+Y105</f>
        <v>33972</v>
      </c>
      <c r="Z113" s="307">
        <f t="shared" si="96"/>
        <v>0</v>
      </c>
      <c r="AA113" s="308">
        <f>Z113-Y113</f>
        <v>-33972</v>
      </c>
      <c r="AB113" s="300">
        <f>IF(Y113=0,0,Z113/Y113)</f>
        <v>0</v>
      </c>
      <c r="AC113" s="302">
        <f t="shared" ref="AC113:AD119" si="97">AC6+AC14+AC23+AC31+AC39+AC47+AC71+AC79+AC88+AC96+AC105</f>
        <v>0</v>
      </c>
      <c r="AD113" s="307">
        <f t="shared" si="97"/>
        <v>0</v>
      </c>
      <c r="AE113" s="308">
        <f>AD113-AC113</f>
        <v>0</v>
      </c>
      <c r="AF113" s="300">
        <f>IF(AC113=0,0,AD113/AC113)</f>
        <v>0</v>
      </c>
    </row>
    <row r="114" spans="1:32" x14ac:dyDescent="0.4">
      <c r="A114" s="303"/>
      <c r="B114" s="304" t="s">
        <v>10</v>
      </c>
      <c r="C114" s="304">
        <v>520</v>
      </c>
      <c r="D114" s="304" t="s">
        <v>133</v>
      </c>
      <c r="E114" s="302">
        <f t="shared" si="91"/>
        <v>13093</v>
      </c>
      <c r="F114" s="305">
        <f t="shared" si="91"/>
        <v>0</v>
      </c>
      <c r="G114" s="306">
        <f>F114-E114</f>
        <v>-13093</v>
      </c>
      <c r="H114" s="300">
        <f>IF(E114=0,0,F114/E114)</f>
        <v>0</v>
      </c>
      <c r="I114" s="302">
        <f t="shared" si="92"/>
        <v>22029</v>
      </c>
      <c r="J114" s="307">
        <f t="shared" si="92"/>
        <v>0</v>
      </c>
      <c r="K114" s="308">
        <f>J114-I114</f>
        <v>-22029</v>
      </c>
      <c r="L114" s="300">
        <f>IF(I114=0,0,J114/I114)</f>
        <v>0</v>
      </c>
      <c r="M114" s="302">
        <f t="shared" si="93"/>
        <v>26798</v>
      </c>
      <c r="N114" s="307">
        <f t="shared" si="93"/>
        <v>0</v>
      </c>
      <c r="O114" s="308">
        <f>N114-M114</f>
        <v>-26798</v>
      </c>
      <c r="P114" s="300">
        <f>IF(M114=0,0,N114/M114)</f>
        <v>0</v>
      </c>
      <c r="Q114" s="302">
        <f t="shared" si="94"/>
        <v>35342</v>
      </c>
      <c r="R114" s="307">
        <f t="shared" si="94"/>
        <v>0</v>
      </c>
      <c r="S114" s="308">
        <f>R114-Q114</f>
        <v>-35342</v>
      </c>
      <c r="T114" s="300">
        <f>IF(Q114=0,0,R114/Q114)</f>
        <v>0</v>
      </c>
      <c r="U114" s="302">
        <f t="shared" si="95"/>
        <v>37321</v>
      </c>
      <c r="V114" s="307">
        <f t="shared" si="95"/>
        <v>0</v>
      </c>
      <c r="W114" s="308">
        <f>V114-U114</f>
        <v>-37321</v>
      </c>
      <c r="X114" s="300">
        <f>IF(U114=0,0,V114/U114)</f>
        <v>0</v>
      </c>
      <c r="Y114" s="302">
        <f t="shared" si="96"/>
        <v>37200</v>
      </c>
      <c r="Z114" s="307">
        <f t="shared" si="96"/>
        <v>0</v>
      </c>
      <c r="AA114" s="308">
        <f>Z114-Y114</f>
        <v>-37200</v>
      </c>
      <c r="AB114" s="300">
        <f>IF(Y114=0,0,Z114/Y114)</f>
        <v>0</v>
      </c>
      <c r="AC114" s="302">
        <f t="shared" si="97"/>
        <v>0</v>
      </c>
      <c r="AD114" s="307">
        <f t="shared" si="97"/>
        <v>0</v>
      </c>
      <c r="AE114" s="308">
        <f>AD114-AC114</f>
        <v>0</v>
      </c>
      <c r="AF114" s="300">
        <f>IF(AC114=0,0,AD114/AC114)</f>
        <v>0</v>
      </c>
    </row>
    <row r="115" spans="1:32" x14ac:dyDescent="0.4">
      <c r="A115" s="303"/>
      <c r="B115" s="304" t="s">
        <v>10</v>
      </c>
      <c r="C115" s="304">
        <v>530</v>
      </c>
      <c r="D115" s="304" t="s">
        <v>132</v>
      </c>
      <c r="E115" s="325">
        <f t="shared" si="91"/>
        <v>54966</v>
      </c>
      <c r="F115" s="305">
        <f t="shared" si="91"/>
        <v>0</v>
      </c>
      <c r="G115" s="306">
        <f t="shared" ref="G115:G119" si="98">F115-E115</f>
        <v>-54966</v>
      </c>
      <c r="H115" s="300">
        <f t="shared" ref="H115:H119" si="99">IF(E115=0,0,F115/E115)</f>
        <v>0</v>
      </c>
      <c r="I115" s="302">
        <f t="shared" si="92"/>
        <v>52948</v>
      </c>
      <c r="J115" s="307">
        <f t="shared" si="92"/>
        <v>0</v>
      </c>
      <c r="K115" s="308">
        <f t="shared" ref="K115:K123" si="100">J115-I115</f>
        <v>-52948</v>
      </c>
      <c r="L115" s="300">
        <f t="shared" ref="L115:L119" si="101">IF(I115=0,0,J115/I115)</f>
        <v>0</v>
      </c>
      <c r="M115" s="302">
        <f t="shared" si="93"/>
        <v>58897</v>
      </c>
      <c r="N115" s="307">
        <f t="shared" si="93"/>
        <v>0</v>
      </c>
      <c r="O115" s="308">
        <f t="shared" ref="O115:O123" si="102">N115-M115</f>
        <v>-58897</v>
      </c>
      <c r="P115" s="300">
        <f t="shared" ref="P115:P119" si="103">IF(M115=0,0,N115/M115)</f>
        <v>0</v>
      </c>
      <c r="Q115" s="302">
        <f t="shared" si="94"/>
        <v>55515</v>
      </c>
      <c r="R115" s="307">
        <f t="shared" si="94"/>
        <v>0</v>
      </c>
      <c r="S115" s="308">
        <f t="shared" ref="S115:S123" si="104">R115-Q115</f>
        <v>-55515</v>
      </c>
      <c r="T115" s="300">
        <f t="shared" ref="T115:T119" si="105">IF(Q115=0,0,R115/Q115)</f>
        <v>0</v>
      </c>
      <c r="U115" s="302">
        <f t="shared" si="95"/>
        <v>56589</v>
      </c>
      <c r="V115" s="307">
        <f t="shared" si="95"/>
        <v>0</v>
      </c>
      <c r="W115" s="308">
        <f t="shared" ref="W115:W123" si="106">V115-U115</f>
        <v>-56589</v>
      </c>
      <c r="X115" s="300">
        <f t="shared" ref="X115:X119" si="107">IF(U115=0,0,V115/U115)</f>
        <v>0</v>
      </c>
      <c r="Y115" s="302">
        <f t="shared" si="96"/>
        <v>55813</v>
      </c>
      <c r="Z115" s="307">
        <f t="shared" si="96"/>
        <v>0</v>
      </c>
      <c r="AA115" s="308">
        <f t="shared" ref="AA115:AA123" si="108">Z115-Y115</f>
        <v>-55813</v>
      </c>
      <c r="AB115" s="300">
        <f t="shared" ref="AB115:AB119" si="109">IF(Y115=0,0,Z115/Y115)</f>
        <v>0</v>
      </c>
      <c r="AC115" s="302">
        <f t="shared" si="97"/>
        <v>0</v>
      </c>
      <c r="AD115" s="307">
        <f t="shared" si="97"/>
        <v>0</v>
      </c>
      <c r="AE115" s="308">
        <f t="shared" ref="AE115:AE123" si="110">AD115-AC115</f>
        <v>0</v>
      </c>
      <c r="AF115" s="300">
        <f t="shared" ref="AF115:AF119" si="111">IF(AC115=0,0,AD115/AC115)</f>
        <v>0</v>
      </c>
    </row>
    <row r="116" spans="1:32" x14ac:dyDescent="0.4">
      <c r="A116" s="303"/>
      <c r="B116" s="296" t="s">
        <v>10</v>
      </c>
      <c r="C116" s="304">
        <v>540</v>
      </c>
      <c r="D116" s="304" t="s">
        <v>134</v>
      </c>
      <c r="E116" s="302">
        <f t="shared" si="91"/>
        <v>41335</v>
      </c>
      <c r="F116" s="305">
        <f t="shared" si="91"/>
        <v>0</v>
      </c>
      <c r="G116" s="306">
        <f t="shared" si="98"/>
        <v>-41335</v>
      </c>
      <c r="H116" s="300">
        <f t="shared" si="99"/>
        <v>0</v>
      </c>
      <c r="I116" s="302">
        <f t="shared" si="92"/>
        <v>42819</v>
      </c>
      <c r="J116" s="307">
        <f t="shared" si="92"/>
        <v>0</v>
      </c>
      <c r="K116" s="308">
        <f t="shared" si="100"/>
        <v>-42819</v>
      </c>
      <c r="L116" s="300">
        <f t="shared" si="101"/>
        <v>0</v>
      </c>
      <c r="M116" s="302">
        <f t="shared" si="93"/>
        <v>45214</v>
      </c>
      <c r="N116" s="307">
        <f t="shared" si="93"/>
        <v>0</v>
      </c>
      <c r="O116" s="308">
        <f t="shared" si="102"/>
        <v>-45214</v>
      </c>
      <c r="P116" s="300">
        <f t="shared" si="103"/>
        <v>0</v>
      </c>
      <c r="Q116" s="302">
        <f t="shared" si="94"/>
        <v>43987</v>
      </c>
      <c r="R116" s="307">
        <f t="shared" si="94"/>
        <v>0</v>
      </c>
      <c r="S116" s="308">
        <f t="shared" si="104"/>
        <v>-43987</v>
      </c>
      <c r="T116" s="300">
        <f t="shared" si="105"/>
        <v>0</v>
      </c>
      <c r="U116" s="302">
        <f t="shared" si="95"/>
        <v>47660</v>
      </c>
      <c r="V116" s="307">
        <f t="shared" si="95"/>
        <v>0</v>
      </c>
      <c r="W116" s="308">
        <f t="shared" si="106"/>
        <v>-47660</v>
      </c>
      <c r="X116" s="300">
        <f t="shared" si="107"/>
        <v>0</v>
      </c>
      <c r="Y116" s="302">
        <f t="shared" si="96"/>
        <v>45042</v>
      </c>
      <c r="Z116" s="307">
        <f t="shared" si="96"/>
        <v>0</v>
      </c>
      <c r="AA116" s="308">
        <f t="shared" si="108"/>
        <v>-45042</v>
      </c>
      <c r="AB116" s="300">
        <f t="shared" si="109"/>
        <v>0</v>
      </c>
      <c r="AC116" s="302">
        <f t="shared" si="97"/>
        <v>0</v>
      </c>
      <c r="AD116" s="307">
        <f t="shared" si="97"/>
        <v>0</v>
      </c>
      <c r="AE116" s="308">
        <f t="shared" si="110"/>
        <v>0</v>
      </c>
      <c r="AF116" s="300">
        <f t="shared" si="111"/>
        <v>0</v>
      </c>
    </row>
    <row r="117" spans="1:32" x14ac:dyDescent="0.4">
      <c r="A117" s="303"/>
      <c r="B117" s="296" t="s">
        <v>10</v>
      </c>
      <c r="C117" s="304">
        <v>550</v>
      </c>
      <c r="D117" s="304" t="s">
        <v>135</v>
      </c>
      <c r="E117" s="302">
        <f t="shared" si="91"/>
        <v>50921</v>
      </c>
      <c r="F117" s="305">
        <f t="shared" si="91"/>
        <v>0</v>
      </c>
      <c r="G117" s="306">
        <f t="shared" si="98"/>
        <v>-50921</v>
      </c>
      <c r="H117" s="300">
        <f t="shared" si="99"/>
        <v>0</v>
      </c>
      <c r="I117" s="302">
        <f t="shared" si="92"/>
        <v>48675</v>
      </c>
      <c r="J117" s="307">
        <f t="shared" si="92"/>
        <v>0</v>
      </c>
      <c r="K117" s="308">
        <f t="shared" si="100"/>
        <v>-48675</v>
      </c>
      <c r="L117" s="300">
        <f t="shared" si="101"/>
        <v>0</v>
      </c>
      <c r="M117" s="302">
        <f t="shared" si="93"/>
        <v>47400</v>
      </c>
      <c r="N117" s="307">
        <f t="shared" si="93"/>
        <v>0</v>
      </c>
      <c r="O117" s="308">
        <f t="shared" si="102"/>
        <v>-47400</v>
      </c>
      <c r="P117" s="300">
        <f t="shared" si="103"/>
        <v>0</v>
      </c>
      <c r="Q117" s="302">
        <f t="shared" si="94"/>
        <v>51478</v>
      </c>
      <c r="R117" s="307">
        <f t="shared" si="94"/>
        <v>0</v>
      </c>
      <c r="S117" s="308">
        <f t="shared" si="104"/>
        <v>-51478</v>
      </c>
      <c r="T117" s="300">
        <f t="shared" si="105"/>
        <v>0</v>
      </c>
      <c r="U117" s="302">
        <f t="shared" si="95"/>
        <v>49922</v>
      </c>
      <c r="V117" s="307">
        <f t="shared" si="95"/>
        <v>0</v>
      </c>
      <c r="W117" s="308">
        <f t="shared" si="106"/>
        <v>-49922</v>
      </c>
      <c r="X117" s="300">
        <f t="shared" si="107"/>
        <v>0</v>
      </c>
      <c r="Y117" s="302">
        <f t="shared" si="96"/>
        <v>49896</v>
      </c>
      <c r="Z117" s="307">
        <f t="shared" si="96"/>
        <v>0</v>
      </c>
      <c r="AA117" s="308">
        <f t="shared" si="108"/>
        <v>-49896</v>
      </c>
      <c r="AB117" s="300">
        <f t="shared" si="109"/>
        <v>0</v>
      </c>
      <c r="AC117" s="302">
        <f t="shared" si="97"/>
        <v>0</v>
      </c>
      <c r="AD117" s="307">
        <f t="shared" si="97"/>
        <v>0</v>
      </c>
      <c r="AE117" s="308">
        <f t="shared" si="110"/>
        <v>0</v>
      </c>
      <c r="AF117" s="300">
        <f t="shared" si="111"/>
        <v>0</v>
      </c>
    </row>
    <row r="118" spans="1:32" x14ac:dyDescent="0.4">
      <c r="A118" s="303"/>
      <c r="B118" s="296" t="s">
        <v>10</v>
      </c>
      <c r="C118" s="304">
        <v>560</v>
      </c>
      <c r="D118" s="304" t="s">
        <v>136</v>
      </c>
      <c r="E118" s="302">
        <f t="shared" si="91"/>
        <v>37325</v>
      </c>
      <c r="F118" s="305">
        <f t="shared" si="91"/>
        <v>0</v>
      </c>
      <c r="G118" s="306">
        <f t="shared" si="98"/>
        <v>-37325</v>
      </c>
      <c r="H118" s="300">
        <f t="shared" si="99"/>
        <v>0</v>
      </c>
      <c r="I118" s="302">
        <f t="shared" si="92"/>
        <v>38574</v>
      </c>
      <c r="J118" s="307">
        <f t="shared" si="92"/>
        <v>0</v>
      </c>
      <c r="K118" s="308">
        <f t="shared" si="100"/>
        <v>-38574</v>
      </c>
      <c r="L118" s="300">
        <f t="shared" si="101"/>
        <v>0</v>
      </c>
      <c r="M118" s="302">
        <f t="shared" si="93"/>
        <v>40758</v>
      </c>
      <c r="N118" s="307">
        <f t="shared" si="93"/>
        <v>0</v>
      </c>
      <c r="O118" s="308">
        <f t="shared" si="102"/>
        <v>-40758</v>
      </c>
      <c r="P118" s="300">
        <f t="shared" si="103"/>
        <v>0</v>
      </c>
      <c r="Q118" s="302">
        <f t="shared" si="94"/>
        <v>39338</v>
      </c>
      <c r="R118" s="307">
        <f t="shared" si="94"/>
        <v>0</v>
      </c>
      <c r="S118" s="308">
        <f t="shared" si="104"/>
        <v>-39338</v>
      </c>
      <c r="T118" s="300">
        <f t="shared" si="105"/>
        <v>0</v>
      </c>
      <c r="U118" s="302">
        <f t="shared" si="95"/>
        <v>40659</v>
      </c>
      <c r="V118" s="307">
        <f t="shared" si="95"/>
        <v>0</v>
      </c>
      <c r="W118" s="308">
        <f t="shared" si="106"/>
        <v>-40659</v>
      </c>
      <c r="X118" s="300">
        <f t="shared" si="107"/>
        <v>0</v>
      </c>
      <c r="Y118" s="302">
        <f t="shared" si="96"/>
        <v>40637</v>
      </c>
      <c r="Z118" s="307">
        <f t="shared" si="96"/>
        <v>0</v>
      </c>
      <c r="AA118" s="308">
        <f t="shared" si="108"/>
        <v>-40637</v>
      </c>
      <c r="AB118" s="300">
        <f t="shared" si="109"/>
        <v>0</v>
      </c>
      <c r="AC118" s="302">
        <f t="shared" si="97"/>
        <v>0</v>
      </c>
      <c r="AD118" s="307">
        <f t="shared" si="97"/>
        <v>0</v>
      </c>
      <c r="AE118" s="308">
        <f t="shared" si="110"/>
        <v>0</v>
      </c>
      <c r="AF118" s="300">
        <f t="shared" si="111"/>
        <v>0</v>
      </c>
    </row>
    <row r="119" spans="1:32" x14ac:dyDescent="0.4">
      <c r="A119" s="303"/>
      <c r="B119" s="296" t="s">
        <v>10</v>
      </c>
      <c r="C119" s="304">
        <v>570</v>
      </c>
      <c r="D119" s="304" t="s">
        <v>137</v>
      </c>
      <c r="E119" s="302">
        <f t="shared" si="91"/>
        <v>33629</v>
      </c>
      <c r="F119" s="305">
        <f t="shared" si="91"/>
        <v>0</v>
      </c>
      <c r="G119" s="306">
        <f t="shared" si="98"/>
        <v>-33629</v>
      </c>
      <c r="H119" s="300">
        <f t="shared" si="99"/>
        <v>0</v>
      </c>
      <c r="I119" s="302">
        <f t="shared" si="92"/>
        <v>32490</v>
      </c>
      <c r="J119" s="307">
        <f t="shared" si="92"/>
        <v>0</v>
      </c>
      <c r="K119" s="308">
        <f t="shared" si="100"/>
        <v>-32490</v>
      </c>
      <c r="L119" s="300">
        <f t="shared" si="101"/>
        <v>0</v>
      </c>
      <c r="M119" s="302">
        <f t="shared" si="93"/>
        <v>29947</v>
      </c>
      <c r="N119" s="307">
        <f t="shared" si="93"/>
        <v>0</v>
      </c>
      <c r="O119" s="308">
        <f t="shared" si="102"/>
        <v>-29947</v>
      </c>
      <c r="P119" s="300">
        <f t="shared" si="103"/>
        <v>0</v>
      </c>
      <c r="Q119" s="302">
        <f t="shared" si="94"/>
        <v>32572</v>
      </c>
      <c r="R119" s="307">
        <f t="shared" si="94"/>
        <v>0</v>
      </c>
      <c r="S119" s="308">
        <f t="shared" si="104"/>
        <v>-32572</v>
      </c>
      <c r="T119" s="300">
        <f t="shared" si="105"/>
        <v>0</v>
      </c>
      <c r="U119" s="302">
        <f t="shared" si="95"/>
        <v>37582</v>
      </c>
      <c r="V119" s="307">
        <f t="shared" si="95"/>
        <v>0</v>
      </c>
      <c r="W119" s="308">
        <f t="shared" si="106"/>
        <v>-37582</v>
      </c>
      <c r="X119" s="300">
        <f t="shared" si="107"/>
        <v>0</v>
      </c>
      <c r="Y119" s="302">
        <f t="shared" si="96"/>
        <v>36506</v>
      </c>
      <c r="Z119" s="307">
        <f t="shared" si="96"/>
        <v>0</v>
      </c>
      <c r="AA119" s="308">
        <f t="shared" si="108"/>
        <v>-36506</v>
      </c>
      <c r="AB119" s="300">
        <f t="shared" si="109"/>
        <v>0</v>
      </c>
      <c r="AC119" s="302">
        <f t="shared" si="97"/>
        <v>0</v>
      </c>
      <c r="AD119" s="307">
        <f t="shared" si="97"/>
        <v>0</v>
      </c>
      <c r="AE119" s="308">
        <f t="shared" si="110"/>
        <v>0</v>
      </c>
      <c r="AF119" s="300">
        <f t="shared" si="111"/>
        <v>0</v>
      </c>
    </row>
    <row r="120" spans="1:32" s="3" customFormat="1" x14ac:dyDescent="0.4">
      <c r="A120" s="22"/>
      <c r="B120" s="23" t="s">
        <v>44</v>
      </c>
      <c r="C120" s="23"/>
      <c r="D120" s="23" t="s">
        <v>43</v>
      </c>
      <c r="E120" s="25">
        <f>SUM(E113:E119)</f>
        <v>254881</v>
      </c>
      <c r="F120" s="24">
        <f>SUM(F113:F119)</f>
        <v>0</v>
      </c>
      <c r="G120" s="93">
        <f t="shared" ref="G120:G121" si="112">F120-E120</f>
        <v>-254881</v>
      </c>
      <c r="H120" s="26">
        <f>IF(E120=0,0,F120/E120)</f>
        <v>0</v>
      </c>
      <c r="I120" s="25">
        <f>SUM(I113:I119)</f>
        <v>266208</v>
      </c>
      <c r="J120" s="24">
        <f>SUM(J113:J119)</f>
        <v>0</v>
      </c>
      <c r="K120" s="93">
        <f t="shared" si="100"/>
        <v>-266208</v>
      </c>
      <c r="L120" s="26">
        <f>IF(I120=0,0,J120/I120)</f>
        <v>0</v>
      </c>
      <c r="M120" s="25">
        <f>SUM(M113:M119)</f>
        <v>271883</v>
      </c>
      <c r="N120" s="24">
        <f>SUM(N113:N119)</f>
        <v>0</v>
      </c>
      <c r="O120" s="93">
        <f t="shared" si="102"/>
        <v>-271883</v>
      </c>
      <c r="P120" s="26">
        <f>IF(M120=0,0,N120/M120)</f>
        <v>0</v>
      </c>
      <c r="Q120" s="25">
        <f>SUM(Q113:Q119)</f>
        <v>288553</v>
      </c>
      <c r="R120" s="24">
        <f>SUM(R113:R119)</f>
        <v>0</v>
      </c>
      <c r="S120" s="93">
        <f t="shared" si="104"/>
        <v>-288553</v>
      </c>
      <c r="T120" s="26">
        <f>IF(Q120=0,0,R120/Q120)</f>
        <v>0</v>
      </c>
      <c r="U120" s="25">
        <f>SUM(U113:U119)</f>
        <v>302058</v>
      </c>
      <c r="V120" s="24">
        <f>SUM(V113:V119)</f>
        <v>0</v>
      </c>
      <c r="W120" s="93">
        <f t="shared" si="106"/>
        <v>-302058</v>
      </c>
      <c r="X120" s="26">
        <f>IF(U120=0,0,V120/U120)</f>
        <v>0</v>
      </c>
      <c r="Y120" s="25">
        <f>SUM(Y113:Y119)</f>
        <v>299066</v>
      </c>
      <c r="Z120" s="24">
        <f>SUM(Z113:Z119)</f>
        <v>0</v>
      </c>
      <c r="AA120" s="93">
        <f t="shared" si="108"/>
        <v>-299066</v>
      </c>
      <c r="AB120" s="26">
        <f>IF(Y120=0,0,Z120/Y120)</f>
        <v>0</v>
      </c>
      <c r="AC120" s="25">
        <f>SUM(AC113:AC119)</f>
        <v>0</v>
      </c>
      <c r="AD120" s="24">
        <f>SUM(AD113:AD119)</f>
        <v>0</v>
      </c>
      <c r="AE120" s="93">
        <f t="shared" si="110"/>
        <v>0</v>
      </c>
      <c r="AF120" s="26">
        <f>IF(AC120=0,0,AD120/AC120)</f>
        <v>0</v>
      </c>
    </row>
    <row r="121" spans="1:32" x14ac:dyDescent="0.4">
      <c r="A121" s="295"/>
      <c r="B121" s="296" t="s">
        <v>44</v>
      </c>
      <c r="C121" s="296">
        <v>300</v>
      </c>
      <c r="D121" s="296" t="s">
        <v>45</v>
      </c>
      <c r="E121" s="302">
        <f>E22</f>
        <v>0</v>
      </c>
      <c r="F121" s="298">
        <f>F22</f>
        <v>0</v>
      </c>
      <c r="G121" s="299">
        <f t="shared" si="112"/>
        <v>0</v>
      </c>
      <c r="H121" s="300">
        <f t="shared" ref="H121:H122" si="113">IF(E121=0,0,F121/E121)</f>
        <v>0</v>
      </c>
      <c r="I121" s="302">
        <f>I22</f>
        <v>0</v>
      </c>
      <c r="J121" s="298">
        <f>J22</f>
        <v>0</v>
      </c>
      <c r="K121" s="299">
        <f t="shared" si="100"/>
        <v>0</v>
      </c>
      <c r="L121" s="300">
        <f t="shared" ref="L121:L122" si="114">IF(I121=0,0,J121/I121)</f>
        <v>0</v>
      </c>
      <c r="M121" s="302">
        <f>M22</f>
        <v>0</v>
      </c>
      <c r="N121" s="298">
        <f>N22</f>
        <v>0</v>
      </c>
      <c r="O121" s="299">
        <f t="shared" si="102"/>
        <v>0</v>
      </c>
      <c r="P121" s="300">
        <f t="shared" ref="P121:P122" si="115">IF(M121=0,0,N121/M121)</f>
        <v>0</v>
      </c>
      <c r="Q121" s="302">
        <f>Q22</f>
        <v>0</v>
      </c>
      <c r="R121" s="298">
        <f>R22</f>
        <v>0</v>
      </c>
      <c r="S121" s="299">
        <f t="shared" si="104"/>
        <v>0</v>
      </c>
      <c r="T121" s="300">
        <f t="shared" ref="T121:T122" si="116">IF(Q121=0,0,R121/Q121)</f>
        <v>0</v>
      </c>
      <c r="U121" s="302">
        <f>U22</f>
        <v>0</v>
      </c>
      <c r="V121" s="298">
        <f>V22</f>
        <v>0</v>
      </c>
      <c r="W121" s="299">
        <f t="shared" si="106"/>
        <v>0</v>
      </c>
      <c r="X121" s="300">
        <f t="shared" ref="X121:X122" si="117">IF(U121=0,0,V121/U121)</f>
        <v>0</v>
      </c>
      <c r="Y121" s="302">
        <f>Y22</f>
        <v>0</v>
      </c>
      <c r="Z121" s="298">
        <f>Z22</f>
        <v>0</v>
      </c>
      <c r="AA121" s="299">
        <f t="shared" si="108"/>
        <v>0</v>
      </c>
      <c r="AB121" s="300">
        <f t="shared" ref="AB121:AB122" si="118">IF(Y121=0,0,Z121/Y121)</f>
        <v>0</v>
      </c>
      <c r="AC121" s="302">
        <f>AC22</f>
        <v>0</v>
      </c>
      <c r="AD121" s="298">
        <f>AD22</f>
        <v>0</v>
      </c>
      <c r="AE121" s="299">
        <f t="shared" si="110"/>
        <v>0</v>
      </c>
      <c r="AF121" s="300">
        <f t="shared" ref="AF121:AF122" si="119">IF(AC121=0,0,AD121/AC121)</f>
        <v>0</v>
      </c>
    </row>
    <row r="122" spans="1:32" s="3" customFormat="1" x14ac:dyDescent="0.4">
      <c r="A122" s="295"/>
      <c r="B122" s="296" t="s">
        <v>10</v>
      </c>
      <c r="C122" s="296">
        <v>390</v>
      </c>
      <c r="D122" s="296" t="s">
        <v>8</v>
      </c>
      <c r="E122" s="302">
        <f>E86+E103+E112</f>
        <v>9600</v>
      </c>
      <c r="F122" s="298">
        <f>F86+F103+F112</f>
        <v>0</v>
      </c>
      <c r="G122" s="299">
        <f t="shared" ref="G122:G123" si="120">F122-E122</f>
        <v>-9600</v>
      </c>
      <c r="H122" s="300">
        <f t="shared" si="113"/>
        <v>0</v>
      </c>
      <c r="I122" s="302">
        <f>I86+I103+I112</f>
        <v>9600</v>
      </c>
      <c r="J122" s="298">
        <f>J86+J103+J112</f>
        <v>0</v>
      </c>
      <c r="K122" s="299">
        <f t="shared" si="100"/>
        <v>-9600</v>
      </c>
      <c r="L122" s="300">
        <f t="shared" si="114"/>
        <v>0</v>
      </c>
      <c r="M122" s="302">
        <f>M86+M103+M112</f>
        <v>9600</v>
      </c>
      <c r="N122" s="298">
        <f>N86+N103+N112</f>
        <v>0</v>
      </c>
      <c r="O122" s="299">
        <f t="shared" si="102"/>
        <v>-9600</v>
      </c>
      <c r="P122" s="300">
        <f t="shared" si="115"/>
        <v>0</v>
      </c>
      <c r="Q122" s="302">
        <f>Q86+Q103+Q112</f>
        <v>9600</v>
      </c>
      <c r="R122" s="298">
        <f>R86+R103+R112</f>
        <v>0</v>
      </c>
      <c r="S122" s="299">
        <f t="shared" si="104"/>
        <v>-9600</v>
      </c>
      <c r="T122" s="300">
        <f t="shared" si="116"/>
        <v>0</v>
      </c>
      <c r="U122" s="302">
        <f>U86+U103+U112</f>
        <v>9600</v>
      </c>
      <c r="V122" s="298">
        <f>V86+V103+V112</f>
        <v>0</v>
      </c>
      <c r="W122" s="299">
        <f t="shared" si="106"/>
        <v>-9600</v>
      </c>
      <c r="X122" s="300">
        <f t="shared" si="117"/>
        <v>0</v>
      </c>
      <c r="Y122" s="302">
        <f>Y86+Y103+Y112</f>
        <v>9600</v>
      </c>
      <c r="Z122" s="298">
        <f>Z86+Z103+Z112</f>
        <v>0</v>
      </c>
      <c r="AA122" s="299">
        <f t="shared" si="108"/>
        <v>-9600</v>
      </c>
      <c r="AB122" s="300">
        <f t="shared" si="118"/>
        <v>0</v>
      </c>
      <c r="AC122" s="302">
        <f>AC86+AC103+AC112</f>
        <v>0</v>
      </c>
      <c r="AD122" s="298">
        <f>AD86+AD103+AD112</f>
        <v>0</v>
      </c>
      <c r="AE122" s="299">
        <f t="shared" si="110"/>
        <v>0</v>
      </c>
      <c r="AF122" s="300">
        <f t="shared" si="119"/>
        <v>0</v>
      </c>
    </row>
    <row r="123" spans="1:32" s="3" customFormat="1" x14ac:dyDescent="0.4">
      <c r="A123" s="27"/>
      <c r="B123" s="28" t="s">
        <v>44</v>
      </c>
      <c r="C123" s="28"/>
      <c r="D123" s="28" t="s">
        <v>43</v>
      </c>
      <c r="E123" s="30">
        <f>SUM(E120:E122)</f>
        <v>264481</v>
      </c>
      <c r="F123" s="29">
        <f>SUM(F120:F122)</f>
        <v>0</v>
      </c>
      <c r="G123" s="94">
        <f t="shared" si="120"/>
        <v>-264481</v>
      </c>
      <c r="H123" s="31">
        <f>IF(E123=0,0,F123/E123)</f>
        <v>0</v>
      </c>
      <c r="I123" s="30">
        <f>SUM(I120:I122)</f>
        <v>275808</v>
      </c>
      <c r="J123" s="29">
        <f>SUM(J120:J122)</f>
        <v>0</v>
      </c>
      <c r="K123" s="94">
        <f t="shared" si="100"/>
        <v>-275808</v>
      </c>
      <c r="L123" s="31">
        <f>IF(I123=0,0,J123/I123)</f>
        <v>0</v>
      </c>
      <c r="M123" s="30">
        <f>SUM(M120:M122)</f>
        <v>281483</v>
      </c>
      <c r="N123" s="29">
        <f>SUM(N120:N122)</f>
        <v>0</v>
      </c>
      <c r="O123" s="94">
        <f t="shared" si="102"/>
        <v>-281483</v>
      </c>
      <c r="P123" s="31">
        <f>IF(M123=0,0,N123/M123)</f>
        <v>0</v>
      </c>
      <c r="Q123" s="30">
        <f>SUM(Q120:Q122)</f>
        <v>298153</v>
      </c>
      <c r="R123" s="29">
        <f>SUM(R120:R122)</f>
        <v>0</v>
      </c>
      <c r="S123" s="94">
        <f t="shared" si="104"/>
        <v>-298153</v>
      </c>
      <c r="T123" s="31">
        <f>IF(Q123=0,0,R123/Q123)</f>
        <v>0</v>
      </c>
      <c r="U123" s="30">
        <f>SUM(U120:U122)</f>
        <v>311658</v>
      </c>
      <c r="V123" s="29">
        <f>SUM(V120:V122)</f>
        <v>0</v>
      </c>
      <c r="W123" s="94">
        <f t="shared" si="106"/>
        <v>-311658</v>
      </c>
      <c r="X123" s="31">
        <f>IF(U123=0,0,V123/U123)</f>
        <v>0</v>
      </c>
      <c r="Y123" s="30">
        <f>SUM(Y120:Y122)</f>
        <v>308666</v>
      </c>
      <c r="Z123" s="29">
        <f>SUM(Z120:Z122)</f>
        <v>0</v>
      </c>
      <c r="AA123" s="94">
        <f t="shared" si="108"/>
        <v>-308666</v>
      </c>
      <c r="AB123" s="31">
        <f>IF(Y123=0,0,Z123/Y123)</f>
        <v>0</v>
      </c>
      <c r="AC123" s="30">
        <f>SUM(AC120:AC122)</f>
        <v>0</v>
      </c>
      <c r="AD123" s="29">
        <f>SUM(AD120:AD122)</f>
        <v>0</v>
      </c>
      <c r="AE123" s="94">
        <f t="shared" si="110"/>
        <v>0</v>
      </c>
      <c r="AF123" s="31">
        <f>IF(AC123=0,0,AD123/AC123)</f>
        <v>0</v>
      </c>
    </row>
    <row r="124" spans="1:32" ht="18" customHeight="1" x14ac:dyDescent="0.4"/>
  </sheetData>
  <autoFilter ref="A4:AF4" xr:uid="{AB593346-902C-41A2-85AD-D8F8544F565D}"/>
  <dataConsolidate/>
  <phoneticPr fontId="1"/>
  <pageMargins left="0.7" right="0.7" top="0.75" bottom="0.75" header="0.3" footer="0.3"/>
  <pageSetup paperSize="9" scale="66" orientation="landscape" r:id="rId1"/>
  <rowBreaks count="2" manualBreakCount="2">
    <brk id="45" max="16383" man="1"/>
    <brk id="86" max="16383" man="1"/>
  </rowBreaks>
  <colBreaks count="1" manualBreakCount="1">
    <brk id="20" max="108" man="1"/>
  </colBreaks>
  <ignoredErrors>
    <ignoredError sqref="H120 H1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予測連絡用</vt:lpstr>
      <vt:lpstr>売上実績上期</vt:lpstr>
      <vt:lpstr>売上実績下期</vt:lpstr>
      <vt:lpstr>見込進捗詳細上期</vt:lpstr>
      <vt:lpstr>見込進捗詳細下期</vt:lpstr>
      <vt:lpstr>売上実績下期!Print_Area</vt:lpstr>
      <vt:lpstr>売上実績上期!Print_Area</vt:lpstr>
      <vt:lpstr>予測連絡用!Print_Area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勝呂 幹雄</cp:lastModifiedBy>
  <dcterms:created xsi:type="dcterms:W3CDTF">2021-09-24T00:37:35Z</dcterms:created>
  <dcterms:modified xsi:type="dcterms:W3CDTF">2022-03-30T04:30:11Z</dcterms:modified>
</cp:coreProperties>
</file>