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lee0\Downloads\"/>
    </mc:Choice>
  </mc:AlternateContent>
  <xr:revisionPtr revIDLastSave="0" documentId="8_{603E7198-EFA1-4D13-957E-F687C1C835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XosRg1XuuH0jijUMBL/hPeaOH4Pgrx/swc/+GetOoI="/>
    </ext>
  </extLst>
</workbook>
</file>

<file path=xl/calcChain.xml><?xml version="1.0" encoding="utf-8"?>
<calcChain xmlns="http://schemas.openxmlformats.org/spreadsheetml/2006/main">
  <c r="F13" i="1" l="1" a="1"/>
  <c r="F13" i="1" s="1"/>
  <c r="E13" i="1" a="1"/>
  <c r="E13" i="1" s="1"/>
  <c r="D13" i="1" a="1"/>
  <c r="D13" i="1" s="1"/>
  <c r="C13" i="1" a="1"/>
  <c r="C13" i="1" s="1"/>
  <c r="C8" i="1"/>
  <c r="F12" i="1" s="1"/>
  <c r="C11" i="1" l="1"/>
  <c r="D11" i="1"/>
  <c r="E11" i="1"/>
  <c r="F11" i="1"/>
  <c r="C12" i="1"/>
  <c r="D12" i="1"/>
  <c r="E12" i="1"/>
</calcChain>
</file>

<file path=xl/sharedStrings.xml><?xml version="1.0" encoding="utf-8"?>
<sst xmlns="http://schemas.openxmlformats.org/spreadsheetml/2006/main" count="65" uniqueCount="47">
  <si>
    <t>Date</t>
  </si>
  <si>
    <t>10/22</t>
  </si>
  <si>
    <t>10/24</t>
  </si>
  <si>
    <t>10/25</t>
  </si>
  <si>
    <t>10/29</t>
  </si>
  <si>
    <t>10/31</t>
  </si>
  <si>
    <t>11/01</t>
  </si>
  <si>
    <t>11/04</t>
  </si>
  <si>
    <t>11/07</t>
  </si>
  <si>
    <t>11/12</t>
  </si>
  <si>
    <t>11/13</t>
  </si>
  <si>
    <t>Time &amp; Location</t>
  </si>
  <si>
    <t>5:00 pm – 7:00 pm, ZACH 317</t>
  </si>
  <si>
    <t>5:00 pm – 7:00 pm, ZACH 242D</t>
  </si>
  <si>
    <t>9:10 am - 10:00 am, ZACH 350</t>
  </si>
  <si>
    <t>5:00 pm – 7:00 pm, ZACH 316</t>
  </si>
  <si>
    <t>9:15 am – 10:00 am, ZACH 317</t>
  </si>
  <si>
    <t>9:10 am – 10:00 am, ZACH 350</t>
  </si>
  <si>
    <t>5:00 pm – 7:30 pm, ZACH 432</t>
  </si>
  <si>
    <t>5:00 pm – 7:00 pm, ZACH 256</t>
  </si>
  <si>
    <t>9:15 am – 10:00 am, ZACH 321</t>
  </si>
  <si>
    <t>Attendees</t>
  </si>
  <si>
    <t>Micah, Alyssa, Maddie, Bryce</t>
  </si>
  <si>
    <t>Worked On</t>
  </si>
  <si>
    <t>Project 3 Deliverable: Project Design and Management</t>
  </si>
  <si>
    <t>Sprint 1</t>
  </si>
  <si>
    <t>Team met up to complete slides for the Team Meeting assignment. We split up the slide deck into manageable sections for each member.</t>
  </si>
  <si>
    <t>Team met up to create video going over team meeting. The team practiced their parts and made a 6-7 minute video.</t>
  </si>
  <si>
    <t>The team met up to distribute user stories and tasks amongst the team members. To add further specification, Micah volunteered to work on the inventory data functionality in the manager interface, and Micah volunteered to develop the functionality of the employee data page in the manager interface. Additionally, Alyssa volunteered to work on the functionality of the order history and general trends page in the manger's interface. Moreover, Maddie volunteered to work on the functionality of the customer interface. Furthermore, Bryce volunteered to work on the functionality of the customer kiosk.</t>
  </si>
  <si>
    <t>The team met up to work out how to connect the frontend to the database. Alyssa showed up with a solution, and the rest of the team updated their interfaces to work with her solution.</t>
  </si>
  <si>
    <t>The team got together to merge all files into main. All team members came in with their completed sprint tasks, so that way we could have the time to merge. An issue arised because we had two different ports and render was unable to deploy the website.</t>
  </si>
  <si>
    <t>The team met up to record our demo video and ran into a problem with the way we have our frontend and backend set up. We had to find a work around to successfully deploy the website through Render. Recorded the demo video for Sprint 2 afterwards.</t>
  </si>
  <si>
    <t>Total Meetings</t>
  </si>
  <si>
    <t>Attendee</t>
  </si>
  <si>
    <t>Micah</t>
  </si>
  <si>
    <t>Alyssa</t>
  </si>
  <si>
    <t>Bryce</t>
  </si>
  <si>
    <t>Maddie</t>
  </si>
  <si>
    <t>Percentage of Meetings Attended</t>
  </si>
  <si>
    <t xml:space="preserve">Number of Missed Meetings </t>
  </si>
  <si>
    <t>Missed Dates</t>
  </si>
  <si>
    <t>11/20</t>
  </si>
  <si>
    <t>11/22</t>
  </si>
  <si>
    <t>The team met up to begin sprint 3. We each split up into our tasks. Micah took the role of updating the menu, Bryce would do the translation api, Maddie would do the weather api, and Alyssa would do the product usage page.</t>
  </si>
  <si>
    <t>The team updated each other on their progress for each of our tasks. We then used the time to continue working. Maddie and Micah decided to switch roles where Micah took on the weather api and Maddie would do the update menu page.</t>
  </si>
  <si>
    <t>11/25</t>
  </si>
  <si>
    <t>The team got together to merge all of the files. There was a conflict with our css files having similar names. We then put the website on Render in order to deploy. Once all files were merged, we recorded our sprint 3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</si>
</sst>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scheme val="minor"/>
    </font>
    <font>
      <sz val="11"/>
      <color theme="1"/>
      <name val="Aptos Narrow"/>
      <family val="2"/>
    </font>
    <font>
      <b/>
      <sz val="11"/>
      <color theme="0"/>
      <name val="Aptos Narrow"/>
      <family val="2"/>
    </font>
    <font>
      <b/>
      <sz val="11"/>
      <color rgb="FFFFFFFF"/>
      <name val="Arial"/>
      <family val="2"/>
    </font>
    <font>
      <b/>
      <sz val="11"/>
      <color theme="1"/>
      <name val="Aptos Narrow"/>
      <family val="2"/>
    </font>
    <font>
      <sz val="11"/>
      <color theme="1"/>
      <name val="Aptos"/>
      <family val="2"/>
    </font>
    <font>
      <sz val="11"/>
      <color theme="1"/>
      <name val="Arial"/>
      <family val="2"/>
    </font>
    <font>
      <b/>
      <sz val="10"/>
      <color theme="1"/>
      <name val="Aptos Narrow"/>
      <family val="2"/>
    </font>
  </fonts>
  <fills count="4">
    <fill>
      <patternFill patternType="none"/>
    </fill>
    <fill>
      <patternFill patternType="gray125"/>
    </fill>
    <fill>
      <patternFill patternType="solid">
        <fgColor theme="5"/>
        <bgColor theme="5"/>
      </patternFill>
    </fill>
    <fill>
      <patternFill patternType="solid">
        <fgColor rgb="FFD0D0D0"/>
        <bgColor rgb="FFD0D0D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ontId="0" fillId="0" borderId="0" xfId="0"/>
    <xf numFmtId="0" fontId="1" fillId="0" borderId="0" xfId="0" applyFont="1" applyAlignment="1">
      <alignment wrapText="1"/>
    </xf>
    <xf numFmtId="49" fontId="1" fillId="0" borderId="0" xfId="0" applyNumberFormat="1" applyFont="1" applyAlignment="1">
      <alignment vertical="center" wrapText="1"/>
    </xf>
    <xf numFmtId="49" fontId="2" fillId="2" borderId="1" xfId="0" applyNumberFormat="1" applyFont="1" applyFill="1" applyBorder="1" applyAlignment="1">
      <alignment horizontal="center" vertical="center" wrapText="1"/>
    </xf>
    <xf numFmtId="49" fontId="2" fillId="2" borderId="1" xfId="0" quotePrefix="1" applyNumberFormat="1" applyFont="1" applyFill="1" applyBorder="1" applyAlignment="1">
      <alignment horizontal="center" vertical="center" wrapText="1"/>
    </xf>
    <xf numFmtId="49" fontId="3" fillId="2" borderId="1" xfId="0" quotePrefix="1"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1" fillId="0" borderId="0" xfId="0" applyFont="1" applyAlignment="1">
      <alignment vertical="center" wrapText="1"/>
    </xf>
    <xf numFmtId="0" fontId="4" fillId="3" borderId="2" xfId="0" applyFont="1" applyFill="1" applyBorder="1" applyAlignment="1">
      <alignment horizontal="center" vertical="center" wrapText="1"/>
    </xf>
    <xf numFmtId="0" fontId="5" fillId="3" borderId="3" xfId="0" applyFont="1" applyFill="1" applyBorder="1" applyAlignment="1">
      <alignment vertical="center" wrapText="1"/>
    </xf>
    <xf numFmtId="0" fontId="1" fillId="3" borderId="3" xfId="0" applyFont="1" applyFill="1" applyBorder="1" applyAlignment="1">
      <alignment vertical="center" wrapText="1"/>
    </xf>
    <xf numFmtId="0" fontId="6" fillId="3" borderId="3" xfId="0" applyFont="1" applyFill="1" applyBorder="1" applyAlignment="1">
      <alignment vertical="center" wrapText="1"/>
    </xf>
    <xf numFmtId="0" fontId="4" fillId="0" borderId="4" xfId="0" applyFont="1" applyBorder="1" applyAlignment="1">
      <alignment horizontal="center" vertical="center" wrapText="1"/>
    </xf>
    <xf numFmtId="0" fontId="1" fillId="0" borderId="4" xfId="0" applyFont="1" applyBorder="1" applyAlignment="1">
      <alignment vertical="center" wrapText="1"/>
    </xf>
    <xf numFmtId="0" fontId="1" fillId="0" borderId="0" xfId="0" applyFont="1" applyAlignment="1">
      <alignment vertical="top" wrapText="1"/>
    </xf>
    <xf numFmtId="0" fontId="4" fillId="3" borderId="5" xfId="0" applyFont="1" applyFill="1" applyBorder="1" applyAlignment="1">
      <alignment horizontal="center" vertical="center" wrapText="1"/>
    </xf>
    <xf numFmtId="0" fontId="1" fillId="3" borderId="5" xfId="0" applyFont="1" applyFill="1" applyBorder="1" applyAlignment="1">
      <alignment vertical="top" wrapText="1"/>
    </xf>
    <xf numFmtId="0" fontId="6" fillId="3" borderId="5" xfId="0" applyFont="1" applyFill="1" applyBorder="1" applyAlignment="1">
      <alignment vertical="top" wrapText="1"/>
    </xf>
    <xf numFmtId="0" fontId="4" fillId="3" borderId="1" xfId="0" applyFont="1" applyFill="1" applyBorder="1" applyAlignment="1">
      <alignment wrapText="1"/>
    </xf>
    <xf numFmtId="0" fontId="1" fillId="3" borderId="1" xfId="0" applyFont="1" applyFill="1" applyBorder="1" applyAlignment="1">
      <alignment wrapText="1"/>
    </xf>
    <xf numFmtId="0" fontId="2" fillId="2" borderId="1" xfId="0" applyFont="1" applyFill="1" applyBorder="1" applyAlignment="1">
      <alignment horizontal="center" wrapText="1"/>
    </xf>
    <xf numFmtId="0" fontId="7" fillId="3" borderId="1" xfId="0" applyFont="1" applyFill="1" applyBorder="1" applyAlignment="1">
      <alignment horizontal="center" vertical="center" wrapText="1"/>
    </xf>
    <xf numFmtId="9" fontId="1" fillId="3" borderId="1" xfId="0" applyNumberFormat="1" applyFont="1" applyFill="1" applyBorder="1" applyAlignment="1">
      <alignment wrapText="1"/>
    </xf>
    <xf numFmtId="0" fontId="4" fillId="0" borderId="1" xfId="0" applyFont="1" applyBorder="1" applyAlignment="1">
      <alignment horizontal="center" vertical="center" wrapText="1"/>
    </xf>
    <xf numFmtId="0" fontId="1" fillId="0" borderId="1" xfId="0" applyFont="1" applyBorder="1" applyAlignment="1">
      <alignment wrapText="1"/>
    </xf>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156082"/>
            </a:solidFill>
            <a:ln cmpd="sng">
              <a:solidFill>
                <a:srgbClr val="000000"/>
              </a:solidFill>
            </a:ln>
          </c:spPr>
          <c:invertIfNegative val="1"/>
          <c:dLbls>
            <c:spPr>
              <a:noFill/>
              <a:ln>
                <a:noFill/>
              </a:ln>
              <a:effectLst/>
            </c:spPr>
            <c:txPr>
              <a:bodyPr/>
              <a:lstStyle/>
              <a:p>
                <a:pPr lvl="0">
                  <a:defRPr sz="1000" b="1" i="0">
                    <a:solidFill>
                      <a:srgbClr val="FFFFFF"/>
                    </a:solidFill>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Sheet1!$C$10:$F$10</c:f>
              <c:strCache>
                <c:ptCount val="4"/>
                <c:pt idx="0">
                  <c:v>Micah</c:v>
                </c:pt>
                <c:pt idx="1">
                  <c:v>Alyssa</c:v>
                </c:pt>
                <c:pt idx="2">
                  <c:v>Bryce</c:v>
                </c:pt>
                <c:pt idx="3">
                  <c:v>Maddie</c:v>
                </c:pt>
              </c:strCache>
            </c:strRef>
          </c:cat>
          <c:val>
            <c:numRef>
              <c:f>Sheet1!$C$11:$F$11</c:f>
              <c:numCache>
                <c:formatCode>0%</c:formatCode>
                <c:ptCount val="4"/>
                <c:pt idx="0">
                  <c:v>1</c:v>
                </c:pt>
                <c:pt idx="1">
                  <c:v>1</c:v>
                </c:pt>
                <c:pt idx="2">
                  <c:v>1</c:v>
                </c:pt>
                <c:pt idx="3">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782-496A-B44E-A9FC397A1AAD}"/>
            </c:ext>
          </c:extLst>
        </c:ser>
        <c:dLbls>
          <c:showLegendKey val="0"/>
          <c:showVal val="0"/>
          <c:showCatName val="0"/>
          <c:showSerName val="0"/>
          <c:showPercent val="0"/>
          <c:showBubbleSize val="0"/>
        </c:dLbls>
        <c:gapWidth val="150"/>
        <c:axId val="2050659931"/>
        <c:axId val="1851360062"/>
      </c:barChart>
      <c:catAx>
        <c:axId val="2050659931"/>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chemeClr val="dk1"/>
                </a:solidFill>
                <a:latin typeface="+mn-lt"/>
              </a:defRPr>
            </a:pPr>
            <a:endParaRPr lang="en-US"/>
          </a:p>
        </c:txPr>
        <c:crossAx val="1851360062"/>
        <c:crosses val="autoZero"/>
        <c:auto val="1"/>
        <c:lblAlgn val="ctr"/>
        <c:lblOffset val="100"/>
        <c:noMultiLvlLbl val="1"/>
      </c:catAx>
      <c:valAx>
        <c:axId val="1851360062"/>
        <c:scaling>
          <c:orientation val="minMax"/>
        </c:scaling>
        <c:delete val="0"/>
        <c:axPos val="l"/>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2050659931"/>
        <c:crosses val="autoZero"/>
        <c:crossBetween val="between"/>
      </c:valAx>
    </c:plotArea>
    <c:plotVisOnly val="1"/>
    <c:dispBlanksAs val="zero"/>
    <c:showDLblsOverMax val="1"/>
  </c:chart>
  <c:spPr>
    <a:solidFill>
      <a:schemeClr val="lt1"/>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0</xdr:colOff>
      <xdr:row>13</xdr:row>
      <xdr:rowOff>171450</xdr:rowOff>
    </xdr:from>
    <xdr:ext cx="4914900" cy="2714625"/>
    <xdr:graphicFrame macro="">
      <xdr:nvGraphicFramePr>
        <xdr:cNvPr id="843957482" name="Chart 1">
          <a:extLst>
            <a:ext uri="{FF2B5EF4-FFF2-40B4-BE49-F238E27FC236}">
              <a16:creationId xmlns:a16="http://schemas.microsoft.com/office/drawing/2014/main" id="{00000000-0008-0000-0000-0000EAC44D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1" workbookViewId="0">
      <selection activeCell="O12" sqref="O12"/>
    </sheetView>
  </sheetViews>
  <sheetFormatPr defaultColWidth="12.6640625" defaultRowHeight="15" customHeight="1" x14ac:dyDescent="0.3"/>
  <cols>
    <col min="1" max="1" width="8.88671875" customWidth="1"/>
    <col min="2" max="2" width="15.77734375" customWidth="1"/>
    <col min="3" max="12" width="30.77734375" customWidth="1"/>
    <col min="13" max="13" width="31.77734375" customWidth="1"/>
    <col min="14" max="14" width="29.77734375" customWidth="1"/>
    <col min="15" max="15" width="32" customWidth="1"/>
    <col min="16" max="26" width="8.6640625" customWidth="1"/>
  </cols>
  <sheetData>
    <row r="1" spans="1:26" ht="14.2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9.5" customHeight="1" x14ac:dyDescent="0.3">
      <c r="A2" s="2"/>
      <c r="B2" s="3" t="s">
        <v>0</v>
      </c>
      <c r="C2" s="4" t="s">
        <v>1</v>
      </c>
      <c r="D2" s="4" t="s">
        <v>2</v>
      </c>
      <c r="E2" s="4" t="s">
        <v>3</v>
      </c>
      <c r="F2" s="4" t="s">
        <v>4</v>
      </c>
      <c r="G2" s="5" t="s">
        <v>5</v>
      </c>
      <c r="H2" s="6" t="s">
        <v>6</v>
      </c>
      <c r="I2" s="6" t="s">
        <v>7</v>
      </c>
      <c r="J2" s="6" t="s">
        <v>8</v>
      </c>
      <c r="K2" s="6" t="s">
        <v>9</v>
      </c>
      <c r="L2" s="6" t="s">
        <v>10</v>
      </c>
      <c r="M2" s="6" t="s">
        <v>41</v>
      </c>
      <c r="N2" s="6" t="s">
        <v>42</v>
      </c>
      <c r="O2" s="6" t="s">
        <v>45</v>
      </c>
      <c r="P2" s="2"/>
      <c r="Q2" s="2"/>
      <c r="R2" s="2"/>
      <c r="S2" s="2"/>
      <c r="T2" s="2"/>
      <c r="U2" s="2"/>
      <c r="V2" s="2"/>
      <c r="W2" s="2"/>
      <c r="X2" s="2"/>
      <c r="Y2" s="2"/>
      <c r="Z2" s="2"/>
    </row>
    <row r="3" spans="1:26" ht="19.5" customHeight="1" x14ac:dyDescent="0.3">
      <c r="A3" s="7"/>
      <c r="B3" s="8" t="s">
        <v>11</v>
      </c>
      <c r="C3" s="9" t="s">
        <v>12</v>
      </c>
      <c r="D3" s="10" t="s">
        <v>13</v>
      </c>
      <c r="E3" s="10" t="s">
        <v>14</v>
      </c>
      <c r="F3" s="10" t="s">
        <v>12</v>
      </c>
      <c r="G3" s="11" t="s">
        <v>15</v>
      </c>
      <c r="H3" s="11" t="s">
        <v>16</v>
      </c>
      <c r="I3" s="11" t="s">
        <v>17</v>
      </c>
      <c r="J3" s="11" t="s">
        <v>18</v>
      </c>
      <c r="K3" s="11" t="s">
        <v>19</v>
      </c>
      <c r="L3" s="11" t="s">
        <v>20</v>
      </c>
      <c r="M3" s="11" t="s">
        <v>20</v>
      </c>
      <c r="N3" s="11" t="s">
        <v>20</v>
      </c>
      <c r="O3" s="11" t="s">
        <v>20</v>
      </c>
      <c r="P3" s="7"/>
      <c r="Q3" s="7"/>
      <c r="R3" s="7"/>
      <c r="S3" s="7"/>
      <c r="T3" s="7"/>
      <c r="U3" s="7"/>
      <c r="V3" s="7"/>
      <c r="W3" s="7"/>
      <c r="X3" s="7"/>
      <c r="Y3" s="7"/>
      <c r="Z3" s="7"/>
    </row>
    <row r="4" spans="1:26" ht="19.5" customHeight="1" x14ac:dyDescent="0.3">
      <c r="A4" s="7"/>
      <c r="B4" s="12" t="s">
        <v>21</v>
      </c>
      <c r="C4" s="13" t="s">
        <v>22</v>
      </c>
      <c r="D4" s="13" t="s">
        <v>22</v>
      </c>
      <c r="E4" s="13" t="s">
        <v>22</v>
      </c>
      <c r="F4" s="13" t="s">
        <v>22</v>
      </c>
      <c r="G4" s="13" t="s">
        <v>22</v>
      </c>
      <c r="H4" s="13" t="s">
        <v>22</v>
      </c>
      <c r="I4" s="13" t="s">
        <v>22</v>
      </c>
      <c r="J4" s="13" t="s">
        <v>22</v>
      </c>
      <c r="K4" s="13" t="s">
        <v>22</v>
      </c>
      <c r="L4" s="13" t="s">
        <v>22</v>
      </c>
      <c r="M4" s="13" t="s">
        <v>22</v>
      </c>
      <c r="N4" s="13" t="s">
        <v>22</v>
      </c>
      <c r="O4" s="13" t="s">
        <v>22</v>
      </c>
      <c r="P4" s="7"/>
      <c r="Q4" s="7"/>
      <c r="R4" s="7"/>
      <c r="S4" s="7"/>
      <c r="T4" s="7"/>
      <c r="U4" s="7"/>
      <c r="V4" s="7"/>
      <c r="W4" s="7"/>
      <c r="X4" s="7"/>
      <c r="Y4" s="7"/>
      <c r="Z4" s="7"/>
    </row>
    <row r="5" spans="1:26" ht="14.25" customHeight="1" x14ac:dyDescent="0.3">
      <c r="A5" s="14"/>
      <c r="B5" s="15" t="s">
        <v>23</v>
      </c>
      <c r="C5" s="16" t="s">
        <v>24</v>
      </c>
      <c r="D5" s="16" t="s">
        <v>24</v>
      </c>
      <c r="E5" s="16" t="s">
        <v>25</v>
      </c>
      <c r="F5" s="17" t="s">
        <v>25</v>
      </c>
      <c r="G5" s="17" t="s">
        <v>26</v>
      </c>
      <c r="H5" s="17" t="s">
        <v>27</v>
      </c>
      <c r="I5" s="17" t="s">
        <v>28</v>
      </c>
      <c r="J5" s="17" t="s">
        <v>29</v>
      </c>
      <c r="K5" s="17" t="s">
        <v>30</v>
      </c>
      <c r="L5" s="17" t="s">
        <v>31</v>
      </c>
      <c r="M5" s="17" t="s">
        <v>43</v>
      </c>
      <c r="N5" s="17" t="s">
        <v>44</v>
      </c>
      <c r="O5" s="17" t="s">
        <v>46</v>
      </c>
      <c r="P5" s="14"/>
      <c r="Q5" s="14"/>
      <c r="R5" s="14"/>
      <c r="S5" s="14"/>
      <c r="T5" s="14"/>
      <c r="U5" s="14"/>
      <c r="V5" s="14"/>
      <c r="W5" s="14"/>
      <c r="X5" s="14"/>
      <c r="Y5" s="14"/>
      <c r="Z5" s="14"/>
    </row>
    <row r="6" spans="1:26" ht="14.2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4.25" customHeight="1" x14ac:dyDescent="0.3">
      <c r="A8" s="1"/>
      <c r="B8" s="18" t="s">
        <v>32</v>
      </c>
      <c r="C8" s="19">
        <f>COUNTIF($C2:$XFD2, "*")</f>
        <v>13</v>
      </c>
      <c r="D8" s="1"/>
      <c r="E8" s="1"/>
      <c r="F8" s="1"/>
      <c r="G8" s="1"/>
      <c r="H8" s="1"/>
      <c r="I8" s="1"/>
      <c r="J8" s="1"/>
      <c r="K8" s="1"/>
      <c r="L8" s="1"/>
      <c r="M8" s="1"/>
      <c r="N8" s="1"/>
      <c r="O8" s="1"/>
      <c r="P8" s="1"/>
      <c r="Q8" s="1"/>
      <c r="R8" s="1"/>
      <c r="S8" s="1"/>
      <c r="T8" s="1"/>
      <c r="U8" s="1"/>
      <c r="V8" s="1"/>
      <c r="W8" s="1"/>
      <c r="X8" s="1"/>
      <c r="Y8" s="1"/>
      <c r="Z8" s="1"/>
    </row>
    <row r="9" spans="1:26" ht="14.2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20" t="s">
        <v>33</v>
      </c>
      <c r="C10" s="20" t="s">
        <v>34</v>
      </c>
      <c r="D10" s="20" t="s">
        <v>35</v>
      </c>
      <c r="E10" s="20" t="s">
        <v>36</v>
      </c>
      <c r="F10" s="20" t="s">
        <v>37</v>
      </c>
      <c r="G10" s="1"/>
      <c r="H10" s="1"/>
      <c r="I10" s="1"/>
      <c r="J10" s="1"/>
      <c r="K10" s="1"/>
      <c r="L10" s="1"/>
      <c r="M10" s="1"/>
      <c r="N10" s="1"/>
      <c r="O10" s="1"/>
      <c r="P10" s="1"/>
      <c r="Q10" s="1"/>
      <c r="R10" s="1"/>
      <c r="S10" s="1"/>
      <c r="T10" s="1"/>
      <c r="U10" s="1"/>
      <c r="V10" s="1"/>
      <c r="W10" s="1"/>
      <c r="X10" s="1"/>
      <c r="Y10" s="1"/>
      <c r="Z10" s="1"/>
    </row>
    <row r="11" spans="1:26" ht="14.25" customHeight="1" x14ac:dyDescent="0.3">
      <c r="A11" s="1"/>
      <c r="B11" s="21" t="s">
        <v>38</v>
      </c>
      <c r="C11" s="22">
        <f>(COUNTIF($C4:$XFD4, "*Micah*"))/(C8)</f>
        <v>1</v>
      </c>
      <c r="D11" s="22">
        <f>(COUNTIF($C4:$XFD4, "*Alyssa*"))/(C8)</f>
        <v>1</v>
      </c>
      <c r="E11" s="22">
        <f>(COUNTIF($C4:$XFD4, "*Bryce*"))/(C8)</f>
        <v>1</v>
      </c>
      <c r="F11" s="22">
        <f>(COUNTIF($C4:$XFD4, "*Maddie*"))/(C8)</f>
        <v>1</v>
      </c>
      <c r="G11" s="1"/>
      <c r="H11" s="1"/>
      <c r="I11" s="1"/>
      <c r="J11" s="1"/>
      <c r="K11" s="1"/>
      <c r="L11" s="1"/>
      <c r="M11" s="1"/>
      <c r="N11" s="1"/>
      <c r="O11" s="1"/>
      <c r="P11" s="1"/>
      <c r="Q11" s="1"/>
      <c r="R11" s="1"/>
      <c r="S11" s="1"/>
      <c r="T11" s="1"/>
      <c r="U11" s="1"/>
      <c r="V11" s="1"/>
      <c r="W11" s="1"/>
      <c r="X11" s="1"/>
      <c r="Y11" s="1"/>
      <c r="Z11" s="1"/>
    </row>
    <row r="12" spans="1:26" ht="34.5" customHeight="1" x14ac:dyDescent="0.3">
      <c r="A12" s="1"/>
      <c r="B12" s="23" t="s">
        <v>39</v>
      </c>
      <c r="C12" s="24">
        <f>C8-(COUNTIF($C4:$XFD4, "*Micah*"))</f>
        <v>0</v>
      </c>
      <c r="D12" s="24">
        <f>C8-(COUNTIF($C4:$XFD4, "*Alyssa*"))</f>
        <v>0</v>
      </c>
      <c r="E12" s="24">
        <f>C8-(COUNTIF($C4:$XFD4, "*Bryce*"))</f>
        <v>0</v>
      </c>
      <c r="F12" s="24">
        <f>C8-(COUNTIF($C4:$XFD4, "*Maddie*"))</f>
        <v>0</v>
      </c>
      <c r="G12" s="1"/>
      <c r="H12" s="1"/>
      <c r="I12" s="1"/>
      <c r="J12" s="1"/>
      <c r="K12" s="1"/>
      <c r="L12" s="1"/>
      <c r="M12" s="1"/>
      <c r="N12" s="1"/>
      <c r="O12" s="1"/>
      <c r="P12" s="1"/>
      <c r="Q12" s="1"/>
      <c r="R12" s="1"/>
      <c r="S12" s="1"/>
      <c r="T12" s="1"/>
      <c r="U12" s="1"/>
      <c r="V12" s="1"/>
      <c r="W12" s="1"/>
      <c r="X12" s="1"/>
      <c r="Y12" s="1"/>
      <c r="Z12" s="1"/>
    </row>
    <row r="13" spans="1:26" ht="34.5" customHeight="1" x14ac:dyDescent="0.3">
      <c r="A13" s="1"/>
      <c r="B13" s="25" t="s">
        <v>40</v>
      </c>
      <c r="C13" s="19" t="e">
        <f t="array" aca="1" ref="C13" ca="1">_xludf.TEXTJOIN(",   ", TRUE, IF((ISNUMBER(SEARCH("Micah", C4:Q4))=FALSE)*(C2:Q2&lt;&gt;""), C2:Q2, ""))</f>
        <v>#NAME?</v>
      </c>
      <c r="D13" s="19" t="e">
        <f t="array" aca="1" ref="D13" ca="1">_xludf.TEXTJOIN(",   ", TRUE, IF((ISNUMBER(SEARCH("Alyssa", C4:Q4))=FALSE)*(C2:Q2&lt;&gt;""), C2:Q2, ""))</f>
        <v>#NAME?</v>
      </c>
      <c r="E13" s="19" t="e">
        <f t="array" aca="1" ref="E13" ca="1">_xludf.TEXTJOIN(",   ", TRUE, IF((ISNUMBER(SEARCH("Bryce", C4:Q4))=FALSE)*(C2:Q2&lt;&gt;""), C2:Q2, ""))</f>
        <v>#NAME?</v>
      </c>
      <c r="F13" s="19" t="e">
        <f t="array" aca="1" ref="F13" ca="1">_xludf.TEXTJOIN(",   ", TRUE, IF((ISNUMBER(SEARCH("Maddie", C4:Q4))=FALSE)*(C2:Q2&lt;&gt;""), C2:Q2, ""))</f>
        <v>#NAME?</v>
      </c>
      <c r="G13" s="1"/>
      <c r="H13" s="1"/>
      <c r="I13" s="1"/>
      <c r="J13" s="1"/>
      <c r="K13" s="1"/>
      <c r="L13" s="1"/>
      <c r="M13" s="1"/>
      <c r="N13" s="1"/>
      <c r="O13" s="1"/>
      <c r="P13" s="1"/>
      <c r="Q13" s="1"/>
      <c r="R13" s="1"/>
      <c r="S13" s="1"/>
      <c r="T13" s="1"/>
      <c r="U13" s="1"/>
      <c r="V13" s="1"/>
      <c r="W13" s="1"/>
      <c r="X13" s="1"/>
      <c r="Y13" s="1"/>
      <c r="Z13" s="1"/>
    </row>
    <row r="14" spans="1:26" ht="14.2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Diffee</dc:creator>
  <cp:lastModifiedBy>Alyssa Lee</cp:lastModifiedBy>
  <dcterms:created xsi:type="dcterms:W3CDTF">2024-09-20T02:56:15Z</dcterms:created>
  <dcterms:modified xsi:type="dcterms:W3CDTF">2024-11-25T15:36:44Z</dcterms:modified>
</cp:coreProperties>
</file>