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ri\Desktop\R Stuff\S20_research\wd\csv\Analysis\"/>
    </mc:Choice>
  </mc:AlternateContent>
  <xr:revisionPtr revIDLastSave="0" documentId="13_ncr:1_{84B401C2-CBE2-4B3D-8225-AF2EBA7A0E38}" xr6:coauthVersionLast="45" xr6:coauthVersionMax="45" xr10:uidLastSave="{00000000-0000-0000-0000-000000000000}"/>
  <bookViews>
    <workbookView xWindow="-108" yWindow="-108" windowWidth="23256" windowHeight="13176" xr2:uid="{C882C023-6161-433F-B65B-3C12E26B4500}"/>
  </bookViews>
  <sheets>
    <sheet name="Sheet1" sheetId="1" r:id="rId1"/>
  </sheets>
  <definedNames>
    <definedName name="_xlnm._FilterDatabase" localSheetId="0" hidden="1">Sheet1!$A$1:$O$12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1" l="1"/>
  <c r="P35" i="1" s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5" i="1"/>
  <c r="P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4" i="1"/>
  <c r="B33" i="1"/>
  <c r="S21" i="1"/>
  <c r="S22" i="1"/>
  <c r="S23" i="1"/>
  <c r="S24" i="1"/>
  <c r="S25" i="1"/>
  <c r="S26" i="1"/>
  <c r="S27" i="1"/>
  <c r="S28" i="1"/>
  <c r="S29" i="1"/>
  <c r="S30" i="1"/>
  <c r="S31" i="1"/>
  <c r="S20" i="1"/>
  <c r="R21" i="1"/>
  <c r="R22" i="1"/>
  <c r="R23" i="1"/>
  <c r="R24" i="1"/>
  <c r="R25" i="1"/>
  <c r="R26" i="1"/>
  <c r="R27" i="1"/>
  <c r="R28" i="1"/>
  <c r="R29" i="1"/>
  <c r="R30" i="1"/>
  <c r="R31" i="1"/>
  <c r="R20" i="1"/>
  <c r="B38" i="1"/>
  <c r="B37" i="1"/>
  <c r="B36" i="1"/>
  <c r="B17" i="1"/>
  <c r="B16" i="1"/>
  <c r="B15" i="1"/>
</calcChain>
</file>

<file path=xl/sharedStrings.xml><?xml version="1.0" encoding="utf-8"?>
<sst xmlns="http://schemas.openxmlformats.org/spreadsheetml/2006/main" count="388" uniqueCount="34">
  <si>
    <t>S1</t>
  </si>
  <si>
    <t>S2</t>
  </si>
  <si>
    <t>S5</t>
  </si>
  <si>
    <t>S6</t>
  </si>
  <si>
    <t>S7</t>
  </si>
  <si>
    <t>S8</t>
  </si>
  <si>
    <t>S12</t>
  </si>
  <si>
    <t>S14</t>
  </si>
  <si>
    <t>S15</t>
  </si>
  <si>
    <t>S17</t>
  </si>
  <si>
    <t>S18</t>
  </si>
  <si>
    <t>S24</t>
  </si>
  <si>
    <t>S26</t>
  </si>
  <si>
    <t>S33</t>
  </si>
  <si>
    <t>P1</t>
  </si>
  <si>
    <t>P2</t>
  </si>
  <si>
    <t>P3</t>
  </si>
  <si>
    <t>P4</t>
  </si>
  <si>
    <t>P5</t>
  </si>
  <si>
    <t>P6</t>
  </si>
  <si>
    <t>P7</t>
  </si>
  <si>
    <t>P8</t>
  </si>
  <si>
    <t>P10</t>
  </si>
  <si>
    <t>P19</t>
  </si>
  <si>
    <t>P20</t>
  </si>
  <si>
    <t>P21</t>
  </si>
  <si>
    <t>P22</t>
  </si>
  <si>
    <t>P23</t>
  </si>
  <si>
    <t>P24</t>
  </si>
  <si>
    <t>Surface</t>
  </si>
  <si>
    <t>Meaningful</t>
  </si>
  <si>
    <t>Invalid</t>
  </si>
  <si>
    <t>S34</t>
  </si>
  <si>
    <t>Meaningul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</si>
</sst>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F5A2CE-0AC1-44F9-8031-FC17B15BDF92}" name="Table4" displayName="Table4" ref="B1:O13" totalsRowShown="0">
  <autoFilter ref="B1:O13" xr:uid="{AECFE866-5BF5-473D-886A-47FA294E61A7}"/>
  <tableColumns count="14">
    <tableColumn id="1" xr3:uid="{1F0C13EE-A3F5-4DB6-8035-E0F6ECA0E360}" name="S1"/>
    <tableColumn id="2" xr3:uid="{8A37D701-0498-4E55-92D2-42443B6C5E5C}" name="S2"/>
    <tableColumn id="3" xr3:uid="{F539703D-F6E4-42A4-9BC9-2C6B81D5F530}" name="S5"/>
    <tableColumn id="4" xr3:uid="{F79F52A4-91DC-4B5E-98B2-027785A26D0F}" name="S6"/>
    <tableColumn id="5" xr3:uid="{919B3483-2CC6-4CFB-90EF-DFE29A7B2DF8}" name="S7"/>
    <tableColumn id="6" xr3:uid="{15D6CCC7-1E3E-4535-8EDA-21C3C842312B}" name="S8"/>
    <tableColumn id="7" xr3:uid="{32331A9F-93D6-49F3-B988-49CEFE114FF4}" name="S12"/>
    <tableColumn id="8" xr3:uid="{41492E6A-3779-4F06-B07A-FF9CEF632195}" name="S14"/>
    <tableColumn id="9" xr3:uid="{C7C081BE-B0B0-40A4-82AF-AF3F1016C10C}" name="S15"/>
    <tableColumn id="10" xr3:uid="{580F19B3-D48D-470A-BD42-A766C9E32957}" name="S17"/>
    <tableColumn id="11" xr3:uid="{A0833BCB-F4F1-40CE-A802-2A794E07A5F5}" name="S18"/>
    <tableColumn id="12" xr3:uid="{7C48606C-10DF-481B-8BC3-B5B89A8C00E7}" name="S24"/>
    <tableColumn id="13" xr3:uid="{1D291083-8AE0-404D-BAA6-48A05D85AD5F}" name="S26"/>
    <tableColumn id="14" xr3:uid="{49522DEA-8F45-4195-B000-6348E1483605}" name="S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AD8AB0-13C1-421A-ADE8-354C0472407A}" name="Table5" displayName="Table5" ref="B19:P31" totalsRowShown="0">
  <autoFilter ref="B19:P31" xr:uid="{CB7085CB-1AA3-49EE-A84F-91EB07B290D1}"/>
  <tableColumns count="15">
    <tableColumn id="1" xr3:uid="{7C6D9166-B4FD-4A0D-B1DC-8BFF3AC6737C}" name="P1"/>
    <tableColumn id="2" xr3:uid="{52BC1E43-57C9-4F6E-9EB2-135F9AEB074E}" name="P2"/>
    <tableColumn id="3" xr3:uid="{A35A1442-2683-4B84-B735-2EA44C4062FF}" name="P3"/>
    <tableColumn id="4" xr3:uid="{A0BF78DF-E0F6-4D54-AB0F-460689198E79}" name="P4"/>
    <tableColumn id="5" xr3:uid="{DF2363F9-0686-444B-88B3-200CB026DAAD}" name="P5"/>
    <tableColumn id="6" xr3:uid="{06E2EDC7-4C9F-4D5D-8A2F-081E8752A020}" name="P6"/>
    <tableColumn id="7" xr3:uid="{52862F8B-3DA1-4385-99DE-114097815A52}" name="P7"/>
    <tableColumn id="8" xr3:uid="{A6456669-33FA-42BA-998A-32B7E5968B29}" name="P8"/>
    <tableColumn id="9" xr3:uid="{B3230110-86AA-454D-851F-0EAC40F97067}" name="P10"/>
    <tableColumn id="10" xr3:uid="{02B41CC6-F563-4A34-85DA-0D44483286EA}" name="P19"/>
    <tableColumn id="11" xr3:uid="{8A780582-E3C4-4BC3-8A30-9C1B70AC1FBF}" name="P20"/>
    <tableColumn id="12" xr3:uid="{370C5C50-47B3-490E-9E3E-E770309371CE}" name="P21"/>
    <tableColumn id="13" xr3:uid="{3684ED59-F77A-4F83-A70A-8DE10E7F0969}" name="P22"/>
    <tableColumn id="14" xr3:uid="{056772C0-5FB3-42A8-9F50-4DFD58983AC5}" name="P23"/>
    <tableColumn id="15" xr3:uid="{C0C0E2AA-48F8-4BC1-B14A-A32710D8E6EA}" name="P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8F93-F240-4490-A41C-D40B76D24BA6}">
  <dimension ref="A1:T45"/>
  <sheetViews>
    <sheetView tabSelected="1" zoomScaleNormal="100" workbookViewId="0">
      <selection activeCell="N16" sqref="N16"/>
    </sheetView>
  </sheetViews>
  <sheetFormatPr defaultRowHeight="14.4" x14ac:dyDescent="0.3"/>
  <sheetData>
    <row r="1" spans="1:20" ht="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T1" s="1"/>
    </row>
    <row r="2" spans="1:20" ht="15" x14ac:dyDescent="0.3">
      <c r="A2">
        <v>0</v>
      </c>
      <c r="B2" t="s">
        <v>30</v>
      </c>
      <c r="C2" t="s">
        <v>29</v>
      </c>
      <c r="D2" t="s">
        <v>31</v>
      </c>
      <c r="E2" t="s">
        <v>31</v>
      </c>
      <c r="F2" t="s">
        <v>30</v>
      </c>
      <c r="G2" t="s">
        <v>29</v>
      </c>
      <c r="H2" t="s">
        <v>30</v>
      </c>
      <c r="I2" t="s">
        <v>31</v>
      </c>
      <c r="J2" t="s">
        <v>31</v>
      </c>
      <c r="K2" t="s">
        <v>29</v>
      </c>
      <c r="L2" t="s">
        <v>29</v>
      </c>
      <c r="M2" t="s">
        <v>29</v>
      </c>
      <c r="N2" t="s">
        <v>31</v>
      </c>
      <c r="O2" t="s">
        <v>30</v>
      </c>
      <c r="T2" s="1"/>
    </row>
    <row r="3" spans="1:20" ht="15" x14ac:dyDescent="0.3">
      <c r="A3">
        <v>1</v>
      </c>
      <c r="B3" t="s">
        <v>31</v>
      </c>
      <c r="C3" t="s">
        <v>31</v>
      </c>
      <c r="D3" t="s">
        <v>31</v>
      </c>
      <c r="E3" t="s">
        <v>29</v>
      </c>
      <c r="F3" t="s">
        <v>30</v>
      </c>
      <c r="G3" t="s">
        <v>29</v>
      </c>
      <c r="H3" t="s">
        <v>31</v>
      </c>
      <c r="I3" t="s">
        <v>31</v>
      </c>
      <c r="J3" t="s">
        <v>31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T3" s="1"/>
    </row>
    <row r="4" spans="1:20" ht="15" x14ac:dyDescent="0.3">
      <c r="A4">
        <v>2</v>
      </c>
      <c r="B4" t="s">
        <v>29</v>
      </c>
      <c r="C4" t="s">
        <v>29</v>
      </c>
      <c r="D4" t="s">
        <v>29</v>
      </c>
      <c r="E4" t="s">
        <v>29</v>
      </c>
      <c r="F4" t="s">
        <v>30</v>
      </c>
      <c r="G4" t="s">
        <v>31</v>
      </c>
      <c r="H4" t="s">
        <v>29</v>
      </c>
      <c r="I4" t="s">
        <v>29</v>
      </c>
      <c r="J4" t="s">
        <v>31</v>
      </c>
      <c r="K4" t="s">
        <v>29</v>
      </c>
      <c r="L4" t="s">
        <v>31</v>
      </c>
      <c r="M4" t="s">
        <v>29</v>
      </c>
      <c r="N4" t="s">
        <v>29</v>
      </c>
      <c r="O4" t="s">
        <v>29</v>
      </c>
      <c r="T4" s="1"/>
    </row>
    <row r="5" spans="1:20" ht="15" x14ac:dyDescent="0.3">
      <c r="A5">
        <v>3</v>
      </c>
      <c r="B5" t="s">
        <v>31</v>
      </c>
      <c r="C5" t="s">
        <v>31</v>
      </c>
      <c r="D5" t="s">
        <v>31</v>
      </c>
      <c r="E5" t="s">
        <v>29</v>
      </c>
      <c r="F5" t="s">
        <v>29</v>
      </c>
      <c r="G5" t="s">
        <v>29</v>
      </c>
      <c r="H5" t="s">
        <v>30</v>
      </c>
      <c r="I5" t="s">
        <v>29</v>
      </c>
      <c r="J5" t="s">
        <v>31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T5" s="1"/>
    </row>
    <row r="6" spans="1:20" ht="15" x14ac:dyDescent="0.3">
      <c r="A6">
        <v>4</v>
      </c>
      <c r="B6" t="s">
        <v>31</v>
      </c>
      <c r="C6" t="s">
        <v>31</v>
      </c>
      <c r="D6" t="s">
        <v>30</v>
      </c>
      <c r="E6" t="s">
        <v>29</v>
      </c>
      <c r="F6" t="s">
        <v>29</v>
      </c>
      <c r="G6" t="s">
        <v>29</v>
      </c>
      <c r="H6" t="s">
        <v>31</v>
      </c>
      <c r="I6" t="s">
        <v>29</v>
      </c>
      <c r="J6" t="s">
        <v>31</v>
      </c>
      <c r="K6" t="s">
        <v>31</v>
      </c>
      <c r="L6" t="s">
        <v>29</v>
      </c>
      <c r="M6" t="s">
        <v>29</v>
      </c>
      <c r="N6" t="s">
        <v>31</v>
      </c>
      <c r="O6" t="s">
        <v>29</v>
      </c>
      <c r="T6" s="1"/>
    </row>
    <row r="7" spans="1:20" ht="15" x14ac:dyDescent="0.3">
      <c r="A7">
        <v>5</v>
      </c>
      <c r="B7" t="s">
        <v>29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31</v>
      </c>
      <c r="I7" t="s">
        <v>29</v>
      </c>
      <c r="J7" t="s">
        <v>29</v>
      </c>
      <c r="K7" t="s">
        <v>29</v>
      </c>
      <c r="L7" t="s">
        <v>31</v>
      </c>
      <c r="M7" t="s">
        <v>29</v>
      </c>
      <c r="N7" t="s">
        <v>29</v>
      </c>
      <c r="O7" t="s">
        <v>29</v>
      </c>
      <c r="T7" s="1"/>
    </row>
    <row r="8" spans="1:20" ht="15" x14ac:dyDescent="0.3">
      <c r="A8">
        <v>6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31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T8" s="1"/>
    </row>
    <row r="9" spans="1:20" ht="15" x14ac:dyDescent="0.3">
      <c r="A9">
        <v>7</v>
      </c>
      <c r="B9" t="s">
        <v>29</v>
      </c>
      <c r="C9" t="s">
        <v>29</v>
      </c>
      <c r="D9" t="s">
        <v>31</v>
      </c>
      <c r="E9" t="s">
        <v>29</v>
      </c>
      <c r="F9" t="s">
        <v>31</v>
      </c>
      <c r="G9" t="s">
        <v>29</v>
      </c>
      <c r="H9" t="s">
        <v>31</v>
      </c>
      <c r="I9" t="s">
        <v>29</v>
      </c>
      <c r="J9" t="s">
        <v>31</v>
      </c>
      <c r="K9" t="s">
        <v>31</v>
      </c>
      <c r="L9" t="s">
        <v>29</v>
      </c>
      <c r="M9" t="s">
        <v>31</v>
      </c>
      <c r="N9" t="s">
        <v>29</v>
      </c>
      <c r="O9" t="s">
        <v>29</v>
      </c>
      <c r="T9" s="1"/>
    </row>
    <row r="10" spans="1:20" ht="15" x14ac:dyDescent="0.3">
      <c r="A10">
        <v>8</v>
      </c>
      <c r="B10" t="s">
        <v>29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31</v>
      </c>
      <c r="I10" t="s">
        <v>29</v>
      </c>
      <c r="J10" t="s">
        <v>29</v>
      </c>
      <c r="K10" t="s">
        <v>31</v>
      </c>
      <c r="L10" t="s">
        <v>31</v>
      </c>
      <c r="M10" t="s">
        <v>29</v>
      </c>
      <c r="N10" t="s">
        <v>29</v>
      </c>
      <c r="O10" t="s">
        <v>29</v>
      </c>
      <c r="T10" s="1"/>
    </row>
    <row r="11" spans="1:20" ht="15" x14ac:dyDescent="0.3">
      <c r="A11">
        <v>9</v>
      </c>
      <c r="B11" t="s">
        <v>29</v>
      </c>
      <c r="C11" t="s">
        <v>29</v>
      </c>
      <c r="D11" t="s">
        <v>29</v>
      </c>
      <c r="E11" t="s">
        <v>29</v>
      </c>
      <c r="F11" t="s">
        <v>29</v>
      </c>
      <c r="G11" t="s">
        <v>31</v>
      </c>
      <c r="H11" t="s">
        <v>31</v>
      </c>
      <c r="I11" t="s">
        <v>29</v>
      </c>
      <c r="J11" t="s">
        <v>29</v>
      </c>
      <c r="K11" t="s">
        <v>29</v>
      </c>
      <c r="L11" t="s">
        <v>31</v>
      </c>
      <c r="M11" t="s">
        <v>29</v>
      </c>
      <c r="N11" t="s">
        <v>29</v>
      </c>
      <c r="O11" t="s">
        <v>29</v>
      </c>
      <c r="T11" s="1"/>
    </row>
    <row r="12" spans="1:20" ht="15" x14ac:dyDescent="0.3">
      <c r="A12">
        <v>10</v>
      </c>
      <c r="B12" t="s">
        <v>29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30</v>
      </c>
      <c r="I12" t="s">
        <v>29</v>
      </c>
      <c r="J12" t="s">
        <v>31</v>
      </c>
      <c r="K12" t="s">
        <v>29</v>
      </c>
      <c r="L12" t="s">
        <v>29</v>
      </c>
      <c r="M12" t="s">
        <v>29</v>
      </c>
      <c r="N12" t="s">
        <v>31</v>
      </c>
      <c r="O12" t="s">
        <v>29</v>
      </c>
      <c r="T12" s="1"/>
    </row>
    <row r="13" spans="1:20" ht="15" x14ac:dyDescent="0.3">
      <c r="A13">
        <v>11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T13" s="1"/>
    </row>
    <row r="14" spans="1:20" ht="15" x14ac:dyDescent="0.3">
      <c r="T14" s="1"/>
    </row>
    <row r="15" spans="1:20" x14ac:dyDescent="0.3">
      <c r="A15" t="s">
        <v>29</v>
      </c>
      <c r="B15">
        <f>COUNTIF(Table4[],"Surface")</f>
        <v>104</v>
      </c>
    </row>
    <row r="16" spans="1:20" x14ac:dyDescent="0.3">
      <c r="A16" t="s">
        <v>33</v>
      </c>
      <c r="B16">
        <f>COUNTIF(Table4[],"Meaningful")</f>
        <v>9</v>
      </c>
    </row>
    <row r="17" spans="1:20" x14ac:dyDescent="0.3">
      <c r="A17" t="s">
        <v>31</v>
      </c>
      <c r="B17">
        <f>COUNTIF(Table4[],"Invalid")</f>
        <v>55</v>
      </c>
    </row>
    <row r="19" spans="1:20" x14ac:dyDescent="0.3"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 t="s">
        <v>25</v>
      </c>
      <c r="N19" t="s">
        <v>26</v>
      </c>
      <c r="O19" t="s">
        <v>27</v>
      </c>
      <c r="P19" t="s">
        <v>28</v>
      </c>
      <c r="R19" t="s">
        <v>29</v>
      </c>
      <c r="S19" t="s">
        <v>30</v>
      </c>
    </row>
    <row r="20" spans="1:20" x14ac:dyDescent="0.3">
      <c r="A20">
        <v>0</v>
      </c>
      <c r="B20" t="s">
        <v>30</v>
      </c>
      <c r="C20" t="s">
        <v>30</v>
      </c>
      <c r="D20" t="s">
        <v>30</v>
      </c>
      <c r="E20" t="s">
        <v>30</v>
      </c>
      <c r="F20" t="s">
        <v>29</v>
      </c>
      <c r="G20" t="s">
        <v>31</v>
      </c>
      <c r="H20" t="s">
        <v>30</v>
      </c>
      <c r="I20" t="s">
        <v>30</v>
      </c>
      <c r="J20" t="s">
        <v>30</v>
      </c>
      <c r="K20" t="s">
        <v>29</v>
      </c>
      <c r="L20" t="s">
        <v>29</v>
      </c>
      <c r="M20" t="s">
        <v>30</v>
      </c>
      <c r="N20" t="s">
        <v>30</v>
      </c>
      <c r="O20" t="s">
        <v>29</v>
      </c>
      <c r="P20" t="s">
        <v>31</v>
      </c>
      <c r="R20">
        <f>COUNTIF(Table5[#This Row],"Surface")</f>
        <v>4</v>
      </c>
      <c r="S20">
        <f>COUNTIF(B20:P20,"Meaningful")</f>
        <v>9</v>
      </c>
    </row>
    <row r="21" spans="1:20" x14ac:dyDescent="0.3">
      <c r="A21">
        <v>1</v>
      </c>
      <c r="B21" t="s">
        <v>30</v>
      </c>
      <c r="C21" t="s">
        <v>30</v>
      </c>
      <c r="D21" t="s">
        <v>30</v>
      </c>
      <c r="E21" t="s">
        <v>31</v>
      </c>
      <c r="F21" t="s">
        <v>29</v>
      </c>
      <c r="G21" t="s">
        <v>31</v>
      </c>
      <c r="H21" t="s">
        <v>31</v>
      </c>
      <c r="I21" t="s">
        <v>30</v>
      </c>
      <c r="J21" t="s">
        <v>30</v>
      </c>
      <c r="K21" t="s">
        <v>31</v>
      </c>
      <c r="L21" t="s">
        <v>29</v>
      </c>
      <c r="M21" t="s">
        <v>30</v>
      </c>
      <c r="N21" t="s">
        <v>31</v>
      </c>
      <c r="O21" t="s">
        <v>31</v>
      </c>
      <c r="P21" t="s">
        <v>30</v>
      </c>
      <c r="R21">
        <f>COUNTIF(Table5[#This Row],"Surface")</f>
        <v>2</v>
      </c>
      <c r="S21">
        <f t="shared" ref="S21:S31" si="0">COUNTIF(B21:P21,"Meaningful")</f>
        <v>7</v>
      </c>
    </row>
    <row r="22" spans="1:20" x14ac:dyDescent="0.3">
      <c r="A22">
        <v>2</v>
      </c>
      <c r="B22" t="s">
        <v>30</v>
      </c>
      <c r="C22" t="s">
        <v>30</v>
      </c>
      <c r="D22" t="s">
        <v>30</v>
      </c>
      <c r="E22" t="s">
        <v>30</v>
      </c>
      <c r="F22" t="s">
        <v>31</v>
      </c>
      <c r="G22" t="s">
        <v>31</v>
      </c>
      <c r="H22" t="s">
        <v>29</v>
      </c>
      <c r="I22" t="s">
        <v>31</v>
      </c>
      <c r="J22" t="s">
        <v>31</v>
      </c>
      <c r="K22" t="s">
        <v>29</v>
      </c>
      <c r="L22" t="s">
        <v>31</v>
      </c>
      <c r="M22" t="s">
        <v>31</v>
      </c>
      <c r="N22" t="s">
        <v>31</v>
      </c>
      <c r="O22" t="s">
        <v>29</v>
      </c>
      <c r="P22" t="s">
        <v>31</v>
      </c>
      <c r="R22">
        <f>COUNTIF(Table5[#This Row],"Surface")</f>
        <v>3</v>
      </c>
      <c r="S22">
        <f t="shared" si="0"/>
        <v>4</v>
      </c>
    </row>
    <row r="23" spans="1:20" ht="15" x14ac:dyDescent="0.3">
      <c r="A23">
        <v>3</v>
      </c>
      <c r="B23" t="s">
        <v>30</v>
      </c>
      <c r="C23" t="s">
        <v>30</v>
      </c>
      <c r="D23" t="s">
        <v>31</v>
      </c>
      <c r="E23" t="s">
        <v>31</v>
      </c>
      <c r="F23" t="s">
        <v>29</v>
      </c>
      <c r="G23" t="s">
        <v>29</v>
      </c>
      <c r="H23" t="s">
        <v>31</v>
      </c>
      <c r="I23" t="s">
        <v>30</v>
      </c>
      <c r="J23" t="s">
        <v>30</v>
      </c>
      <c r="K23" t="s">
        <v>29</v>
      </c>
      <c r="L23" t="s">
        <v>31</v>
      </c>
      <c r="M23" t="s">
        <v>29</v>
      </c>
      <c r="N23" t="s">
        <v>31</v>
      </c>
      <c r="O23" t="s">
        <v>29</v>
      </c>
      <c r="P23" t="s">
        <v>30</v>
      </c>
      <c r="R23">
        <f>COUNTIF(Table5[#This Row],"Surface")</f>
        <v>5</v>
      </c>
      <c r="S23">
        <f t="shared" si="0"/>
        <v>5</v>
      </c>
      <c r="T23" s="1"/>
    </row>
    <row r="24" spans="1:20" ht="15" x14ac:dyDescent="0.3">
      <c r="A24">
        <v>4</v>
      </c>
      <c r="B24" t="s">
        <v>29</v>
      </c>
      <c r="C24" t="s">
        <v>30</v>
      </c>
      <c r="D24" t="s">
        <v>31</v>
      </c>
      <c r="E24" t="s">
        <v>30</v>
      </c>
      <c r="F24" t="s">
        <v>29</v>
      </c>
      <c r="G24" t="s">
        <v>29</v>
      </c>
      <c r="H24" t="s">
        <v>30</v>
      </c>
      <c r="I24" t="s">
        <v>30</v>
      </c>
      <c r="J24" t="s">
        <v>30</v>
      </c>
      <c r="K24" t="s">
        <v>29</v>
      </c>
      <c r="L24" t="s">
        <v>29</v>
      </c>
      <c r="M24" t="s">
        <v>30</v>
      </c>
      <c r="N24" t="s">
        <v>31</v>
      </c>
      <c r="O24" t="s">
        <v>29</v>
      </c>
      <c r="P24" t="s">
        <v>30</v>
      </c>
      <c r="R24">
        <f>COUNTIF(Table5[#This Row],"Surface")</f>
        <v>6</v>
      </c>
      <c r="S24">
        <f t="shared" si="0"/>
        <v>7</v>
      </c>
      <c r="T24" s="1"/>
    </row>
    <row r="25" spans="1:20" ht="15" x14ac:dyDescent="0.3">
      <c r="A25">
        <v>5</v>
      </c>
      <c r="B25" t="s">
        <v>29</v>
      </c>
      <c r="C25" t="s">
        <v>30</v>
      </c>
      <c r="D25" t="s">
        <v>30</v>
      </c>
      <c r="E25" t="s">
        <v>30</v>
      </c>
      <c r="F25" t="s">
        <v>31</v>
      </c>
      <c r="G25" t="s">
        <v>31</v>
      </c>
      <c r="H25" t="s">
        <v>31</v>
      </c>
      <c r="I25" t="s">
        <v>30</v>
      </c>
      <c r="J25" t="s">
        <v>29</v>
      </c>
      <c r="K25" t="s">
        <v>31</v>
      </c>
      <c r="L25" t="s">
        <v>30</v>
      </c>
      <c r="M25" t="s">
        <v>31</v>
      </c>
      <c r="N25" t="s">
        <v>31</v>
      </c>
      <c r="O25" t="s">
        <v>29</v>
      </c>
      <c r="P25" t="s">
        <v>30</v>
      </c>
      <c r="R25">
        <f>COUNTIF(Table5[#This Row],"Surface")</f>
        <v>3</v>
      </c>
      <c r="S25">
        <f t="shared" si="0"/>
        <v>6</v>
      </c>
      <c r="T25" s="1"/>
    </row>
    <row r="26" spans="1:20" ht="15" x14ac:dyDescent="0.3">
      <c r="A26">
        <v>6</v>
      </c>
      <c r="B26" t="s">
        <v>30</v>
      </c>
      <c r="C26" t="s">
        <v>30</v>
      </c>
      <c r="D26" t="s">
        <v>30</v>
      </c>
      <c r="E26" t="s">
        <v>30</v>
      </c>
      <c r="F26" t="s">
        <v>29</v>
      </c>
      <c r="G26" t="s">
        <v>29</v>
      </c>
      <c r="H26" t="s">
        <v>31</v>
      </c>
      <c r="I26" t="s">
        <v>30</v>
      </c>
      <c r="J26" t="s">
        <v>30</v>
      </c>
      <c r="K26" t="s">
        <v>31</v>
      </c>
      <c r="L26" t="s">
        <v>31</v>
      </c>
      <c r="M26" t="s">
        <v>30</v>
      </c>
      <c r="N26" t="s">
        <v>29</v>
      </c>
      <c r="O26" t="s">
        <v>29</v>
      </c>
      <c r="P26" t="s">
        <v>30</v>
      </c>
      <c r="R26">
        <f>COUNTIF(Table5[#This Row],"Surface")</f>
        <v>4</v>
      </c>
      <c r="S26">
        <f t="shared" si="0"/>
        <v>8</v>
      </c>
      <c r="T26" s="1"/>
    </row>
    <row r="27" spans="1:20" ht="15" x14ac:dyDescent="0.3">
      <c r="A27">
        <v>7</v>
      </c>
      <c r="B27" t="s">
        <v>31</v>
      </c>
      <c r="C27" t="s">
        <v>30</v>
      </c>
      <c r="D27" t="s">
        <v>30</v>
      </c>
      <c r="E27" t="s">
        <v>30</v>
      </c>
      <c r="F27" t="s">
        <v>29</v>
      </c>
      <c r="G27" t="s">
        <v>29</v>
      </c>
      <c r="H27" t="s">
        <v>30</v>
      </c>
      <c r="I27" t="s">
        <v>30</v>
      </c>
      <c r="J27" t="s">
        <v>30</v>
      </c>
      <c r="K27" t="s">
        <v>31</v>
      </c>
      <c r="L27" t="s">
        <v>31</v>
      </c>
      <c r="M27" t="s">
        <v>30</v>
      </c>
      <c r="N27" t="s">
        <v>31</v>
      </c>
      <c r="O27" t="s">
        <v>29</v>
      </c>
      <c r="P27" t="s">
        <v>30</v>
      </c>
      <c r="R27">
        <f>COUNTIF(Table5[#This Row],"Surface")</f>
        <v>3</v>
      </c>
      <c r="S27">
        <f t="shared" si="0"/>
        <v>8</v>
      </c>
      <c r="T27" s="1"/>
    </row>
    <row r="28" spans="1:20" ht="15" x14ac:dyDescent="0.3">
      <c r="A28">
        <v>8</v>
      </c>
      <c r="B28" t="s">
        <v>29</v>
      </c>
      <c r="C28" t="s">
        <v>31</v>
      </c>
      <c r="D28" t="s">
        <v>29</v>
      </c>
      <c r="E28" t="s">
        <v>31</v>
      </c>
      <c r="F28" t="s">
        <v>29</v>
      </c>
      <c r="G28" t="s">
        <v>29</v>
      </c>
      <c r="H28" t="s">
        <v>29</v>
      </c>
      <c r="I28" t="s">
        <v>31</v>
      </c>
      <c r="J28" t="s">
        <v>31</v>
      </c>
      <c r="K28" t="s">
        <v>29</v>
      </c>
      <c r="L28" t="s">
        <v>29</v>
      </c>
      <c r="M28" t="s">
        <v>31</v>
      </c>
      <c r="N28" t="s">
        <v>31</v>
      </c>
      <c r="O28" t="s">
        <v>29</v>
      </c>
      <c r="P28" t="s">
        <v>29</v>
      </c>
      <c r="R28" s="2">
        <f>COUNTIF(Table5[#This Row],"Surface")</f>
        <v>9</v>
      </c>
      <c r="S28">
        <f t="shared" si="0"/>
        <v>0</v>
      </c>
      <c r="T28" s="1"/>
    </row>
    <row r="29" spans="1:20" ht="15" x14ac:dyDescent="0.3">
      <c r="A29">
        <v>9</v>
      </c>
      <c r="B29" t="s">
        <v>30</v>
      </c>
      <c r="C29" t="s">
        <v>30</v>
      </c>
      <c r="D29" t="s">
        <v>30</v>
      </c>
      <c r="E29" t="s">
        <v>30</v>
      </c>
      <c r="F29" t="s">
        <v>29</v>
      </c>
      <c r="G29" t="s">
        <v>29</v>
      </c>
      <c r="H29" t="s">
        <v>29</v>
      </c>
      <c r="I29" t="s">
        <v>30</v>
      </c>
      <c r="J29" t="s">
        <v>31</v>
      </c>
      <c r="K29" t="s">
        <v>31</v>
      </c>
      <c r="L29" t="s">
        <v>30</v>
      </c>
      <c r="M29" t="s">
        <v>31</v>
      </c>
      <c r="N29" t="s">
        <v>29</v>
      </c>
      <c r="O29" t="s">
        <v>29</v>
      </c>
      <c r="P29" t="s">
        <v>30</v>
      </c>
      <c r="R29" s="2">
        <f>COUNTIF(Table5[#This Row],"Surface")</f>
        <v>5</v>
      </c>
      <c r="S29" s="3">
        <f t="shared" si="0"/>
        <v>7</v>
      </c>
      <c r="T29" s="1"/>
    </row>
    <row r="30" spans="1:20" ht="15" x14ac:dyDescent="0.3">
      <c r="A30">
        <v>10</v>
      </c>
      <c r="B30" t="s">
        <v>29</v>
      </c>
      <c r="C30" t="s">
        <v>29</v>
      </c>
      <c r="D30" t="s">
        <v>31</v>
      </c>
      <c r="E30" t="s">
        <v>30</v>
      </c>
      <c r="F30" t="s">
        <v>29</v>
      </c>
      <c r="G30" t="s">
        <v>29</v>
      </c>
      <c r="H30" t="s">
        <v>29</v>
      </c>
      <c r="I30" t="s">
        <v>30</v>
      </c>
      <c r="J30" t="s">
        <v>31</v>
      </c>
      <c r="K30" t="s">
        <v>31</v>
      </c>
      <c r="L30" t="s">
        <v>31</v>
      </c>
      <c r="M30" t="s">
        <v>29</v>
      </c>
      <c r="N30" t="s">
        <v>31</v>
      </c>
      <c r="O30" t="s">
        <v>29</v>
      </c>
      <c r="P30" t="s">
        <v>31</v>
      </c>
      <c r="R30" s="2">
        <f>COUNTIF(Table5[#This Row],"Surface")</f>
        <v>7</v>
      </c>
      <c r="S30">
        <f t="shared" si="0"/>
        <v>2</v>
      </c>
      <c r="T30" s="1"/>
    </row>
    <row r="31" spans="1:20" ht="15" x14ac:dyDescent="0.3">
      <c r="A31">
        <v>11</v>
      </c>
      <c r="B31" t="s">
        <v>31</v>
      </c>
      <c r="C31" t="s">
        <v>31</v>
      </c>
      <c r="D31" t="s">
        <v>31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R31">
        <f>COUNTIF(Table5[#This Row],"Surface")</f>
        <v>0</v>
      </c>
      <c r="S31">
        <f t="shared" si="0"/>
        <v>0</v>
      </c>
      <c r="T31" s="1"/>
    </row>
    <row r="32" spans="1:20" ht="15" x14ac:dyDescent="0.3">
      <c r="T32" s="1"/>
    </row>
    <row r="33" spans="1:20" ht="15" x14ac:dyDescent="0.3">
      <c r="A33" t="s">
        <v>29</v>
      </c>
      <c r="B33">
        <f>COUNTIF(Table5[P1],"Surface")</f>
        <v>4</v>
      </c>
      <c r="C33">
        <f>COUNTIF(Table5[P2],"Surface")</f>
        <v>1</v>
      </c>
      <c r="D33">
        <f>COUNTIF(Table5[P3],"Surface")</f>
        <v>1</v>
      </c>
      <c r="E33">
        <f>COUNTIF(Table5[P4],"Surface")</f>
        <v>0</v>
      </c>
      <c r="F33">
        <f>COUNTIF(Table5[P5],"Surface")</f>
        <v>9</v>
      </c>
      <c r="G33">
        <f>COUNTIF(Table5[P6],"Surface")</f>
        <v>7</v>
      </c>
      <c r="H33">
        <f>COUNTIF(Table5[P7],"Surface")</f>
        <v>4</v>
      </c>
      <c r="I33">
        <f>COUNTIF(Table5[P8],"Surface")</f>
        <v>0</v>
      </c>
      <c r="J33">
        <f>COUNTIF(Table5[P10],"Surface")</f>
        <v>1</v>
      </c>
      <c r="K33">
        <f>COUNTIF(Table5[P19],"Surface")</f>
        <v>5</v>
      </c>
      <c r="L33">
        <f>COUNTIF(Table5[P20],"Surface")</f>
        <v>4</v>
      </c>
      <c r="M33">
        <f>COUNTIF(Table5[P21],"Surface")</f>
        <v>2</v>
      </c>
      <c r="N33">
        <f>COUNTIF(Table5[P22],"Surface")</f>
        <v>2</v>
      </c>
      <c r="O33">
        <f>COUNTIF(Table5[P23],"Surface")</f>
        <v>10</v>
      </c>
      <c r="P33">
        <f>COUNTIF(Table5[P2],"Surface")</f>
        <v>1</v>
      </c>
      <c r="T33" s="1"/>
    </row>
    <row r="34" spans="1:20" ht="15" x14ac:dyDescent="0.3">
      <c r="A34" t="s">
        <v>30</v>
      </c>
      <c r="B34">
        <f>COUNTIF(Table5[P1],"Meaningful")</f>
        <v>6</v>
      </c>
      <c r="C34">
        <f>COUNTIF(Table5[P2],"Meaningful")</f>
        <v>9</v>
      </c>
      <c r="D34">
        <f>COUNTIF(Table5[P3],"Meaningful")</f>
        <v>7</v>
      </c>
      <c r="E34">
        <f>COUNTIF(Table5[P4],"Meaningful")</f>
        <v>8</v>
      </c>
      <c r="F34">
        <f>COUNTIF(Table5[P5],"Meaningful")</f>
        <v>0</v>
      </c>
      <c r="G34">
        <f>COUNTIF(Table5[P6],"Meaningful")</f>
        <v>0</v>
      </c>
      <c r="H34">
        <f>COUNTIF(Table5[P7],"Meaningful")</f>
        <v>3</v>
      </c>
      <c r="I34">
        <f>COUNTIF(Table5[P8],"Meaningful")</f>
        <v>9</v>
      </c>
      <c r="J34">
        <f>COUNTIF(Table5[P10],"Meaningful")</f>
        <v>6</v>
      </c>
      <c r="K34">
        <f>COUNTIF(Table5[P19],"Meaningful")</f>
        <v>0</v>
      </c>
      <c r="L34">
        <f>COUNTIF(Table5[P20],"Meaningful")</f>
        <v>2</v>
      </c>
      <c r="M34">
        <f>COUNTIF(Table5[P21],"Meaningful")</f>
        <v>5</v>
      </c>
      <c r="N34">
        <f>COUNTIF(Table5[P22],"Meaningful")</f>
        <v>1</v>
      </c>
      <c r="O34">
        <f>COUNTIF(Table5[P23],"Meaningful")</f>
        <v>0</v>
      </c>
      <c r="P34">
        <f>COUNTIF(Table5[P24],"Meaningful")</f>
        <v>7</v>
      </c>
      <c r="R34">
        <v>4</v>
      </c>
      <c r="S34">
        <v>9</v>
      </c>
      <c r="T34" s="1"/>
    </row>
    <row r="35" spans="1:20" ht="15" x14ac:dyDescent="0.3">
      <c r="B35">
        <f>SUM(B33:B34)</f>
        <v>10</v>
      </c>
      <c r="C35">
        <f t="shared" ref="C35:P35" si="1">SUM(C33:C34)</f>
        <v>10</v>
      </c>
      <c r="D35">
        <f t="shared" si="1"/>
        <v>8</v>
      </c>
      <c r="E35">
        <f t="shared" si="1"/>
        <v>8</v>
      </c>
      <c r="F35">
        <f t="shared" si="1"/>
        <v>9</v>
      </c>
      <c r="G35">
        <f t="shared" si="1"/>
        <v>7</v>
      </c>
      <c r="H35">
        <f t="shared" si="1"/>
        <v>7</v>
      </c>
      <c r="I35">
        <f t="shared" si="1"/>
        <v>9</v>
      </c>
      <c r="J35">
        <f t="shared" si="1"/>
        <v>7</v>
      </c>
      <c r="K35">
        <f t="shared" si="1"/>
        <v>5</v>
      </c>
      <c r="L35">
        <f t="shared" si="1"/>
        <v>6</v>
      </c>
      <c r="M35">
        <f t="shared" si="1"/>
        <v>7</v>
      </c>
      <c r="N35">
        <f t="shared" si="1"/>
        <v>3</v>
      </c>
      <c r="O35">
        <f t="shared" si="1"/>
        <v>10</v>
      </c>
      <c r="P35">
        <f t="shared" si="1"/>
        <v>8</v>
      </c>
      <c r="R35">
        <v>2</v>
      </c>
      <c r="S35">
        <v>7</v>
      </c>
      <c r="T35" s="1"/>
    </row>
    <row r="36" spans="1:20" ht="15" x14ac:dyDescent="0.3">
      <c r="A36" t="s">
        <v>29</v>
      </c>
      <c r="B36">
        <f>COUNTIF(Table5[],"Surface")</f>
        <v>51</v>
      </c>
      <c r="R36">
        <v>3</v>
      </c>
      <c r="S36">
        <v>4</v>
      </c>
      <c r="T36" s="1"/>
    </row>
    <row r="37" spans="1:20" ht="15" x14ac:dyDescent="0.3">
      <c r="A37" t="s">
        <v>33</v>
      </c>
      <c r="B37">
        <f>COUNTIF(Table5[],"Meaningful")</f>
        <v>63</v>
      </c>
      <c r="R37">
        <v>5</v>
      </c>
      <c r="S37">
        <v>5</v>
      </c>
      <c r="T37" s="1"/>
    </row>
    <row r="38" spans="1:20" x14ac:dyDescent="0.3">
      <c r="A38" t="s">
        <v>31</v>
      </c>
      <c r="B38">
        <f>COUNTIF(Table5[],"Invalid")</f>
        <v>66</v>
      </c>
      <c r="R38">
        <v>6</v>
      </c>
      <c r="S38">
        <v>7</v>
      </c>
    </row>
    <row r="39" spans="1:20" x14ac:dyDescent="0.3">
      <c r="R39">
        <v>3</v>
      </c>
      <c r="S39">
        <v>6</v>
      </c>
    </row>
    <row r="40" spans="1:20" x14ac:dyDescent="0.3">
      <c r="R40">
        <v>4</v>
      </c>
      <c r="S40">
        <v>8</v>
      </c>
    </row>
    <row r="41" spans="1:20" x14ac:dyDescent="0.3">
      <c r="R41">
        <v>3</v>
      </c>
      <c r="S41">
        <v>8</v>
      </c>
    </row>
    <row r="42" spans="1:20" x14ac:dyDescent="0.3">
      <c r="R42">
        <v>8</v>
      </c>
      <c r="S42">
        <v>0</v>
      </c>
    </row>
    <row r="43" spans="1:20" x14ac:dyDescent="0.3">
      <c r="R43">
        <v>5</v>
      </c>
      <c r="S43">
        <v>6</v>
      </c>
    </row>
    <row r="44" spans="1:20" x14ac:dyDescent="0.3">
      <c r="R44">
        <v>6</v>
      </c>
      <c r="S44">
        <v>2</v>
      </c>
    </row>
    <row r="45" spans="1:20" x14ac:dyDescent="0.3">
      <c r="R45">
        <v>0</v>
      </c>
      <c r="S45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Chrisman</dc:creator>
  <cp:lastModifiedBy>Micah Chrisman</cp:lastModifiedBy>
  <dcterms:created xsi:type="dcterms:W3CDTF">2020-06-16T20:45:31Z</dcterms:created>
  <dcterms:modified xsi:type="dcterms:W3CDTF">2020-06-17T16:57:47Z</dcterms:modified>
</cp:coreProperties>
</file>