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ri\Desktop\R Stuff\S20_research\wd\csv\Analysis\"/>
    </mc:Choice>
  </mc:AlternateContent>
  <xr:revisionPtr revIDLastSave="0" documentId="8_{35A07BE4-8C8F-4E50-A468-DEB2CA89DB7B}" xr6:coauthVersionLast="45" xr6:coauthVersionMax="45" xr10:uidLastSave="{00000000-0000-0000-0000-000000000000}"/>
  <bookViews>
    <workbookView xWindow="-108" yWindow="-108" windowWidth="23256" windowHeight="13176" xr2:uid="{80EDB83A-3AB5-4395-97B4-0E45F18D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" l="1"/>
  <c r="D40" i="1"/>
  <c r="G40" i="1"/>
  <c r="H40" i="1"/>
  <c r="C41" i="1"/>
  <c r="D41" i="1"/>
  <c r="E41" i="1"/>
  <c r="E53" i="1" s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F53" i="1" s="1"/>
  <c r="G44" i="1"/>
  <c r="H44" i="1"/>
  <c r="C45" i="1"/>
  <c r="D45" i="1"/>
  <c r="E45" i="1"/>
  <c r="F45" i="1"/>
  <c r="G45" i="1"/>
  <c r="H45" i="1"/>
  <c r="C46" i="1"/>
  <c r="D46" i="1"/>
  <c r="G46" i="1"/>
  <c r="H46" i="1"/>
  <c r="C47" i="1"/>
  <c r="D47" i="1"/>
  <c r="G47" i="1"/>
  <c r="H47" i="1"/>
  <c r="C48" i="1"/>
  <c r="D48" i="1"/>
  <c r="G48" i="1"/>
  <c r="H48" i="1"/>
  <c r="C49" i="1"/>
  <c r="D49" i="1"/>
  <c r="G49" i="1"/>
  <c r="H49" i="1"/>
  <c r="C50" i="1"/>
  <c r="D50" i="1"/>
  <c r="C51" i="1"/>
  <c r="D51" i="1"/>
  <c r="E51" i="1"/>
  <c r="F51" i="1"/>
  <c r="G51" i="1"/>
  <c r="H51" i="1"/>
  <c r="G52" i="1"/>
  <c r="H52" i="1"/>
  <c r="D39" i="1"/>
  <c r="D53" i="1" s="1"/>
  <c r="G39" i="1"/>
  <c r="G53" i="1" s="1"/>
  <c r="H39" i="1"/>
  <c r="H53" i="1" s="1"/>
  <c r="C39" i="1"/>
  <c r="C53" i="1" s="1"/>
  <c r="C17" i="1"/>
  <c r="D17" i="1"/>
  <c r="E17" i="1"/>
  <c r="F17" i="1"/>
  <c r="G17" i="1"/>
  <c r="H17" i="1"/>
  <c r="C35" i="1"/>
  <c r="D35" i="1"/>
  <c r="E35" i="1"/>
  <c r="F35" i="1"/>
  <c r="G35" i="1"/>
  <c r="H35" i="1"/>
</calcChain>
</file>

<file path=xl/sharedStrings.xml><?xml version="1.0" encoding="utf-8"?>
<sst xmlns="http://schemas.openxmlformats.org/spreadsheetml/2006/main" count="146" uniqueCount="30">
  <si>
    <t>Expert</t>
  </si>
  <si>
    <t>Slide</t>
  </si>
  <si>
    <t>ClickedAOI.Surface</t>
  </si>
  <si>
    <t>OtherAOI.Surface</t>
  </si>
  <si>
    <t>ClickedAOI.Meaningful</t>
  </si>
  <si>
    <t>OtherAOI.Meaningful</t>
  </si>
  <si>
    <t>ClickedAOI.Invalid</t>
  </si>
  <si>
    <t>OtherAOI.Invalid</t>
  </si>
  <si>
    <t>fruit.bmp</t>
  </si>
  <si>
    <t>NA</t>
  </si>
  <si>
    <t>intro.bmp</t>
  </si>
  <si>
    <t>0.bmp</t>
  </si>
  <si>
    <t>1.bmp</t>
  </si>
  <si>
    <t>2.bmp</t>
  </si>
  <si>
    <t>3.bmp</t>
  </si>
  <si>
    <t>4.bmp</t>
  </si>
  <si>
    <t>5.bmp</t>
  </si>
  <si>
    <t>6.bmp</t>
  </si>
  <si>
    <t>7.bmp</t>
  </si>
  <si>
    <t>8.bmp</t>
  </si>
  <si>
    <t>9.bmp</t>
  </si>
  <si>
    <t>10.bmp</t>
  </si>
  <si>
    <t>11.bmp</t>
  </si>
  <si>
    <t>Novice</t>
  </si>
  <si>
    <t>Sum</t>
  </si>
  <si>
    <t>Average</t>
  </si>
  <si>
    <t>Running Total</t>
  </si>
  <si>
    <t>Count</t>
  </si>
  <si>
    <t>Column1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</si>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</sst>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66216-E66E-4041-A9A9-342D0BAC7A86}" name="Table1" displayName="Table1" ref="B2:H17" totalsRowCount="1">
  <autoFilter ref="B2:H16" xr:uid="{CC0D6D5E-20A6-4A1F-907A-206EF31C2C45}"/>
  <tableColumns count="7">
    <tableColumn id="1" xr3:uid="{0F67C50C-7ACE-4FBE-BF75-E5726CF60F0F}" name="Slide" totalsRowLabel="Average"/>
    <tableColumn id="2" xr3:uid="{A7475296-5AAC-41E5-9ABA-8942471842C9}" name="ClickedAOI.Surface" totalsRowFunction="average"/>
    <tableColumn id="3" xr3:uid="{4EDAACCB-9D36-4AD0-A55D-CAB3AA921755}" name="OtherAOI.Surface" totalsRowFunction="average"/>
    <tableColumn id="4" xr3:uid="{331B792B-C53A-4E8A-B04C-6C5ECC6B2819}" name="ClickedAOI.Meaningful" totalsRowFunction="average"/>
    <tableColumn id="5" xr3:uid="{DDA5B07E-8C62-4524-8691-9C8BDBA45266}" name="OtherAOI.Meaningful" totalsRowFunction="average"/>
    <tableColumn id="6" xr3:uid="{75BF1A4C-F815-4EE6-B44C-94D08E7B979D}" name="ClickedAOI.Invalid" totalsRowFunction="average"/>
    <tableColumn id="7" xr3:uid="{C93549D0-9A1C-48BA-B1CE-046A60C4BB3F}" name="OtherAOI.Invalid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BE79A-C037-47AE-866D-6171BEDDE07C}" name="Table2" displayName="Table2" ref="B20:H35" totalsRowCount="1">
  <autoFilter ref="B20:H34" xr:uid="{90F8A001-3A5F-43A1-AE07-3BF060F4CDB3}"/>
  <tableColumns count="7">
    <tableColumn id="1" xr3:uid="{235E453D-60E3-4636-97CC-1DFE7F6CBA6E}" name="Slide" totalsRowLabel="Average"/>
    <tableColumn id="2" xr3:uid="{34195DDD-9EC7-4186-BCE0-3807E7CE3B4B}" name="ClickedAOI.Surface" totalsRowFunction="average"/>
    <tableColumn id="3" xr3:uid="{FFEC537D-EF6D-49E0-8D8A-7DDDFE1669C8}" name="OtherAOI.Surface" totalsRowFunction="average"/>
    <tableColumn id="4" xr3:uid="{6A9507A1-78A3-453C-A3C3-0E52D21CF8BD}" name="ClickedAOI.Meaningful" totalsRowFunction="average"/>
    <tableColumn id="5" xr3:uid="{B0D54A9F-72F1-45ED-AACC-BD3ADF5920DE}" name="OtherAOI.Meaningful" totalsRowFunction="average"/>
    <tableColumn id="6" xr3:uid="{A5DA7D6D-A6A0-4F5E-8A3B-7C346D8EAA1D}" name="ClickedAOI.Invalid" totalsRowFunction="average"/>
    <tableColumn id="7" xr3:uid="{AAFE1F21-72C7-46B8-A0DC-17B15653D11E}" name="OtherAOI.Invalid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12A6C-B10B-42B8-8374-C322DD1129C7}" name="Table3" displayName="Table3" ref="B38:H53" totalsRowCount="1">
  <autoFilter ref="B38:H52" xr:uid="{52071F4E-BBB0-4BAD-81F1-0A3D7DB12D3F}"/>
  <tableColumns count="7">
    <tableColumn id="1" xr3:uid="{D965916A-58D1-4D2B-89BE-035527203A61}" name="Slide" totalsRowLabel="Average"/>
    <tableColumn id="2" xr3:uid="{A9AB5E2F-E36C-4C58-8EC1-3527268343E7}" name="ClickedAOI.Surface" totalsRowFunction="average"/>
    <tableColumn id="3" xr3:uid="{F580DACC-D9FA-4077-8813-D5F19EB767EA}" name="OtherAOI.Surface" totalsRowFunction="average"/>
    <tableColumn id="4" xr3:uid="{DEB22894-D06F-489A-B7E4-BBCC0F15645E}" name="ClickedAOI.Meaningful" totalsRowFunction="average"/>
    <tableColumn id="5" xr3:uid="{A1D01BBD-57FA-4533-BE5B-34D728345A5F}" name="OtherAOI.Meaningful" totalsRowFunction="average"/>
    <tableColumn id="6" xr3:uid="{1C26AC89-C64D-498C-972B-0768EDFF9C95}" name="ClickedAOI.Invalid" totalsRowFunction="average">
      <calculatedColumnFormula>G3-G21</calculatedColumnFormula>
    </tableColumn>
    <tableColumn id="7" xr3:uid="{16141794-963F-43A0-9D9E-30A9F14BD4E8}" name="OtherAOI.Invalid" totalsRowFunction="average">
      <calculatedColumnFormula>H3-H21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3A26-0BCD-42BB-9B18-3B21B86978C4}">
  <dimension ref="A1:H53"/>
  <sheetViews>
    <sheetView tabSelected="1" topLeftCell="A26" workbookViewId="0">
      <selection activeCell="I42" sqref="I42"/>
    </sheetView>
  </sheetViews>
  <sheetFormatPr defaultRowHeight="14.4" x14ac:dyDescent="0.3"/>
  <cols>
    <col min="3" max="3" width="18.88671875" customWidth="1"/>
    <col min="4" max="4" width="17.6640625" customWidth="1"/>
    <col min="5" max="5" width="22.21875" customWidth="1"/>
    <col min="6" max="6" width="21" customWidth="1"/>
    <col min="7" max="7" width="18.21875" customWidth="1"/>
    <col min="8" max="8" width="17" customWidth="1"/>
  </cols>
  <sheetData>
    <row r="1" spans="1:8" x14ac:dyDescent="0.3">
      <c r="A1" t="s">
        <v>0</v>
      </c>
    </row>
    <row r="2" spans="1:8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B3" t="s">
        <v>8</v>
      </c>
      <c r="C3">
        <v>0.20965713250162801</v>
      </c>
      <c r="D3">
        <v>0.79034286749837201</v>
      </c>
      <c r="E3" t="s">
        <v>9</v>
      </c>
      <c r="F3" t="s">
        <v>9</v>
      </c>
      <c r="G3">
        <v>0.248888634872516</v>
      </c>
      <c r="H3">
        <v>0.751111365127484</v>
      </c>
    </row>
    <row r="4" spans="1:8" x14ac:dyDescent="0.3">
      <c r="B4" t="s">
        <v>10</v>
      </c>
      <c r="C4">
        <v>0.21613864170640601</v>
      </c>
      <c r="D4">
        <v>0.78386135829359405</v>
      </c>
      <c r="E4" t="s">
        <v>9</v>
      </c>
      <c r="F4" t="s">
        <v>9</v>
      </c>
      <c r="G4">
        <v>0.38345858577451303</v>
      </c>
      <c r="H4">
        <v>0.61654141422548703</v>
      </c>
    </row>
    <row r="5" spans="1:8" x14ac:dyDescent="0.3">
      <c r="B5" t="s">
        <v>11</v>
      </c>
      <c r="C5">
        <v>0.38409184649424599</v>
      </c>
      <c r="D5">
        <v>0.61590815350575401</v>
      </c>
      <c r="E5">
        <v>0.20906233738004601</v>
      </c>
      <c r="F5">
        <v>0.79093766261995402</v>
      </c>
      <c r="G5">
        <v>0.46609838347072102</v>
      </c>
      <c r="H5">
        <v>0.53390161652928003</v>
      </c>
    </row>
    <row r="6" spans="1:8" x14ac:dyDescent="0.3">
      <c r="B6" t="s">
        <v>12</v>
      </c>
      <c r="C6">
        <v>0.48199057895543801</v>
      </c>
      <c r="D6">
        <v>0.51800942104456205</v>
      </c>
      <c r="E6">
        <v>0.26017009297728</v>
      </c>
      <c r="F6">
        <v>0.73982990702272</v>
      </c>
      <c r="G6">
        <v>0.40286530418171501</v>
      </c>
      <c r="H6">
        <v>0.59713469581828504</v>
      </c>
    </row>
    <row r="7" spans="1:8" x14ac:dyDescent="0.3">
      <c r="B7" t="s">
        <v>13</v>
      </c>
      <c r="C7">
        <v>0.54545547334197997</v>
      </c>
      <c r="D7">
        <v>0.45454452665801998</v>
      </c>
      <c r="E7">
        <v>0.41959780725559198</v>
      </c>
      <c r="F7">
        <v>0.58040219274440796</v>
      </c>
      <c r="G7">
        <v>0.51928498399849998</v>
      </c>
      <c r="H7">
        <v>0.48071501600150002</v>
      </c>
    </row>
    <row r="8" spans="1:8" x14ac:dyDescent="0.3">
      <c r="B8" t="s">
        <v>14</v>
      </c>
      <c r="C8">
        <v>0.36558115231523503</v>
      </c>
      <c r="D8">
        <v>0.63441884768476497</v>
      </c>
      <c r="E8">
        <v>0.47386900971155899</v>
      </c>
      <c r="F8">
        <v>0.52613099028844101</v>
      </c>
      <c r="G8">
        <v>0.39773270996767701</v>
      </c>
      <c r="H8">
        <v>0.60226729003232304</v>
      </c>
    </row>
    <row r="9" spans="1:8" x14ac:dyDescent="0.3">
      <c r="B9" t="s">
        <v>15</v>
      </c>
      <c r="C9">
        <v>0.47547975553449501</v>
      </c>
      <c r="D9">
        <v>0.52452024446550505</v>
      </c>
      <c r="E9">
        <v>0.39495855729838503</v>
      </c>
      <c r="F9">
        <v>0.60504144270161497</v>
      </c>
      <c r="G9">
        <v>0.430082256816259</v>
      </c>
      <c r="H9">
        <v>0.569917743183741</v>
      </c>
    </row>
    <row r="10" spans="1:8" x14ac:dyDescent="0.3">
      <c r="B10" t="s">
        <v>16</v>
      </c>
      <c r="C10">
        <v>0.214137241683414</v>
      </c>
      <c r="D10">
        <v>0.78586275831658603</v>
      </c>
      <c r="E10">
        <v>0.33905185395516402</v>
      </c>
      <c r="F10">
        <v>0.66094814604483598</v>
      </c>
      <c r="G10">
        <v>0.52764763638337897</v>
      </c>
      <c r="H10">
        <v>0.47235236361662097</v>
      </c>
    </row>
    <row r="11" spans="1:8" x14ac:dyDescent="0.3">
      <c r="B11" t="s">
        <v>17</v>
      </c>
      <c r="C11">
        <v>0.40444170468566598</v>
      </c>
      <c r="D11">
        <v>0.59555829531433402</v>
      </c>
      <c r="E11">
        <v>0.43845261239886801</v>
      </c>
      <c r="F11">
        <v>0.56154738760113199</v>
      </c>
      <c r="G11">
        <v>0.37648331364418403</v>
      </c>
      <c r="H11">
        <v>0.62351668635581603</v>
      </c>
    </row>
    <row r="12" spans="1:8" x14ac:dyDescent="0.3">
      <c r="B12" t="s">
        <v>18</v>
      </c>
      <c r="C12">
        <v>0.45081946924228999</v>
      </c>
      <c r="D12">
        <v>0.54918053075771001</v>
      </c>
      <c r="E12">
        <v>0.42350525142199902</v>
      </c>
      <c r="F12">
        <v>0.57649474857800098</v>
      </c>
      <c r="G12">
        <v>0.50462425761268803</v>
      </c>
      <c r="H12">
        <v>0.49537574238731202</v>
      </c>
    </row>
    <row r="13" spans="1:8" x14ac:dyDescent="0.3">
      <c r="B13" t="s">
        <v>19</v>
      </c>
      <c r="C13">
        <v>0.371169883729846</v>
      </c>
      <c r="D13">
        <v>0.62883011627015395</v>
      </c>
      <c r="E13" t="s">
        <v>9</v>
      </c>
      <c r="F13" t="s">
        <v>9</v>
      </c>
      <c r="G13">
        <v>0.31776349734158699</v>
      </c>
      <c r="H13">
        <v>0.68223650265841296</v>
      </c>
    </row>
    <row r="14" spans="1:8" x14ac:dyDescent="0.3">
      <c r="B14" t="s">
        <v>20</v>
      </c>
      <c r="C14">
        <v>0.33195760469871299</v>
      </c>
      <c r="D14">
        <v>0.66804239530128695</v>
      </c>
      <c r="E14">
        <v>0.39982500325265302</v>
      </c>
      <c r="F14">
        <v>0.60017499674734698</v>
      </c>
      <c r="G14" t="s">
        <v>9</v>
      </c>
      <c r="H14" t="s">
        <v>9</v>
      </c>
    </row>
    <row r="15" spans="1:8" x14ac:dyDescent="0.3">
      <c r="B15" t="s">
        <v>21</v>
      </c>
      <c r="C15">
        <v>0.38190326187420398</v>
      </c>
      <c r="D15">
        <v>0.61809673812579602</v>
      </c>
      <c r="E15">
        <v>0.49175030965356098</v>
      </c>
      <c r="F15">
        <v>0.50824969034643896</v>
      </c>
      <c r="G15">
        <v>0.363408978516993</v>
      </c>
      <c r="H15">
        <v>0.63659102148300695</v>
      </c>
    </row>
    <row r="16" spans="1:8" x14ac:dyDescent="0.3">
      <c r="B16" t="s">
        <v>22</v>
      </c>
      <c r="C16" t="s">
        <v>9</v>
      </c>
      <c r="D16" t="s">
        <v>9</v>
      </c>
      <c r="E16" t="s">
        <v>9</v>
      </c>
      <c r="F16" t="s">
        <v>9</v>
      </c>
      <c r="G16">
        <v>0.27453423940884703</v>
      </c>
      <c r="H16">
        <v>0.72546576059115297</v>
      </c>
    </row>
    <row r="17" spans="1:8" x14ac:dyDescent="0.3">
      <c r="B17" t="s">
        <v>25</v>
      </c>
      <c r="C17">
        <f>SUBTOTAL(101,Table1[ClickedAOI.Surface])</f>
        <v>0.37175567282796618</v>
      </c>
      <c r="D17">
        <f>SUBTOTAL(101,Table1[OtherAOI.Surface])</f>
        <v>0.62824432717203382</v>
      </c>
      <c r="E17">
        <f>SUBTOTAL(101,Table1[ClickedAOI.Meaningful])</f>
        <v>0.38502428353051077</v>
      </c>
      <c r="F17">
        <f>SUBTOTAL(101,Table1[OtherAOI.Meaningful])</f>
        <v>0.61497571646948912</v>
      </c>
      <c r="G17">
        <f>SUBTOTAL(101,Table1[ClickedAOI.Invalid])</f>
        <v>0.40099021399919843</v>
      </c>
      <c r="H17">
        <f>SUBTOTAL(101,Table1[OtherAOI.Invalid])</f>
        <v>0.59900978600080168</v>
      </c>
    </row>
    <row r="19" spans="1:8" x14ac:dyDescent="0.3">
      <c r="A19" t="s">
        <v>23</v>
      </c>
    </row>
    <row r="20" spans="1:8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 x14ac:dyDescent="0.3">
      <c r="B21" t="s">
        <v>8</v>
      </c>
      <c r="C21">
        <v>0.38313062500314998</v>
      </c>
      <c r="D21">
        <v>0.61686937499685002</v>
      </c>
      <c r="E21" t="s">
        <v>9</v>
      </c>
      <c r="F21" t="s">
        <v>9</v>
      </c>
      <c r="G21">
        <v>0.489818230584537</v>
      </c>
      <c r="H21">
        <v>0.510181769415463</v>
      </c>
    </row>
    <row r="22" spans="1:8" x14ac:dyDescent="0.3">
      <c r="B22" t="s">
        <v>10</v>
      </c>
      <c r="C22">
        <v>0.27660941583534399</v>
      </c>
      <c r="D22">
        <v>0.72339058416465696</v>
      </c>
      <c r="E22" t="s">
        <v>9</v>
      </c>
      <c r="F22" t="s">
        <v>9</v>
      </c>
      <c r="G22">
        <v>0.377182252266753</v>
      </c>
      <c r="H22">
        <v>0.62281774773324705</v>
      </c>
    </row>
    <row r="23" spans="1:8" x14ac:dyDescent="0.3">
      <c r="B23" t="s">
        <v>11</v>
      </c>
      <c r="C23">
        <v>0.301779955064641</v>
      </c>
      <c r="D23">
        <v>0.69822004493535905</v>
      </c>
      <c r="E23">
        <v>0.25037502185261201</v>
      </c>
      <c r="F23">
        <v>0.74962497814738804</v>
      </c>
      <c r="G23">
        <v>0.27774883862209299</v>
      </c>
      <c r="H23">
        <v>0.72225116137790601</v>
      </c>
    </row>
    <row r="24" spans="1:8" x14ac:dyDescent="0.3">
      <c r="B24" t="s">
        <v>12</v>
      </c>
      <c r="C24">
        <v>0.46091941898949901</v>
      </c>
      <c r="D24">
        <v>0.53908058101050105</v>
      </c>
      <c r="E24">
        <v>0.45079382370633703</v>
      </c>
      <c r="F24">
        <v>0.54920617629366297</v>
      </c>
      <c r="G24">
        <v>0.42435566801347702</v>
      </c>
      <c r="H24">
        <v>0.57564433198652298</v>
      </c>
    </row>
    <row r="25" spans="1:8" x14ac:dyDescent="0.3">
      <c r="B25" t="s">
        <v>13</v>
      </c>
      <c r="C25">
        <v>0.42997843365077298</v>
      </c>
      <c r="D25">
        <v>0.57002156634922696</v>
      </c>
      <c r="E25">
        <v>0.49658203753466201</v>
      </c>
      <c r="F25">
        <v>0.50341796246533799</v>
      </c>
      <c r="G25">
        <v>0.43442774970403197</v>
      </c>
      <c r="H25">
        <v>0.56557225029596803</v>
      </c>
    </row>
    <row r="26" spans="1:8" x14ac:dyDescent="0.3">
      <c r="B26" t="s">
        <v>14</v>
      </c>
      <c r="C26">
        <v>0.48550732389634799</v>
      </c>
      <c r="D26">
        <v>0.51449267610365201</v>
      </c>
      <c r="E26">
        <v>0.35640415785422302</v>
      </c>
      <c r="F26">
        <v>0.64359584214577703</v>
      </c>
      <c r="G26">
        <v>0.47688643204888498</v>
      </c>
      <c r="H26">
        <v>0.52311356795111497</v>
      </c>
    </row>
    <row r="27" spans="1:8" x14ac:dyDescent="0.3">
      <c r="B27" t="s">
        <v>15</v>
      </c>
      <c r="C27">
        <v>0.41996815320599901</v>
      </c>
      <c r="D27">
        <v>0.58003184679400099</v>
      </c>
      <c r="E27">
        <v>0.55421473083688899</v>
      </c>
      <c r="F27">
        <v>0.44578526916311001</v>
      </c>
      <c r="G27">
        <v>0.411029263033168</v>
      </c>
      <c r="H27">
        <v>0.588970736966832</v>
      </c>
    </row>
    <row r="28" spans="1:8" x14ac:dyDescent="0.3">
      <c r="B28" t="s">
        <v>16</v>
      </c>
      <c r="C28">
        <v>0.50813795806000195</v>
      </c>
      <c r="D28">
        <v>0.491862041939998</v>
      </c>
      <c r="E28" t="s">
        <v>9</v>
      </c>
      <c r="F28" t="s">
        <v>9</v>
      </c>
      <c r="G28">
        <v>0.28880989089109699</v>
      </c>
      <c r="H28">
        <v>0.71119010910890301</v>
      </c>
    </row>
    <row r="29" spans="1:8" x14ac:dyDescent="0.3">
      <c r="B29" t="s">
        <v>17</v>
      </c>
      <c r="C29">
        <v>0.48686572498592501</v>
      </c>
      <c r="D29">
        <v>0.51313427501407505</v>
      </c>
      <c r="E29" t="s">
        <v>9</v>
      </c>
      <c r="F29" t="s">
        <v>9</v>
      </c>
      <c r="G29">
        <v>0.478120566922694</v>
      </c>
      <c r="H29">
        <v>0.521879433077307</v>
      </c>
    </row>
    <row r="30" spans="1:8" x14ac:dyDescent="0.3">
      <c r="B30" t="s">
        <v>18</v>
      </c>
      <c r="C30">
        <v>0.41980554934728398</v>
      </c>
      <c r="D30">
        <v>0.58019445065271602</v>
      </c>
      <c r="E30" t="s">
        <v>9</v>
      </c>
      <c r="F30" t="s">
        <v>9</v>
      </c>
      <c r="G30">
        <v>0.39364499267678399</v>
      </c>
      <c r="H30">
        <v>0.60635500732321601</v>
      </c>
    </row>
    <row r="31" spans="1:8" x14ac:dyDescent="0.3">
      <c r="B31" t="s">
        <v>19</v>
      </c>
      <c r="C31">
        <v>0.523018073093658</v>
      </c>
      <c r="D31">
        <v>0.476981926906342</v>
      </c>
      <c r="E31" t="s">
        <v>9</v>
      </c>
      <c r="F31" t="s">
        <v>9</v>
      </c>
      <c r="G31">
        <v>0.50821705118570504</v>
      </c>
      <c r="H31">
        <v>0.49178294881429502</v>
      </c>
    </row>
    <row r="32" spans="1:8" x14ac:dyDescent="0.3">
      <c r="B32" t="s">
        <v>20</v>
      </c>
      <c r="C32">
        <v>0.44780257235410198</v>
      </c>
      <c r="D32">
        <v>0.55219742764589796</v>
      </c>
      <c r="E32" t="s">
        <v>9</v>
      </c>
      <c r="F32" t="s">
        <v>9</v>
      </c>
      <c r="G32">
        <v>0.48889728242685598</v>
      </c>
      <c r="H32">
        <v>0.51110271757314396</v>
      </c>
    </row>
    <row r="33" spans="1:8" x14ac:dyDescent="0.3">
      <c r="B33" t="s">
        <v>21</v>
      </c>
      <c r="C33">
        <v>0.47197771866036697</v>
      </c>
      <c r="D33">
        <v>0.52802228133963303</v>
      </c>
      <c r="E33">
        <v>0.35985850472689401</v>
      </c>
      <c r="F33">
        <v>0.64014149527310604</v>
      </c>
      <c r="G33">
        <v>0.44005366325665402</v>
      </c>
      <c r="H33">
        <v>0.55994633674334604</v>
      </c>
    </row>
    <row r="34" spans="1:8" x14ac:dyDescent="0.3">
      <c r="B34" t="s">
        <v>22</v>
      </c>
      <c r="C34" t="s">
        <v>9</v>
      </c>
      <c r="D34" t="s">
        <v>9</v>
      </c>
      <c r="E34" t="s">
        <v>9</v>
      </c>
      <c r="F34" t="s">
        <v>9</v>
      </c>
      <c r="G34">
        <v>0.40355865631548699</v>
      </c>
      <c r="H34">
        <v>0.59644134368451296</v>
      </c>
    </row>
    <row r="35" spans="1:8" x14ac:dyDescent="0.3">
      <c r="B35" t="s">
        <v>25</v>
      </c>
      <c r="C35">
        <f>SUBTOTAL(101,Table2[ClickedAOI.Surface])</f>
        <v>0.43196160939593009</v>
      </c>
      <c r="D35">
        <f>SUBTOTAL(101,Table2[OtherAOI.Surface])</f>
        <v>0.56803839060407002</v>
      </c>
      <c r="E35">
        <f>SUBTOTAL(101,Table2[ClickedAOI.Meaningful])</f>
        <v>0.41137137941860286</v>
      </c>
      <c r="F35">
        <f>SUBTOTAL(101,Table2[OtherAOI.Meaningful])</f>
        <v>0.58862862058139698</v>
      </c>
      <c r="G35">
        <f>SUBTOTAL(101,Table2[ClickedAOI.Invalid])</f>
        <v>0.4209107527105872</v>
      </c>
      <c r="H35">
        <f>SUBTOTAL(101,Table2[OtherAOI.Invalid])</f>
        <v>0.57908924728941269</v>
      </c>
    </row>
    <row r="37" spans="1:8" x14ac:dyDescent="0.3">
      <c r="A37" t="s">
        <v>29</v>
      </c>
    </row>
    <row r="38" spans="1:8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 x14ac:dyDescent="0.3">
      <c r="B39" t="s">
        <v>8</v>
      </c>
      <c r="C39">
        <f>C3-C21</f>
        <v>-0.17347349250152197</v>
      </c>
      <c r="D39">
        <f t="shared" ref="D39:H39" si="0">D3-D21</f>
        <v>0.173473492501522</v>
      </c>
      <c r="E39" t="s">
        <v>9</v>
      </c>
      <c r="F39" t="s">
        <v>9</v>
      </c>
      <c r="G39">
        <f t="shared" si="0"/>
        <v>-0.24092959571202099</v>
      </c>
      <c r="H39">
        <f t="shared" si="0"/>
        <v>0.24092959571202099</v>
      </c>
    </row>
    <row r="40" spans="1:8" x14ac:dyDescent="0.3">
      <c r="B40" t="s">
        <v>10</v>
      </c>
      <c r="C40">
        <f t="shared" ref="C40:H40" si="1">C4-C22</f>
        <v>-6.0470774128937976E-2</v>
      </c>
      <c r="D40">
        <f t="shared" si="1"/>
        <v>6.0470774128937088E-2</v>
      </c>
      <c r="E40" t="s">
        <v>9</v>
      </c>
      <c r="F40" t="s">
        <v>9</v>
      </c>
      <c r="G40">
        <f t="shared" si="1"/>
        <v>6.2763335077600235E-3</v>
      </c>
      <c r="H40">
        <f t="shared" si="1"/>
        <v>-6.2763335077600235E-3</v>
      </c>
    </row>
    <row r="41" spans="1:8" x14ac:dyDescent="0.3">
      <c r="B41" t="s">
        <v>11</v>
      </c>
      <c r="C41">
        <f t="shared" ref="C41:H41" si="2">C5-C23</f>
        <v>8.2311891429604989E-2</v>
      </c>
      <c r="D41">
        <f t="shared" si="2"/>
        <v>-8.2311891429605044E-2</v>
      </c>
      <c r="E41">
        <f t="shared" si="2"/>
        <v>-4.1312684472566003E-2</v>
      </c>
      <c r="F41">
        <f t="shared" si="2"/>
        <v>4.1312684472565975E-2</v>
      </c>
      <c r="G41">
        <f t="shared" si="2"/>
        <v>0.18834954484862804</v>
      </c>
      <c r="H41">
        <f t="shared" si="2"/>
        <v>-0.18834954484862598</v>
      </c>
    </row>
    <row r="42" spans="1:8" x14ac:dyDescent="0.3">
      <c r="B42" t="s">
        <v>12</v>
      </c>
      <c r="C42">
        <f t="shared" ref="C42:H42" si="3">C6-C24</f>
        <v>2.1071159965939001E-2</v>
      </c>
      <c r="D42">
        <f t="shared" si="3"/>
        <v>-2.1071159965939001E-2</v>
      </c>
      <c r="E42">
        <f t="shared" si="3"/>
        <v>-0.19062373072905703</v>
      </c>
      <c r="F42">
        <f t="shared" si="3"/>
        <v>0.19062373072905703</v>
      </c>
      <c r="G42">
        <f t="shared" si="3"/>
        <v>-2.1490363831762005E-2</v>
      </c>
      <c r="H42">
        <f t="shared" si="3"/>
        <v>2.149036383176206E-2</v>
      </c>
    </row>
    <row r="43" spans="1:8" x14ac:dyDescent="0.3">
      <c r="B43" t="s">
        <v>13</v>
      </c>
      <c r="C43">
        <f t="shared" ref="C43:H43" si="4">C7-C25</f>
        <v>0.11547703969120698</v>
      </c>
      <c r="D43">
        <f t="shared" si="4"/>
        <v>-0.11547703969120698</v>
      </c>
      <c r="E43">
        <f t="shared" si="4"/>
        <v>-7.6984230279070032E-2</v>
      </c>
      <c r="F43">
        <f t="shared" si="4"/>
        <v>7.6984230279069976E-2</v>
      </c>
      <c r="G43">
        <f t="shared" si="4"/>
        <v>8.4857234294468009E-2</v>
      </c>
      <c r="H43">
        <f t="shared" si="4"/>
        <v>-8.4857234294468009E-2</v>
      </c>
    </row>
    <row r="44" spans="1:8" x14ac:dyDescent="0.3">
      <c r="B44" t="s">
        <v>14</v>
      </c>
      <c r="C44">
        <f t="shared" ref="C44:H44" si="5">C8-C26</f>
        <v>-0.11992617158111296</v>
      </c>
      <c r="D44">
        <f t="shared" si="5"/>
        <v>0.11992617158111296</v>
      </c>
      <c r="E44">
        <f t="shared" si="5"/>
        <v>0.11746485185733596</v>
      </c>
      <c r="F44">
        <f t="shared" si="5"/>
        <v>-0.11746485185733602</v>
      </c>
      <c r="G44">
        <f t="shared" si="5"/>
        <v>-7.9153722081207967E-2</v>
      </c>
      <c r="H44">
        <f t="shared" si="5"/>
        <v>7.9153722081208078E-2</v>
      </c>
    </row>
    <row r="45" spans="1:8" x14ac:dyDescent="0.3">
      <c r="B45" t="s">
        <v>15</v>
      </c>
      <c r="C45">
        <f t="shared" ref="C45:H45" si="6">C9-C27</f>
        <v>5.5511602328496001E-2</v>
      </c>
      <c r="D45">
        <f t="shared" si="6"/>
        <v>-5.5511602328495946E-2</v>
      </c>
      <c r="E45">
        <f t="shared" si="6"/>
        <v>-0.15925617353850396</v>
      </c>
      <c r="F45">
        <f t="shared" si="6"/>
        <v>0.15925617353850496</v>
      </c>
      <c r="G45">
        <f t="shared" si="6"/>
        <v>1.9052993783090999E-2</v>
      </c>
      <c r="H45">
        <f t="shared" si="6"/>
        <v>-1.9052993783090999E-2</v>
      </c>
    </row>
    <row r="46" spans="1:8" x14ac:dyDescent="0.3">
      <c r="B46" t="s">
        <v>16</v>
      </c>
      <c r="C46">
        <f t="shared" ref="C46:H46" si="7">C10-C28</f>
        <v>-0.29400071637658798</v>
      </c>
      <c r="D46">
        <f t="shared" si="7"/>
        <v>0.29400071637658803</v>
      </c>
      <c r="E46" t="s">
        <v>9</v>
      </c>
      <c r="F46" t="s">
        <v>9</v>
      </c>
      <c r="G46">
        <f t="shared" si="7"/>
        <v>0.23883774549228198</v>
      </c>
      <c r="H46">
        <f t="shared" si="7"/>
        <v>-0.23883774549228204</v>
      </c>
    </row>
    <row r="47" spans="1:8" x14ac:dyDescent="0.3">
      <c r="B47" t="s">
        <v>17</v>
      </c>
      <c r="C47">
        <f t="shared" ref="C47:H47" si="8">C11-C29</f>
        <v>-8.2424020300259027E-2</v>
      </c>
      <c r="D47">
        <f t="shared" si="8"/>
        <v>8.2424020300258971E-2</v>
      </c>
      <c r="E47" t="s">
        <v>9</v>
      </c>
      <c r="F47" t="s">
        <v>9</v>
      </c>
      <c r="G47">
        <f t="shared" si="8"/>
        <v>-0.10163725327850998</v>
      </c>
      <c r="H47">
        <f t="shared" si="8"/>
        <v>0.10163725327850903</v>
      </c>
    </row>
    <row r="48" spans="1:8" x14ac:dyDescent="0.3">
      <c r="B48" t="s">
        <v>18</v>
      </c>
      <c r="C48">
        <f t="shared" ref="C48:H48" si="9">C12-C30</f>
        <v>3.1013919895006015E-2</v>
      </c>
      <c r="D48">
        <f t="shared" si="9"/>
        <v>-3.1013919895006015E-2</v>
      </c>
      <c r="E48" t="s">
        <v>9</v>
      </c>
      <c r="F48" t="s">
        <v>9</v>
      </c>
      <c r="G48">
        <f t="shared" si="9"/>
        <v>0.11097926493590404</v>
      </c>
      <c r="H48">
        <f t="shared" si="9"/>
        <v>-0.11097926493590399</v>
      </c>
    </row>
    <row r="49" spans="2:8" x14ac:dyDescent="0.3">
      <c r="B49" t="s">
        <v>19</v>
      </c>
      <c r="C49">
        <f t="shared" ref="C49:H49" si="10">C13-C31</f>
        <v>-0.151848189363812</v>
      </c>
      <c r="D49">
        <f t="shared" si="10"/>
        <v>0.15184818936381195</v>
      </c>
      <c r="E49" t="s">
        <v>9</v>
      </c>
      <c r="F49" t="s">
        <v>9</v>
      </c>
      <c r="G49">
        <f t="shared" si="10"/>
        <v>-0.19045355384411805</v>
      </c>
      <c r="H49">
        <f t="shared" si="10"/>
        <v>0.19045355384411794</v>
      </c>
    </row>
    <row r="50" spans="2:8" x14ac:dyDescent="0.3">
      <c r="B50" t="s">
        <v>20</v>
      </c>
      <c r="C50">
        <f t="shared" ref="C50:D50" si="11">C14-C32</f>
        <v>-0.11584496765538899</v>
      </c>
      <c r="D50">
        <f t="shared" si="11"/>
        <v>0.11584496765538899</v>
      </c>
      <c r="E50" t="s">
        <v>9</v>
      </c>
      <c r="F50" t="s">
        <v>9</v>
      </c>
      <c r="G50" t="s">
        <v>9</v>
      </c>
      <c r="H50" t="s">
        <v>9</v>
      </c>
    </row>
    <row r="51" spans="2:8" x14ac:dyDescent="0.3">
      <c r="B51" t="s">
        <v>21</v>
      </c>
      <c r="C51">
        <f t="shared" ref="C51:H51" si="12">C15-C33</f>
        <v>-9.0074456786162993E-2</v>
      </c>
      <c r="D51">
        <f t="shared" si="12"/>
        <v>9.0074456786162993E-2</v>
      </c>
      <c r="E51">
        <f t="shared" si="12"/>
        <v>0.13189180492666697</v>
      </c>
      <c r="F51">
        <f t="shared" si="12"/>
        <v>-0.13189180492666708</v>
      </c>
      <c r="G51">
        <f t="shared" si="12"/>
        <v>-7.6644684739661018E-2</v>
      </c>
      <c r="H51">
        <f t="shared" si="12"/>
        <v>7.6644684739660907E-2</v>
      </c>
    </row>
    <row r="52" spans="2:8" x14ac:dyDescent="0.3">
      <c r="B52" t="s">
        <v>22</v>
      </c>
      <c r="C52" t="s">
        <v>9</v>
      </c>
      <c r="D52" t="s">
        <v>9</v>
      </c>
      <c r="E52" t="s">
        <v>9</v>
      </c>
      <c r="F52" t="s">
        <v>9</v>
      </c>
      <c r="G52">
        <f t="shared" ref="G52:H52" si="13">G16-G34</f>
        <v>-0.12902441690663996</v>
      </c>
      <c r="H52">
        <f t="shared" si="13"/>
        <v>0.12902441690664002</v>
      </c>
    </row>
    <row r="53" spans="2:8" x14ac:dyDescent="0.3">
      <c r="B53" t="s">
        <v>25</v>
      </c>
      <c r="C53">
        <f>SUBTOTAL(101,Table3[ClickedAOI.Surface])</f>
        <v>-6.0205936567963914E-2</v>
      </c>
      <c r="D53">
        <f>SUBTOTAL(101,Table3[OtherAOI.Surface])</f>
        <v>6.0205936567963844E-2</v>
      </c>
      <c r="E53">
        <f>SUBTOTAL(101,Table3[ClickedAOI.Meaningful])</f>
        <v>-3.6470027039199021E-2</v>
      </c>
      <c r="F53">
        <f>SUBTOTAL(101,Table3[OtherAOI.Meaningful])</f>
        <v>3.6470027039199139E-2</v>
      </c>
      <c r="G53">
        <f>SUBTOTAL(101,Table3[ClickedAOI.Invalid])</f>
        <v>-1.4690805656291299E-2</v>
      </c>
      <c r="H53">
        <f>SUBTOTAL(101,Table3[OtherAOI.Invalid])</f>
        <v>1.4690805656291384E-2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Chrisman</dc:creator>
  <cp:lastModifiedBy>Micah Chrisman</cp:lastModifiedBy>
  <dcterms:created xsi:type="dcterms:W3CDTF">2020-06-19T15:15:55Z</dcterms:created>
  <dcterms:modified xsi:type="dcterms:W3CDTF">2020-06-19T15:21:36Z</dcterms:modified>
</cp:coreProperties>
</file>